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A85C8E1D-5FB3-4241-A289-432D722E4779}" xr6:coauthVersionLast="47" xr6:coauthVersionMax="47" xr10:uidLastSave="{00000000-0000-0000-0000-000000000000}"/>
  <bookViews>
    <workbookView xWindow="-120" yWindow="-120" windowWidth="29040" windowHeight="15840" tabRatio="614" activeTab="1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  <sheet name="Admin_ACO" sheetId="14" r:id="rId11"/>
    <sheet name="Admin_Master" sheetId="15" r:id="rId12"/>
  </sheets>
  <definedNames>
    <definedName name="_xlnm._FilterDatabase" localSheetId="4" hidden="1">DEB_Recurrent!$A$1:$M$13</definedName>
    <definedName name="_xlnm._FilterDatabase" localSheetId="3" hidden="1">DEB_Trans!$A$1:$P$70</definedName>
    <definedName name="_xlnm._FilterDatabase" localSheetId="7" hidden="1">FAC_Comptes_Clients!$A$1:$J$185</definedName>
    <definedName name="_xlnm._FilterDatabase" localSheetId="9" hidden="1">FAC_Encaissements_Détails!$A$1:$H$71</definedName>
    <definedName name="_xlnm._FilterDatabase" localSheetId="8" hidden="1">FAC_Encaissements_Entête!$A$1:$F$53</definedName>
    <definedName name="_xlnm._FilterDatabase" localSheetId="5" hidden="1">FAC_Entête!$A$1:$U$156</definedName>
    <definedName name="_xlnm._FilterDatabase" localSheetId="1" hidden="1">GL_Trans!$A$1:$J$1336</definedName>
    <definedName name="_xlnm._FilterDatabase" localSheetId="0" hidden="1">TEC!$A$1:$P$439</definedName>
    <definedName name="AcctType" localSheetId="10" hidden="1">#REF!</definedName>
    <definedName name="AcctType" localSheetId="11" hidden="1">#REF!</definedName>
    <definedName name="AcctType" hidden="1">#REF!</definedName>
    <definedName name="AnneeA" localSheetId="11">Admin_Master!$R$16</definedName>
    <definedName name="AnneeDe" localSheetId="11">Admin_Master!$Q$16</definedName>
    <definedName name="AnneePrecA" localSheetId="11">Admin_Master!$R$17</definedName>
    <definedName name="AnneePrecDe" localSheetId="11">Admin_Master!$Q$17</definedName>
    <definedName name="Aujourdhui" localSheetId="11">Admin_Master!$Q$11</definedName>
    <definedName name="Cust_ID" localSheetId="10" hidden="1">OFFSET(#REF!,1,,COUNTA(#REF!)-1,1)</definedName>
    <definedName name="Cust_ID" localSheetId="11" hidden="1">OFFSET(#REF!,1,,COUNTA(#REF!)-1,1)</definedName>
    <definedName name="Cust_ID" hidden="1">OFFSET(#REF!,1,,COUNTA(#REF!)-1,1)</definedName>
    <definedName name="Cust_Name" localSheetId="10" hidden="1">OFFSET(#REF!,1,,COUNTA(#REF!)-1,1)</definedName>
    <definedName name="Cust_Name" localSheetId="11" hidden="1">OFFSET(#REF!,1,,COUNTA(#REF!)-1,1)</definedName>
    <definedName name="Cust_Name" hidden="1">OFFSET(#REF!,1,,COUNTA(#REF!)-1,1)</definedName>
    <definedName name="DateDebutSemaine" localSheetId="11">Admin_Master!$Q$20</definedName>
    <definedName name="DateFinSemaine" localSheetId="11">Admin_Master!$R$20</definedName>
    <definedName name="DateRange" localSheetId="11">Admin_Master!$P$11:$P$21</definedName>
    <definedName name="dnrAutresFrais" localSheetId="11">OFFSET(Admin_Master!$D$33,,,COUNTA(Admin_Master!$D:$D)-31,1)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1">#REF!</definedName>
    <definedName name="dnrPlanComptableDescription" comment="Généré par Dynamic_Range_Redefine_Plan_Comptable()" localSheetId="11">OFFSET(Admin_Master!$T$11,,,COUNTA(Admin_Master!$T:$T)-2,2)</definedName>
    <definedName name="dnrProf_All" localSheetId="11">OFFSET(Admin_Master!$D$11,,,4,4)</definedName>
    <definedName name="dnrProf_Initials_Only" localSheetId="11">OFFSET(Admin_Master!$D$11,,,4,1)</definedName>
    <definedName name="dnrServices" localSheetId="11">OFFSET(Admin_Master!$Z$12,,,COUNTA(Admin_Master!$Z:$Z)-1,1)</definedName>
    <definedName name="dnrTauxDeTaxe" localSheetId="11">OFFSET(Admin_Master!$L$11,,,COUNTA(Admin_Master!$L:$L)-2,3)</definedName>
    <definedName name="FAC_Label_AmountDue" localSheetId="11">Admin_Master!$P$32</definedName>
    <definedName name="FAC_Label_AmountDue_Bold" localSheetId="11">Admin_Master!$R$32</definedName>
    <definedName name="FAC_Label_Deposit" localSheetId="11">Admin_Master!$P$31</definedName>
    <definedName name="FAC_Label_Deposit_Bold" localSheetId="11">Admin_Master!$R$31</definedName>
    <definedName name="FAC_Label_Frais_1" localSheetId="11">Admin_Master!$D$33</definedName>
    <definedName name="FAC_Label_Frais_2" localSheetId="11">Admin_Master!$D$35</definedName>
    <definedName name="FAC_Label_Frais_3" localSheetId="11">Admin_Master!$D$36</definedName>
    <definedName name="FAC_Label_GrandTotal" localSheetId="11">Admin_Master!$P$30</definedName>
    <definedName name="FAC_Label_GrandTotal_Bold" localSheetId="11">Admin_Master!$R$30</definedName>
    <definedName name="FAC_Label_SubTotal_1" localSheetId="11">Admin_Master!$P$26</definedName>
    <definedName name="FAC_Label_SubTotal_1_Bold" localSheetId="11">Admin_Master!$R$26</definedName>
    <definedName name="FAC_Label_SubTotal_2" localSheetId="11">Admin_Master!$P$27</definedName>
    <definedName name="FAC_Label_SubTotal_2_Bold" localSheetId="11">Admin_Master!$R$27</definedName>
    <definedName name="FAC_Label_TPS" localSheetId="11">Admin_Master!$P$28</definedName>
    <definedName name="FAC_Label_TPS_Bold" localSheetId="11">Admin_Master!$R$28</definedName>
    <definedName name="FAC_Label_TVQ" localSheetId="11">Admin_Master!$P$29</definedName>
    <definedName name="FAC_Label_TVQ_Bold" localSheetId="11">Admin_Master!$R$29</definedName>
    <definedName name="FolderPDFInvoice" localSheetId="11">Admin_Master!$F$6</definedName>
    <definedName name="FolderSharedData" localSheetId="1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1">Admin_Master!$R$6</definedName>
    <definedName name="LoggedInUser">#REF!</definedName>
    <definedName name="MoisA" localSheetId="11">Admin_Master!$R$12</definedName>
    <definedName name="MoisA">Admin_Master!$R$12</definedName>
    <definedName name="MoisDe" localSheetId="11">Admin_Master!$Q$12</definedName>
    <definedName name="MoisDe">Admin_Master!$Q$12</definedName>
    <definedName name="MoisFinAnnéeFinancière" localSheetId="11">Admin_Master!$N$21</definedName>
    <definedName name="MoisFinAnnéeFinancière">Admin_Master!$N$21</definedName>
    <definedName name="MoisPrecA" localSheetId="11">Admin_Master!$R$13</definedName>
    <definedName name="MoisPrecA">Admin_Master!$R$13</definedName>
    <definedName name="MoisPrecDe" localSheetId="11">Admin_Master!$Q$13</definedName>
    <definedName name="MoisPrecDe">Admin_Master!$Q$13</definedName>
    <definedName name="NomEntreprise" localSheetId="1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1">Admin_Master!$R$19</definedName>
    <definedName name="QuinzeJoursA">Admin_Master!$R$19</definedName>
    <definedName name="QuinzeJoursDe" localSheetId="11">Admin_Master!$Q$19</definedName>
    <definedName name="QuinzeJoursDe">Admin_Master!$Q$19</definedName>
    <definedName name="SeptJoursA" localSheetId="11">Admin_Master!$R$18</definedName>
    <definedName name="SeptJoursA">Admin_Master!$R$18</definedName>
    <definedName name="SeptJoursDe" localSheetId="11">Admin_Master!$Q$18</definedName>
    <definedName name="SeptJoursDe">Admin_Master!$Q$18</definedName>
    <definedName name="Status" localSheetId="11">Admin_Master!$G$42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1">Admin_Master!$D$50</definedName>
    <definedName name="TEC_Client_ID" localSheetId="11">Admin_Master!$B$6</definedName>
    <definedName name="TEC_Current_ID" localSheetId="11">Admin_Master!$B$7</definedName>
    <definedName name="TEC_Date" localSheetId="11">Admin_Master!$B$5</definedName>
    <definedName name="TEC_Initials" localSheetId="11">Admin_Master!$B$3</definedName>
    <definedName name="TEC_Prof_ID" localSheetId="11">Admin_Master!$B$4</definedName>
    <definedName name="TotalDue">#REF!</definedName>
    <definedName name="TotalOverdue">#REF!</definedName>
    <definedName name="TrimA" localSheetId="11">Admin_Master!$R$14</definedName>
    <definedName name="TrimDe" localSheetId="11">Admin_Master!$Q$14</definedName>
    <definedName name="TrimPrecA" localSheetId="11">Admin_Master!$R$15</definedName>
    <definedName name="TrimPrecDe" localSheetId="11">Admin_Master!$Q$15</definedName>
    <definedName name="Years" localSheetId="1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<sst xmlns="http://schemas.openxmlformats.org/spreadsheetml/2006/main" count="13153" uniqueCount="1712">
  <si>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</si>
  <si>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</si>
  <si>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</si>
  <si>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</si>
  <si>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</si>
  <si>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</si>
  <si>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</si>
  <si>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</si>
  <si>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</si>
  <si>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</si>
  <si>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</si>
  <si>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</si>
  <si>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</si>
  <si>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</si>
  <si>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</si>
  <si>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</si>
  <si>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</si>
  <si>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</si>
  <si>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</si>
  <si>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</si>
  <si>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</si>
  <si>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</si>
  <si>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</si>
  <si>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</si>
  <si>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</si>
  <si>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</si>
  <si>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</si>
  <si>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</si>
  <si>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</si>
  <si>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</si>
  <si>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</si>
  <si>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</si>
  <si>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</si>
  <si>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</si>
  <si>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</si>
  <si>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</si>
  <si>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</si>
  <si>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</si>
  <si>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</si>
  <si>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</si>
  <si>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</si>
  <si>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</si>
  <si>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</si>
  <si>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</si>
  <si>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</si>
  <si>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</si>
  <si>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</si>
  <si>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</si>
  <si>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</si>
  <si>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</si>
  <si>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</si>
  <si>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</si>
  <si>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</si>
  <si>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</si>
  <si>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</si>
  <si>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</si>
  <si>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</si>
  <si>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</si>
  <si>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</si>
  <si>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</si>
  <si>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</si>
  <si>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</si>
  <si>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</si>
  <si>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</si>
  <si>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</si>
  <si>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</si>
  <si>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</si>
  <si>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</si>
  <si>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</si>
  <si>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</si>
  <si>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</si>
  <si>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</si>
  <si>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</si>
  <si>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</si>
  <si>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</si>
  <si>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</si>
  <si>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</si>
  <si>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</si>
  <si>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</si>
  <si>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</si>
  <si>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</si>
  <si>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</si>
  <si>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</si>
  <si>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</si>
  <si>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</si>
  <si>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</si>
  <si>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</si>
  <si>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</si>
  <si>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</si>
  <si>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</si>
  <si>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</si>
  <si>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</si>
  <si>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</si>
  <si>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</si>
  <si>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</si>
  <si>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</si>
  <si>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</si>
  <si>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</si>
  <si>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</si>
  <si>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</si>
  <si>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</si>
  <si>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</si>
  <si>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</si>
  <si>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</si>
  <si>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</si>
  <si>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</si>
  <si>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</si>
  <si>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</si>
  <si>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</si>
  <si>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</si>
  <si>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</si>
  <si>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</si>
  <si>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</si>
  <si>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</si>
  <si>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</si>
  <si>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</si>
  <si>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</si>
  <si>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</si>
  <si>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</si>
  <si>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</si>
  <si>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</si>
  <si>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</si>
  <si>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</si>
  <si>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</si>
  <si>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</si>
  <si>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</si>
  <si>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</si>
  <si>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</si>
  <si>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</si>
  <si>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</si>
  <si>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</si>
  <si>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</si>
  <si>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</si>
  <si>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</si>
  <si>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</si>
  <si>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</si>
  <si>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</si>
  <si>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</si>
  <si>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</si>
  <si>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</si>
  <si>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</si>
  <si>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</si>
  <si>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</si>
  <si>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</si>
  <si>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</si>
  <si>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</si>
  <si>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</si>
  <si>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</si>
  <si>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</si>
  <si>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</si>
  <si>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</si>
  <si>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</si>
  <si>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</si>
  <si>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</si>
  <si>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</si>
  <si>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</si>
  <si>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</si>
  <si>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</si>
  <si>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</si>
  <si>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</si>
  <si>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</si>
  <si>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</si>
  <si>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</si>
  <si>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</si>
  <si>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</si>
  <si>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</si>
  <si>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</si>
  <si>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</si>
  <si>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</si>
  <si>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</si>
  <si>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</si>
  <si>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</si>
  <si>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</si>
  <si>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</si>
  <si>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</si>
  <si>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</si>
  <si>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</si>
  <si>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</si>
  <si>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</si>
  <si>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</si>
  <si>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</si>
  <si>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</si>
  <si>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</si>
  <si>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</si>
  <si>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</si>
  <si>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</si>
  <si>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</si>
  <si>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</si>
  <si>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</si>
  <si>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</si>
  <si>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</si>
  <si>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</si>
  <si>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</si>
  <si>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</si>
  <si>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</si>
  <si>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</si>
  <si>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</si>
  <si>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</si>
  <si>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</si>
  <si>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</si>
  <si>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</si>
  <si>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</si>
  <si>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</si>
  <si>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</si>
  <si>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</si>
  <si>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</si>
  <si>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</si>
  <si>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</si>
  <si>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</si>
  <si>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</si>
  <si>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</si>
  <si>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</si>
  <si>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</si>
  <si>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</si>
  <si>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</si>
  <si>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</si>
  <si>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</si>
  <si>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</si>
  <si>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</si>
  <si>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</si>
  <si>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</si>
  <si>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</si>
  <si>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</si>
  <si>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</si>
  <si>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</si>
  <si>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</si>
  <si>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</si>
  <si>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</si>
  <si>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</si>
  <si>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</si>
  <si>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</si>
  <si>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</si>
  <si>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</si>
  <si>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</si>
  <si>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</si>
  <si>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</si>
  <si>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</si>
  <si>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</si>
  <si>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</si>
  <si>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</si>
  <si>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</si>
  <si>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</si>
  <si>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</si>
  <si>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</si>
  <si>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</si>
  <si>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</si>
  <si>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</si>
  <si>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</si>
  <si>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</si>
  <si>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</si>
  <si>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</si>
  <si>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</si>
  <si>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</si>
  <si>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</si>
  <si>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</si>
  <si>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</si>
  <si>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</si>
  <si>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</si>
  <si>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</si>
  <si>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</si>
  <si>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</si>
  <si>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</si>
  <si>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</si>
  <si>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</si>
  <si>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</si>
  <si>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</si>
  <si>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</si>
  <si>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</si>
  <si>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</si>
  <si>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</si>
  <si>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</si>
  <si>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</si>
  <si>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</si>
  <si>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</si>
  <si>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</si>
  <si>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</si>
  <si>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</si>
  <si>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</si>
  <si>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</si>
  <si>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</si>
  <si>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</si>
  <si>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</si>
  <si>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</si>
  <si>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</si>
  <si>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</si>
  <si>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</si>
  <si>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</si>
  <si>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</si>
  <si>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</si>
  <si>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</si>
  <si>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</si>
  <si>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</si>
  <si>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</si>
  <si>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</si>
  <si>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</si>
  <si>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</si>
  <si>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</si>
  <si>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</si>
  <si>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</si>
  <si>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</si>
  <si>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</si>
  <si>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</si>
  <si>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</si>
  <si>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</si>
  <si>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</si>
  <si>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</si>
  <si>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</si>
  <si>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</si>
  <si>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</si>
  <si>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</si>
  <si>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</si>
  <si>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</si>
  <si>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</si>
  <si>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</si>
  <si>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</si>
  <si>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</si>
  <si>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</si>
  <si>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</si>
  <si>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</si>
  <si>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</si>
  <si>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</si>
  <si>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</si>
  <si>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</si>
  <si>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</si>
  <si>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</si>
  <si>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</si>
  <si>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</si>
  <si>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</si>
  <si>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</si>
  <si>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</si>
  <si>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</si>
  <si>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</si>
  <si>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</si>
  <si>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</si>
  <si>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</si>
  <si>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</si>
  <si>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</si>
  <si>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</si>
  <si>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</si>
  <si>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</si>
  <si>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</si>
  <si>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</si>
  <si>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</si>
  <si>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</si>
  <si>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</si>
  <si>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</si>
  <si>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</si>
  <si>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</si>
  <si>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</si>
  <si>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</si>
  <si>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</si>
  <si>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</si>
  <si>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</si>
  <si>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</si>
  <si>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</si>
  <si>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</si>
  <si>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</si>
  <si>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</si>
  <si>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</si>
  <si>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</si>
  <si>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</si>
  <si>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</si>
  <si>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</si>
  <si>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</si>
  <si>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</si>
  <si>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</si>
  <si>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</si>
  <si>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</si>
  <si>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</si>
  <si>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</si>
  <si>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</si>
  <si>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</si>
  <si>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</si>
  <si>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</si>
  <si>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</si>
  <si>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</si>
  <si>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</si>
  <si>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</si>
  <si>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</si>
  <si>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</si>
  <si>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</si>
  <si>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</si>
  <si>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</si>
  <si>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</si>
  <si>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</si>
  <si>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</si>
  <si>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</si>
  <si>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</si>
  <si>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</si>
  <si>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</si>
  <si>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</si>
  <si>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</si>
  <si>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</si>
  <si>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</si>
  <si>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</si>
  <si>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</si>
  <si>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</si>
  <si>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</si>
  <si>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</si>
  <si>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</si>
  <si>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</si>
  <si>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</si>
  <si>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</si>
  <si>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</si>
  <si>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</si>
  <si>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</si>
  <si>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</si>
  <si>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</si>
  <si>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</si>
  <si>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</si>
  <si>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</si>
  <si>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</si>
  <si>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</si>
  <si>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</si>
  <si>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</si>
  <si>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</si>
  <si>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</si>
  <si>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</si>
  <si>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</si>
  <si>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</si>
  <si>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</si>
  <si>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</si>
  <si>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</si>
  <si>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</si>
  <si>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</si>
  <si>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</si>
  <si>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</si>
  <si>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</si>
  <si>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</si>
  <si>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</si>
  <si>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</si>
  <si>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</si>
  <si>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</si>
  <si>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</si>
  <si>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</si>
  <si>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</si>
  <si>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</si>
  <si>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</si>
  <si>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</si>
  <si>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</si>
  <si>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</si>
  <si>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</si>
  <si>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</si>
  <si>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</si>
  <si>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</si>
  <si>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</si>
  <si>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</si>
  <si>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</si>
  <si>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</si>
  <si>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</si>
  <si>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</si>
  <si>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</si>
  <si>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</si>
  <si>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</si>
  <si>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</si>
  <si>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</si>
  <si>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</si>
  <si>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</si>
  <si>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</si>
  <si>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</si>
  <si>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</si>
  <si>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</si>
  <si>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</si>
  <si>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</si>
  <si>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</si>
  <si>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</si>
  <si>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</si>
  <si>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</si>
  <si>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</si>
  <si>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</si>
  <si>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</si>
  <si>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</si>
  <si>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</si>
  <si>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</si>
  <si>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</si>
  <si>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</si>
  <si>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</si>
  <si>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</si>
  <si>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</si>
  <si>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</si>
  <si>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</si>
  <si>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</si>
  <si>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</si>
  <si>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</si>
  <si>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</si>
  <si>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</si>
  <si>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</si>
  <si>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</si>
  <si>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</si>
  <si>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</si>
  <si>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</si>
  <si>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</si>
  <si>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</si>
  <si>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</si>
  <si>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</si>
  <si>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</si>
  <si>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</si>
  <si>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</si>
  <si>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</si>
  <si>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</si>
  <si>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</si>
  <si>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</si>
  <si>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</si>
  <si>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</si>
  <si>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</si>
  <si>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</si>
  <si>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</si>
  <si>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</si>
  <si>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</si>
  <si>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</si>
  <si>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</si>
  <si>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</si>
  <si>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</si>
  <si>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</si>
  <si>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</si>
  <si>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</si>
  <si>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</si>
  <si>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</si>
  <si>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</si>
  <si>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</si>
  <si>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</si>
  <si>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</si>
  <si>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</si>
  <si>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</si>
  <si>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</si>
  <si>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</si>
  <si>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</si>
  <si>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</si>
  <si>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</si>
  <si>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</si>
  <si>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</si>
  <si>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</si>
  <si>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</si>
  <si>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</si>
  <si>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</si>
  <si>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</si>
  <si>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</si>
  <si>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</si>
  <si>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</si>
  <si>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</si>
  <si>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</si>
  <si>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</si>
  <si>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</si>
  <si>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</si>
  <si>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</si>
  <si>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</si>
  <si>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</si>
  <si>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</si>
  <si>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</si>
  <si>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</si>
  <si>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</si>
  <si>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</si>
  <si>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</si>
  <si>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</si>
  <si>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</si>
  <si>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</si>
  <si>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</si>
  <si>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</si>
  <si>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</si>
  <si>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</si>
  <si>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</si>
  <si>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</si>
  <si>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</si>
  <si>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</si>
  <si>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</si>
  <si>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</si>
  <si>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</si>
  <si>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</si>
  <si>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</si>
  <si>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</si>
  <si>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</si>
  <si>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</si>
  <si>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</si>
  <si>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</si>
  <si>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</si>
  <si>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</si>
  <si>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</si>
  <si>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</si>
  <si>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</si>
  <si>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</si>
  <si>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</si>
  <si>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</si>
  <si>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</si>
  <si>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</si>
  <si>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</si>
  <si>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</si>
  <si>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</si>
  <si>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</si>
  <si>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</si>
  <si>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</si>
  <si>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</si>
  <si>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</si>
  <si>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</si>
  <si>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</si>
  <si>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</si>
  <si>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</si>
  <si>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</si>
  <si>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</si>
  <si>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</si>
  <si>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</si>
  <si>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</si>
  <si>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</si>
  <si>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</si>
  <si>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</si>
  <si>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</si>
  <si>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</si>
  <si>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</si>
  <si>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</si>
  <si>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</si>
  <si>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</si>
  <si>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</si>
  <si>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</si>
  <si>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</si>
  <si>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</si>
  <si>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</si>
  <si>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</si>
  <si>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</si>
  <si>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</si>
  <si>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</si>
  <si>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</si>
  <si>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</si>
  <si>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</si>
  <si>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</si>
  <si>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</si>
  <si>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</si>
  <si>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</si>
  <si>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</si>
  <si>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</si>
  <si>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</si>
  <si>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</si>
  <si>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</si>
  <si>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</si>
  <si>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</si>
  <si>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</si>
  <si>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</si>
  <si>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</si>
  <si>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</si>
  <si>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</si>
  <si>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</si>
  <si>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</si>
  <si>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</si>
  <si>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</si>
  <si>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</si>
  <si>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</si>
  <si>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</si>
  <si>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</si>
  <si>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</si>
  <si>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</si>
  <si>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</si>
  <si>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</si>
  <si>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</si>
  <si>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</si>
  <si>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</si>
  <si>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</si>
  <si>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</si>
  <si>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</si>
  <si>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</si>
  <si>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</si>
  <si>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</si>
  <si>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</si>
  <si>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</si>
  <si>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</si>
  <si>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</si>
  <si>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</si>
  <si>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</si>
  <si>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</si>
  <si>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</si>
  <si>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</si>
  <si>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</si>
  <si>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</si>
  <si>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</si>
  <si>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</si>
  <si>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</si>
  <si>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</si>
  <si>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</si>
  <si>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</si>
  <si>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</si>
  <si>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</si>
  <si>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</si>
  <si>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</si>
  <si>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</si>
  <si>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</si>
  <si>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</si>
  <si>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</si>
  <si>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</si>
  <si>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</si>
  <si>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</si>
  <si>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</si>
  <si>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</si>
  <si>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</si>
  <si>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</si>
  <si>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</si>
  <si>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</si>
  <si>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</si>
  <si>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</si>
  <si>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</si>
  <si>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</si>
  <si>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</si>
  <si>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</si>
  <si>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</si>
  <si>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</si>
  <si>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</si>
  <si>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</si>
  <si>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</si>
  <si>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</si>
  <si>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</si>
  <si>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</si>
  <si>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</si>
  <si>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</si>
  <si>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</si>
  <si>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</si>
  <si>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</si>
  <si>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</si>
  <si>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</si>
  <si>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</si>
  <si>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</si>
  <si>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</si>
  <si>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</si>
  <si>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</si>
  <si>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</si>
  <si>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</si>
  <si>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</si>
  <si>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</si>
  <si>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</si>
  <si>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</si>
  <si>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</si>
  <si>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</si>
  <si>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</si>
  <si>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</si>
  <si>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</si>
  <si>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</si>
  <si>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</si>
  <si>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</si>
  <si>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</si>
  <si>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</si>
  <si>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</si>
  <si>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</si>
  <si>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</si>
  <si>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</si>
  <si>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</si>
  <si>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</si>
  <si>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</si>
  <si>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</si>
  <si>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</si>
  <si>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</si>
  <si>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</si>
  <si>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</si>
  <si>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</si>
  <si>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</si>
  <si>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</si>
  <si>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</si>
  <si>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</si>
  <si>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</si>
  <si>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</si>
  <si>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</si>
  <si>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</si>
  <si>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</si>
  <si>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</si>
  <si>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</si>
  <si>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</si>
  <si>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</si>
  <si>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</si>
  <si>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</si>
  <si>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</si>
  <si>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</si>
  <si>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</si>
  <si>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</si>
  <si>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</si>
  <si>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</si>
  <si>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</si>
  <si>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</si>
  <si>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</si>
  <si>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</si>
  <si>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</si>
  <si>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</si>
  <si>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</si>
  <si>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</si>
  <si>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</si>
  <si>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</si>
  <si>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</si>
  <si>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</si>
  <si>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</si>
  <si>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</si>
  <si>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</si>
  <si>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</si>
  <si>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</si>
  <si>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</si>
  <si>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</si>
  <si>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</si>
  <si>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</si>
  <si>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</si>
  <si>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</si>
  <si>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</si>
  <si>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</si>
  <si>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</si>
  <si>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</si>
  <si>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</si>
  <si>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</si>
  <si>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</si>
  <si>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</si>
  <si>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</si>
  <si>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</si>
  <si>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</si>
  <si>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</si>
  <si>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</si>
  <si>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</si>
  <si>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</si>
  <si>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</si>
  <si>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</si>
  <si>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</si>
  <si>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</si>
  <si>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</si>
  <si>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</si>
  <si>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</si>
  <si>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</si>
  <si>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</si>
  <si>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</si>
  <si>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</si>
  <si>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</si>
  <si>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</si>
  <si>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</si>
  <si>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</si>
  <si>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</si>
  <si>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</si>
  <si>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</si>
  <si>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</si>
  <si>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</si>
  <si>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</si>
  <si>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</si>
  <si>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</si>
  <si>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</si>
  <si>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</si>
  <si>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</si>
  <si>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</si>
  <si>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</si>
  <si>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</si>
  <si>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</si>
  <si>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</si>
  <si>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</si>
  <si>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</si>
  <si>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</si>
  <si>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</si>
  <si>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</si>
  <si>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</si>
  <si>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</si>
  <si>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</si>
  <si>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</si>
  <si>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</si>
  <si>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</si>
  <si>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</si>
  <si>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</si>
  <si>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</si>
  <si>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</si>
  <si>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</si>
  <si>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</si>
  <si>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</si>
  <si>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</si>
  <si>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</si>
  <si>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</si>
  <si>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</si>
  <si>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</si>
  <si>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</si>
  <si>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</si>
  <si>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</si>
  <si>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</si>
  <si>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</si>
  <si>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</si>
  <si>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</si>
  <si>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</si>
  <si>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</si>
  <si>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</si>
  <si>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</si>
  <si>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</si>
  <si>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</si>
  <si>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</si>
  <si>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</si>
  <si>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</si>
  <si>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</si>
  <si>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</si>
  <si>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</si>
  <si>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</si>
  <si>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</si>
  <si>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</si>
  <si>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</si>
  <si>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</si>
  <si>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</si>
  <si>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</si>
  <si>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</si>
  <si>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</si>
  <si>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</si>
  <si>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</si>
  <si>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</si>
  <si>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</si>
  <si>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</si>
  <si>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</si>
  <si>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</si>
  <si>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</si>
  <si>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</si>
  <si>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</si>
  <si>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</si>
  <si>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</si>
  <si>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</si>
  <si>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</si>
  <si>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</si>
  <si>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</si>
  <si>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</si>
  <si>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</si>
  <si>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</si>
  <si>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</si>
  <si>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</si>
  <si>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</si>
  <si>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</si>
  <si>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</si>
  <si>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</si>
  <si>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</si>
  <si>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</si>
  <si>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</si>
  <si>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</si>
  <si>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</si>
  <si>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</si>
  <si>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</si>
  <si>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</si>
  <si>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</si>
  <si>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</si>
  <si>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</si>
  <si>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</si>
  <si>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</si>
  <si>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</si>
  <si>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</si>
  <si>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</si>
  <si>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</si>
  <si>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</si>
  <si>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</si>
  <si>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</si>
  <si>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</si>
  <si>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</si>
  <si>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</si>
  <si>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</si>
  <si>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</si>
  <si>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</si>
  <si>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</si>
  <si>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</si>
  <si>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</si>
  <si>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</si>
  <si>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</si>
  <si>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</si>
  <si>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</si>
  <si>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</si>
  <si>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</si>
  <si>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</si>
  <si>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</si>
  <si>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</si>
  <si>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</si>
  <si>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</si>
  <si>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</si>
  <si>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</si>
  <si>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</si>
  <si>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</si>
  <si>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</si>
  <si>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</si>
  <si>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</si>
  <si>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</si>
  <si>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</si>
  <si>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</si>
  <si>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</si>
  <si>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</si>
  <si>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</si>
  <si>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</si>
  <si>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</si>
  <si>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</si>
  <si>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</si>
  <si>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</si>
  <si>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</si>
  <si>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</si>
  <si>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</si>
  <si>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</si>
  <si>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</si>
  <si>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</si>
  <si>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</si>
  <si>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</si>
  <si>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</si>
  <si>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</si>
  <si>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</si>
  <si>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</si>
  <si>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</si>
  <si>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</si>
  <si>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</si>
  <si>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</si>
  <si>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</si>
  <si>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</si>
  <si>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</si>
  <si>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</si>
  <si>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</si>
  <si>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</si>
  <si>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</si>
  <si>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</si>
  <si>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</si>
  <si>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</si>
  <si>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</si>
  <si>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</si>
  <si>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</si>
  <si>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</si>
  <si>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</si>
  <si>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</si>
  <si>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</si>
  <si>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</si>
  <si>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</si>
  <si>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</si>
  <si>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</si>
  <si>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</si>
  <si>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</si>
  <si>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</si>
  <si>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</si>
  <si>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</si>
  <si>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</si>
  <si>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</si>
  <si>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</si>
  <si>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</si>
  <si>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</si>
  <si>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</si>
  <si>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</si>
  <si>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</si>
  <si>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</si>
  <si>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</si>
  <si>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</si>
  <si>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</si>
  <si>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</si>
  <si>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</si>
  <si>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</si>
  <si>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</si>
  <si>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</si>
  <si>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</si>
  <si>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</si>
  <si>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</si>
  <si>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</si>
  <si>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</si>
  <si>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</si>
  <si>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</si>
  <si>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</si>
  <si>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</si>
  <si>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</si>
  <si>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</si>
  <si>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</si>
  <si>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</si>
  <si>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</si>
  <si>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</si>
  <si>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</si>
  <si>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</si>
  <si>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</si>
  <si>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</si>
  <si>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</si>
  <si>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</si>
  <si>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</si>
  <si>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</si>
  <si>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</si>
  <si>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</si>
  <si>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</si>
  <si>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</si>
  <si>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</si>
  <si>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</si>
  <si>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</si>
  <si>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</si>
  <si>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</si>
  <si>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</si>
  <si>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</si>
  <si>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</si>
  <si>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</si>
  <si>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</si>
  <si>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</si>
  <si>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</si>
  <si>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</si>
  <si>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</si>
  <si>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</si>
  <si>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</si>
  <si>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</si>
  <si>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</si>
  <si>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</si>
  <si>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</si>
  <si>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</si>
  <si>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</si>
  <si>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</si>
  <si>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</si>
  <si>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</si>
  <si>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</si>
  <si>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</si>
  <si>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</si>
  <si>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</si>
  <si>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</si>
  <si>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</si>
  <si>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</si>
  <si>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</si>
  <si>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</si>
  <si>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</si>
  <si>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</si>
  <si>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</si>
  <si>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</si>
  <si>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</si>
  <si>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</si>
  <si>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</si>
  <si>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</si>
  <si>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</si>
  <si>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</si>
  <si>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</si>
  <si>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</si>
  <si>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</si>
  <si>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</si>
  <si>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</si>
  <si>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</si>
  <si>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</si>
  <si>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</si>
  <si>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</si>
  <si>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</si>
  <si>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</si>
  <si>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</si>
  <si>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</si>
  <si>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</si>
  <si>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</si>
  <si>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</si>
  <si>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</si>
  <si>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</si>
  <si>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</si>
  <si>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</si>
  <si>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</si>
  <si>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</si>
  <si>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</si>
  <si>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</si>
  <si>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</si>
  <si>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</si>
  <si>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</si>
  <si>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</si>
  <si>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</si>
  <si>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</si>
  <si>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</si>
  <si>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</si>
  <si>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</si>
  <si>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</si>
  <si>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</si>
  <si>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</si>
  <si>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</si>
  <si>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</si>
  <si>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</si>
  <si>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</si>
  <si>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</si>
  <si>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</si>
  <si>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</si>
  <si>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</si>
  <si>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</si>
  <si>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</si>
  <si>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</si>
  <si>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</si>
  <si>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</si>
  <si>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</si>
  <si>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</si>
  <si>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</si>
  <si>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</si>
  <si>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</si>
  <si>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</si>
  <si>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</si>
  <si>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</si>
  <si>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</si>
  <si>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</si>
  <si>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</si>
  <si>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</si>
  <si>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</si>
  <si>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</si>
  <si>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</si>
  <si>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</si>
  <si>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</si>
  <si>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</si>
  <si>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</si>
  <si>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</si>
  <si>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</si>
  <si>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</si>
  <si>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</si>
  <si>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</si>
  <si>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</si>
  <si>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</si>
  <si>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</si>
  <si>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</si>
  <si>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</si>
  <si>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</si>
  <si>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</si>
  <si>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</si>
  <si>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</si>
  <si>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</si>
  <si>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</si>
  <si>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</si>
  <si>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</si>
  <si>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</si>
  <si>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</si>
  <si>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</si>
  <si>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</si>
  <si>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</si>
  <si>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</si>
  <si>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8,48</t>
  </si>
  <si>
    <t>16,92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</si>
  <si>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</si>
  <si>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</si>
  <si>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</si>
  <si>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</si>
  <si>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</si>
  <si>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</si>
  <si>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</si>
  <si>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</si>
  <si>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</si>
  <si>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</si>
  <si>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</si>
  <si>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</si>
  <si>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</si>
  <si>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</si>
  <si>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</si>
  <si>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</si>
  <si>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</si>
  <si>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</si>
  <si>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</si>
  <si>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</si>
  <si>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</si>
  <si>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</si>
  <si>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</si>
  <si>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</si>
  <si>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</si>
  <si>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</si>
  <si>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</si>
  <si>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</si>
  <si>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</si>
  <si>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</si>
  <si>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</si>
  <si>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</si>
  <si>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</si>
  <si>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</si>
  <si>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</si>
  <si>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</si>
  <si>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</si>
  <si>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</si>
  <si>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</si>
  <si>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</si>
  <si>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</si>
  <si>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</si>
  <si>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</si>
  <si>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</si>
  <si>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</si>
  <si>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</si>
  <si>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</si>
  <si>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</si>
  <si>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</si>
  <si>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</si>
  <si>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</si>
  <si>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</si>
  <si>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</si>
  <si>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</si>
  <si>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</si>
  <si>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</si>
  <si>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</si>
  <si>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</si>
  <si>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</si>
  <si>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</si>
  <si>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</si>
  <si>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</si>
  <si>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</si>
  <si>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</si>
  <si>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</si>
  <si>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</si>
  <si>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</si>
  <si>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</si>
  <si>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</si>
  <si>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</si>
  <si>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</si>
  <si>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</si>
  <si>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</si>
  <si>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</si>
  <si>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</si>
  <si>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</si>
  <si>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</si>
  <si>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</si>
  <si>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</si>
  <si>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</si>
  <si>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</si>
  <si>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</si>
  <si>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</si>
  <si>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</si>
  <si>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</si>
  <si>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</si>
  <si>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</si>
  <si>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</si>
  <si>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</si>
  <si>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</si>
  <si>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</si>
  <si>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</si>
  <si>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</si>
  <si>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</si>
  <si>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</si>
  <si>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</si>
  <si>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</si>
  <si>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</si>
  <si>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</si>
  <si>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</si>
  <si>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</si>
  <si>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</si>
  <si>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</si>
  <si>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</si>
  <si>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</si>
  <si>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</si>
  <si>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</si>
  <si>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</si>
  <si>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</si>
  <si>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</si>
  <si>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</si>
  <si>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</si>
  <si>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</si>
  <si>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</si>
  <si>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</si>
  <si>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</si>
  <si>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</si>
  <si>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</si>
  <si>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</si>
  <si>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</si>
  <si>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</si>
  <si>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</si>
  <si>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</si>
  <si>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</si>
  <si>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</si>
  <si>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</si>
  <si>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</si>
  <si>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</si>
  <si>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</si>
  <si>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</si>
  <si>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</si>
  <si>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</si>
  <si>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</si>
  <si>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</si>
  <si>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</si>
  <si>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</si>
  <si>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</si>
  <si>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</si>
  <si>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</si>
  <si>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</si>
  <si>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</si>
  <si>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</si>
  <si>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</si>
  <si>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</si>
  <si>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</si>
  <si>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</si>
  <si>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</si>
  <si>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</si>
  <si>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</si>
  <si>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</si>
  <si>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</si>
  <si>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</si>
  <si>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</si>
  <si>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</si>
  <si>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</si>
  <si>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</si>
  <si>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</si>
  <si>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</si>
  <si>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</si>
  <si>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</si>
  <si>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</si>
  <si>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</si>
  <si>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</si>
  <si>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</si>
  <si>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</si>
  <si>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</si>
  <si>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</si>
  <si>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</si>
  <si>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</si>
  <si>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</si>
  <si>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</si>
  <si>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</si>
  <si>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</si>
  <si>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</si>
  <si>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</si>
  <si>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</si>
  <si>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</si>
  <si>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</si>
  <si>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</si>
  <si>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</si>
  <si>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</si>
  <si>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</si>
  <si>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</si>
  <si>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</si>
  <si>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</si>
  <si>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</si>
  <si>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</si>
  <si>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</si>
  <si>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</si>
  <si>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</si>
  <si>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</si>
  <si>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</si>
  <si>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</si>
  <si>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</si>
  <si>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</si>
  <si>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</si>
  <si>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</si>
  <si>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</si>
  <si>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</si>
  <si>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</si>
  <si>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</si>
  <si>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</si>
  <si>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</si>
  <si>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</si>
  <si>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</si>
  <si>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</si>
  <si>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</si>
  <si>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</si>
  <si>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</si>
  <si>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</si>
  <si>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</si>
  <si>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</si>
  <si>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</si>
  <si>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</si>
  <si>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</si>
  <si>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</si>
  <si>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</si>
  <si>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</si>
  <si>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</si>
  <si>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</si>
  <si>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</si>
  <si>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</si>
  <si>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</si>
  <si>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</si>
  <si>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</si>
  <si>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</si>
  <si>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</si>
  <si>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</si>
  <si>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</si>
  <si>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</si>
  <si>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</si>
  <si>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</si>
  <si>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</si>
  <si>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</si>
  <si>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</si>
  <si>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</si>
  <si>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</si>
  <si>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</si>
  <si>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</si>
  <si>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</si>
  <si>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</si>
  <si>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</si>
  <si>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</si>
  <si>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</si>
  <si>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</si>
  <si>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</si>
  <si>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</si>
  <si>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</si>
  <si>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</si>
  <si>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</si>
  <si>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</si>
  <si>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</si>
  <si>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</si>
  <si>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</si>
  <si>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</si>
  <si>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</si>
  <si>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</si>
  <si>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</si>
  <si>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</si>
  <si>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</si>
  <si>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</si>
  <si>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</si>
  <si>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</si>
  <si>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</si>
  <si>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</si>
  <si>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</si>
  <si>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</si>
  <si>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</si>
  <si>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</si>
  <si>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</si>
  <si>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</si>
  <si>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</si>
  <si>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</si>
  <si>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</si>
  <si>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</si>
  <si>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</si>
  <si>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</si>
  <si>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</si>
  <si>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</si>
  <si>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</si>
  <si>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</si>
  <si>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</si>
  <si>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</si>
  <si>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</si>
  <si>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</si>
  <si>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</si>
  <si>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</si>
  <si>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</si>
  <si>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</si>
  <si>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</si>
  <si>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</si>
  <si>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</si>
  <si>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</si>
  <si>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</si>
  <si>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</si>
  <si>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</si>
  <si>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</si>
  <si>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</si>
  <si>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</si>
  <si>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</si>
  <si>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</si>
  <si>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</si>
  <si>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</si>
  <si>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</si>
  <si>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</si>
  <si>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</si>
  <si>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</si>
  <si>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</si>
  <si>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</si>
  <si>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Encaisse-2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</si>
  <si>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</si>
  <si>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</si>
  <si>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</si>
  <si>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</si>
  <si>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</si>
  <si>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</si>
  <si>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</si>
  <si>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</si>
  <si>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</si>
  <si>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</si>
  <si>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</si>
  <si>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</si>
  <si>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</si>
  <si>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</si>
  <si>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</si>
  <si>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</si>
  <si>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</si>
  <si>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</si>
  <si>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</si>
  <si>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</si>
  <si>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</si>
  <si>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</si>
  <si>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</si>
  <si>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</si>
  <si>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</si>
  <si>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</si>
  <si>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</si>
  <si>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</si>
  <si>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</si>
  <si>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</si>
  <si>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</si>
  <si>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</si>
  <si>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</si>
  <si>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</si>
  <si>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</si>
  <si>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</si>
  <si>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</si>
  <si>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</si>
  <si>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</si>
  <si>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</si>
  <si>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</si>
  <si>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</si>
  <si>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</si>
  <si>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</si>
  <si>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</si>
  <si>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</si>
  <si>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</si>
  <si>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</si>
  <si>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</si>
  <si>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</si>
  <si>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</si>
  <si>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</si>
  <si>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</si>
  <si>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</si>
  <si>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</si>
  <si>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</si>
  <si>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</si>
  <si>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</si>
  <si>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</si>
  <si>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</si>
  <si>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</si>
  <si>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</si>
  <si>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</si>
  <si>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</si>
  <si>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</si>
  <si>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</si>
  <si>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</si>
  <si>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</si>
  <si>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</si>
  <si>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</si>
  <si>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</si>
  <si>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</si>
  <si>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</si>
  <si>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</si>
  <si>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</si>
  <si>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</si>
  <si>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</si>
  <si>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</si>
  <si>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</si>
  <si>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</si>
  <si>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</si>
  <si>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</si>
  <si>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</si>
  <si>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</si>
  <si>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</si>
  <si>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</si>
  <si>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</si>
  <si>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</si>
  <si>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</si>
  <si>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</si>
  <si>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</si>
  <si>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</si>
  <si>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</si>
  <si>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</si>
  <si>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</si>
  <si>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</si>
  <si>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</si>
  <si>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</si>
  <si>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</si>
  <si>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</si>
  <si>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</si>
  <si>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</si>
  <si>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</si>
  <si>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</si>
  <si>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</si>
  <si>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</si>
  <si>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</si>
  <si>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</si>
  <si>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</si>
  <si>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</si>
  <si>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</si>
  <si>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</si>
  <si>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</si>
  <si>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</si>
  <si>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</si>
  <si>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</si>
  <si>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</si>
  <si>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</si>
  <si>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</si>
  <si>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</si>
  <si>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</si>
  <si>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</si>
  <si>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</si>
  <si>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</si>
  <si>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</si>
  <si>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</si>
  <si>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</si>
  <si>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</si>
  <si>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</si>
  <si>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</si>
  <si>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</si>
  <si>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</si>
  <si>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</si>
  <si>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</si>
  <si>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</si>
  <si>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</si>
  <si>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</si>
  <si>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</si>
  <si>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</si>
  <si>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</si>
  <si>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</si>
  <si>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</si>
  <si>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</si>
  <si>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</si>
  <si>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</si>
  <si>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</si>
  <si>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</si>
  <si>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</si>
  <si>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</si>
  <si>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</si>
  <si>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</si>
  <si>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</si>
  <si>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</si>
  <si>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</si>
  <si>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</si>
  <si>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</si>
  <si>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</si>
  <si>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</si>
  <si>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</si>
  <si>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</si>
  <si>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</si>
  <si>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</si>
  <si>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</si>
  <si>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</si>
  <si>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</si>
  <si>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</si>
  <si>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</si>
  <si>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</si>
  <si>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</si>
  <si>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</si>
  <si>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</si>
  <si>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</si>
  <si>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</si>
  <si>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</si>
  <si>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</si>
  <si>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</si>
  <si>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</si>
  <si>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</si>
  <si>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</si>
  <si>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</si>
  <si>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</si>
  <si>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</si>
  <si>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</si>
  <si>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</si>
  <si>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</si>
  <si>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</si>
  <si>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</si>
  <si>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</si>
  <si>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</si>
  <si>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</si>
  <si>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</si>
  <si>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03/07/2024 15:14:32</t>
  </si>
  <si>
    <t>Restaurant du Coin</t>
  </si>
  <si>
    <t>CA-OSBL</t>
  </si>
  <si>
    <t>FournID</t>
  </si>
  <si>
    <t>Virement - Revenu Québec [Ref]</t>
  </si>
  <si>
    <t>DÉBOURS-000037</t>
  </si>
  <si>
    <t>03/07/2024 16:33:20</t>
  </si>
  <si>
    <t>Virement - Agence du Revenu du Canada []</t>
  </si>
  <si>
    <t>DÉBOURS-000038</t>
  </si>
  <si>
    <t>03/07/2024 16:44:11</t>
  </si>
  <si>
    <t>Agence du Revenu du Canada</t>
  </si>
  <si>
    <t>Virement - Construction Laliberté [2024_06]</t>
  </si>
  <si>
    <t>DÉBOURS-000039</t>
  </si>
  <si>
    <t>03/07/2024 16:53:23</t>
  </si>
  <si>
    <t>Construction Laliberté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</si>
</sst>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1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6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170" fontId="9" fillId="0" borderId="0" xfId="0" applyNumberFormat="1" applyFont="1" applyAlignment="1">
      <alignment horizontal="center" vertical="center"/>
    </xf>
    <xf numFmtId="22" fontId="12" fillId="0" borderId="0" xfId="0" applyNumberFormat="1" applyFont="1" applyAlignment="1">
      <alignment horizontal="center"/>
    </xf>
    <xf numFmtId="170" fontId="12" fillId="0" borderId="0" xfId="0" applyNumberFormat="1" applyFont="1" applyAlignment="1">
      <alignment horizontal="center"/>
    </xf>
    <xf numFmtId="14" fontId="14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14" fontId="9" fillId="0" borderId="0" xfId="0" quotePrefix="1" applyNumberFormat="1" applyFont="1" applyAlignment="1">
      <alignment horizontal="center"/>
    </xf>
    <xf numFmtId="0" fontId="16" fillId="6" borderId="0" xfId="0" applyFont="1" applyFill="1"/>
    <xf numFmtId="0" fontId="19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 vertical="center"/>
    </xf>
    <xf numFmtId="14" fontId="20" fillId="6" borderId="0" xfId="0" applyNumberFormat="1" applyFont="1" applyFill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15" fillId="0" borderId="0" xfId="0" applyFont="1" applyAlignment="1">
      <alignment horizontal="right"/>
    </xf>
    <xf numFmtId="0" fontId="21" fillId="6" borderId="0" xfId="0" applyFont="1" applyFill="1"/>
    <xf numFmtId="0" fontId="21" fillId="6" borderId="0" xfId="0" applyFont="1" applyFill="1" applyAlignment="1">
      <alignment horizontal="right"/>
    </xf>
    <xf numFmtId="0" fontId="21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2" fillId="12" borderId="33" xfId="0" applyFont="1" applyFill="1" applyBorder="1" applyAlignment="1">
      <alignment horizontal="center" vertical="center"/>
    </xf>
    <xf numFmtId="0" fontId="22" fillId="12" borderId="34" xfId="0" applyFont="1" applyFill="1" applyBorder="1" applyAlignment="1">
      <alignment horizontal="center" vertical="center"/>
    </xf>
    <xf numFmtId="0" fontId="22" fillId="12" borderId="35" xfId="0" applyFont="1" applyFill="1" applyBorder="1" applyAlignment="1">
      <alignment horizontal="center" vertical="center"/>
    </xf>
    <xf numFmtId="0" fontId="22" fillId="10" borderId="36" xfId="0" applyFont="1" applyFill="1" applyBorder="1" applyAlignment="1">
      <alignment horizontal="center" vertical="center"/>
    </xf>
    <xf numFmtId="0" fontId="22" fillId="10" borderId="37" xfId="0" applyFont="1" applyFill="1" applyBorder="1" applyAlignment="1">
      <alignment horizontal="center" vertical="center"/>
    </xf>
    <xf numFmtId="0" fontId="22" fillId="10" borderId="38" xfId="0" applyFont="1" applyFill="1" applyBorder="1" applyAlignment="1">
      <alignment horizontal="center" vertical="center"/>
    </xf>
    <xf numFmtId="0" fontId="22" fillId="13" borderId="39" xfId="0" applyFont="1" applyFill="1" applyBorder="1" applyAlignment="1">
      <alignment horizontal="center"/>
    </xf>
    <xf numFmtId="0" fontId="22" fillId="13" borderId="40" xfId="0" applyFont="1" applyFill="1" applyBorder="1" applyAlignment="1">
      <alignment horizontal="center"/>
    </xf>
    <xf numFmtId="0" fontId="22" fillId="13" borderId="41" xfId="0" applyFont="1" applyFill="1" applyBorder="1" applyAlignment="1">
      <alignment horizontal="center"/>
    </xf>
    <xf numFmtId="14" fontId="15" fillId="11" borderId="42" xfId="0" applyNumberFormat="1" applyFont="1" applyFill="1" applyBorder="1" applyAlignment="1">
      <alignment horizontal="center"/>
    </xf>
    <xf numFmtId="14" fontId="15" fillId="11" borderId="43" xfId="0" applyNumberFormat="1" applyFont="1" applyFill="1" applyBorder="1" applyAlignment="1">
      <alignment horizontal="center"/>
    </xf>
    <xf numFmtId="14" fontId="15" fillId="11" borderId="44" xfId="0" applyNumberFormat="1" applyFont="1" applyFill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15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5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5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3" fillId="0" borderId="52" xfId="0" applyFont="1" applyBorder="1" applyAlignment="1">
      <alignment horizontal="left"/>
    </xf>
    <xf numFmtId="168" fontId="23" fillId="0" borderId="53" xfId="0" applyNumberFormat="1" applyFont="1" applyBorder="1" applyAlignment="1">
      <alignment horizontal="center"/>
    </xf>
    <xf numFmtId="168" fontId="23" fillId="0" borderId="54" xfId="0" applyNumberFormat="1" applyFont="1" applyBorder="1" applyAlignment="1">
      <alignment horizontal="center"/>
    </xf>
    <xf numFmtId="0" fontId="23" fillId="0" borderId="42" xfId="0" applyFont="1" applyBorder="1" applyAlignment="1">
      <alignment horizontal="left"/>
    </xf>
    <xf numFmtId="0" fontId="23" fillId="0" borderId="43" xfId="0" applyFont="1" applyBorder="1" applyAlignment="1">
      <alignment horizontal="center"/>
    </xf>
    <xf numFmtId="0" fontId="23" fillId="0" borderId="44" xfId="0" applyFont="1" applyBorder="1" applyAlignment="1">
      <alignment horizontal="left"/>
    </xf>
    <xf numFmtId="14" fontId="15" fillId="11" borderId="55" xfId="0" applyNumberFormat="1" applyFont="1" applyFill="1" applyBorder="1"/>
    <xf numFmtId="14" fontId="15" fillId="11" borderId="56" xfId="0" applyNumberFormat="1" applyFont="1" applyFill="1" applyBorder="1" applyAlignment="1">
      <alignment horizontal="center"/>
    </xf>
    <xf numFmtId="14" fontId="15" fillId="11" borderId="57" xfId="0" applyNumberFormat="1" applyFont="1" applyFill="1" applyBorder="1" applyAlignment="1">
      <alignment horizontal="center"/>
    </xf>
    <xf numFmtId="0" fontId="15" fillId="0" borderId="58" xfId="0" applyFont="1" applyBorder="1" applyAlignment="1">
      <alignment horizontal="center"/>
    </xf>
    <xf numFmtId="0" fontId="15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5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3" fillId="0" borderId="43" xfId="0" applyNumberFormat="1" applyFont="1" applyBorder="1" applyAlignment="1">
      <alignment horizontal="center"/>
    </xf>
    <xf numFmtId="168" fontId="23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4" fillId="14" borderId="64" xfId="0" quotePrefix="1" applyFont="1" applyFill="1" applyBorder="1" applyAlignment="1">
      <alignment horizontal="left" vertical="center" shrinkToFit="1"/>
    </xf>
    <xf numFmtId="0" fontId="24" fillId="14" borderId="65" xfId="0" quotePrefix="1" applyFont="1" applyFill="1" applyBorder="1" applyAlignment="1">
      <alignment horizontal="left" vertical="center" shrinkToFit="1"/>
    </xf>
    <xf numFmtId="0" fontId="15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4" fillId="14" borderId="43" xfId="0" quotePrefix="1" applyFont="1" applyFill="1" applyBorder="1" applyAlignment="1">
      <alignment horizontal="left" vertical="center" wrapText="1" shrinkToFit="1"/>
    </xf>
    <xf numFmtId="0" fontId="24" fillId="14" borderId="44" xfId="0" quotePrefix="1" applyFont="1" applyFill="1" applyBorder="1" applyAlignment="1">
      <alignment horizontal="left" vertical="center" shrinkToFit="1"/>
    </xf>
    <xf numFmtId="0" fontId="15" fillId="0" borderId="66" xfId="0" applyFont="1" applyBorder="1" applyAlignment="1">
      <alignment horizontal="center"/>
    </xf>
    <xf numFmtId="0" fontId="15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5" fillId="15" borderId="0" xfId="0" applyFont="1" applyFill="1" applyAlignment="1">
      <alignment horizontal="center"/>
    </xf>
    <xf numFmtId="0" fontId="0" fillId="15" borderId="0" xfId="0" applyFill="1"/>
    <xf numFmtId="0" fontId="22" fillId="10" borderId="69" xfId="0" applyFont="1" applyFill="1" applyBorder="1" applyAlignment="1">
      <alignment horizontal="center" vertical="center"/>
    </xf>
    <xf numFmtId="0" fontId="22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3" fillId="0" borderId="74" xfId="0" applyFont="1" applyBorder="1" applyAlignment="1">
      <alignment horizontal="left"/>
    </xf>
    <xf numFmtId="0" fontId="23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5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2" fillId="12" borderId="80" xfId="0" applyFont="1" applyFill="1" applyBorder="1" applyAlignment="1">
      <alignment horizontal="center" vertical="center"/>
    </xf>
    <xf numFmtId="0" fontId="15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5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5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5" fillId="11" borderId="95" xfId="0" applyFont="1" applyFill="1" applyBorder="1" applyAlignment="1">
      <alignment horizontal="center"/>
    </xf>
    <xf numFmtId="0" fontId="0" fillId="0" borderId="11" xfId="0" applyBorder="1"/>
    <xf numFmtId="49" fontId="24" fillId="14" borderId="43" xfId="0" quotePrefix="1" applyNumberFormat="1" applyFont="1" applyFill="1" applyBorder="1" applyAlignment="1">
      <alignment vertical="center"/>
    </xf>
    <xf numFmtId="0" fontId="15" fillId="18" borderId="104" xfId="0" applyFont="1" applyFill="1" applyBorder="1" applyAlignment="1">
      <alignment horizontal="center"/>
    </xf>
    <xf numFmtId="14" fontId="15" fillId="18" borderId="105" xfId="0" applyNumberFormat="1" applyFont="1" applyFill="1" applyBorder="1" applyAlignment="1">
      <alignment horizontal="center"/>
    </xf>
    <xf numFmtId="0" fontId="15" fillId="18" borderId="106" xfId="0" applyFont="1" applyFill="1" applyBorder="1" applyAlignment="1">
      <alignment horizontal="center"/>
    </xf>
    <xf numFmtId="14" fontId="25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5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5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4" fillId="14" borderId="75" xfId="0" quotePrefix="1" applyFont="1" applyFill="1" applyBorder="1" applyAlignment="1">
      <alignment horizontal="left" vertical="center" wrapText="1" shrinkToFit="1"/>
    </xf>
    <xf numFmtId="0" fontId="24" fillId="14" borderId="68" xfId="0" quotePrefix="1" applyFont="1" applyFill="1" applyBorder="1" applyAlignment="1">
      <alignment horizontal="left" vertical="center" shrinkToFit="1"/>
    </xf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17" fillId="0" borderId="0" xfId="0" applyFont="1" applyAlignment="1">
      <alignment horizontal="center" vertical="center"/>
    </xf>
    <xf numFmtId="0" fontId="18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5" fillId="9" borderId="6" xfId="0" quotePrefix="1" applyFont="1" applyFill="1" applyBorder="1" applyAlignment="1">
      <alignment horizontal="left"/>
    </xf>
    <xf numFmtId="0" fontId="15" fillId="9" borderId="7" xfId="0" quotePrefix="1" applyFont="1" applyFill="1" applyBorder="1" applyAlignment="1">
      <alignment horizontal="left"/>
    </xf>
    <xf numFmtId="0" fontId="15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5" fillId="11" borderId="27" xfId="0" applyNumberFormat="1" applyFont="1" applyFill="1" applyBorder="1" applyAlignment="1">
      <alignment horizontal="center"/>
    </xf>
    <xf numFmtId="14" fontId="15" fillId="11" borderId="28" xfId="0" applyNumberFormat="1" applyFont="1" applyFill="1" applyBorder="1" applyAlignment="1">
      <alignment horizontal="center"/>
    </xf>
    <xf numFmtId="14" fontId="15" fillId="11" borderId="29" xfId="0" applyNumberFormat="1" applyFont="1" applyFill="1" applyBorder="1" applyAlignment="1">
      <alignment horizontal="center"/>
    </xf>
    <xf numFmtId="14" fontId="15" fillId="11" borderId="30" xfId="0" applyNumberFormat="1" applyFont="1" applyFill="1" applyBorder="1" applyAlignment="1">
      <alignment horizontal="center"/>
    </xf>
    <xf numFmtId="14" fontId="15" fillId="11" borderId="31" xfId="0" applyNumberFormat="1" applyFont="1" applyFill="1" applyBorder="1" applyAlignment="1">
      <alignment horizontal="center"/>
    </xf>
    <xf numFmtId="14" fontId="15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2" fillId="10" borderId="16" xfId="0" applyFont="1" applyFill="1" applyBorder="1" applyAlignment="1">
      <alignment horizontal="center" vertical="center"/>
    </xf>
    <xf numFmtId="0" fontId="22" fillId="10" borderId="17" xfId="0" applyFont="1" applyFill="1" applyBorder="1" applyAlignment="1">
      <alignment horizontal="center" vertical="center"/>
    </xf>
    <xf numFmtId="0" fontId="22" fillId="10" borderId="18" xfId="0" applyFont="1" applyFill="1" applyBorder="1" applyAlignment="1">
      <alignment horizontal="center" vertical="center"/>
    </xf>
    <xf numFmtId="0" fontId="22" fillId="10" borderId="19" xfId="0" applyFont="1" applyFill="1" applyBorder="1" applyAlignment="1">
      <alignment horizontal="center" vertical="center"/>
    </xf>
    <xf numFmtId="0" fontId="22" fillId="10" borderId="20" xfId="0" applyFont="1" applyFill="1" applyBorder="1" applyAlignment="1">
      <alignment horizontal="center" vertical="center"/>
    </xf>
    <xf numFmtId="14" fontId="15" fillId="10" borderId="21" xfId="0" applyNumberFormat="1" applyFont="1" applyFill="1" applyBorder="1" applyAlignment="1">
      <alignment horizontal="center"/>
    </xf>
    <xf numFmtId="14" fontId="15" fillId="10" borderId="22" xfId="0" applyNumberFormat="1" applyFont="1" applyFill="1" applyBorder="1" applyAlignment="1">
      <alignment horizontal="center"/>
    </xf>
    <xf numFmtId="14" fontId="15" fillId="10" borderId="23" xfId="0" applyNumberFormat="1" applyFont="1" applyFill="1" applyBorder="1" applyAlignment="1">
      <alignment horizontal="center"/>
    </xf>
    <xf numFmtId="0" fontId="15" fillId="10" borderId="24" xfId="0" applyFont="1" applyFill="1" applyBorder="1" applyAlignment="1">
      <alignment horizontal="center" vertical="center"/>
    </xf>
    <xf numFmtId="0" fontId="15" fillId="10" borderId="25" xfId="0" applyFont="1" applyFill="1" applyBorder="1" applyAlignment="1">
      <alignment horizontal="center" vertical="center"/>
    </xf>
    <xf numFmtId="0" fontId="15" fillId="10" borderId="26" xfId="0" applyFont="1" applyFill="1" applyBorder="1" applyAlignment="1">
      <alignment horizontal="center" vertical="center"/>
    </xf>
    <xf numFmtId="14" fontId="15" fillId="11" borderId="45" xfId="0" applyNumberFormat="1" applyFont="1" applyFill="1" applyBorder="1" applyAlignment="1">
      <alignment horizontal="center"/>
    </xf>
    <xf numFmtId="14" fontId="15" fillId="11" borderId="46" xfId="0" applyNumberFormat="1" applyFont="1" applyFill="1" applyBorder="1" applyAlignment="1">
      <alignment horizontal="center"/>
    </xf>
    <xf numFmtId="14" fontId="15" fillId="11" borderId="35" xfId="0" applyNumberFormat="1" applyFont="1" applyFill="1" applyBorder="1" applyAlignment="1">
      <alignment horizontal="center"/>
    </xf>
    <xf numFmtId="0" fontId="22" fillId="10" borderId="21" xfId="0" applyFont="1" applyFill="1" applyBorder="1" applyAlignment="1">
      <alignment horizontal="center" vertical="center"/>
    </xf>
    <xf numFmtId="0" fontId="22" fillId="10" borderId="22" xfId="0" applyFont="1" applyFill="1" applyBorder="1" applyAlignment="1">
      <alignment horizontal="center" vertical="center"/>
    </xf>
    <xf numFmtId="0" fontId="22" fillId="10" borderId="23" xfId="0" applyFont="1" applyFill="1" applyBorder="1" applyAlignment="1">
      <alignment horizontal="center" vertical="center"/>
    </xf>
    <xf numFmtId="0" fontId="15" fillId="0" borderId="71" xfId="0" quotePrefix="1" applyFont="1" applyBorder="1" applyAlignment="1">
      <alignment horizontal="center"/>
    </xf>
    <xf numFmtId="0" fontId="15" fillId="0" borderId="72" xfId="0" quotePrefix="1" applyFont="1" applyBorder="1" applyAlignment="1">
      <alignment horizontal="center"/>
    </xf>
    <xf numFmtId="0" fontId="22" fillId="12" borderId="78" xfId="0" applyFont="1" applyFill="1" applyBorder="1" applyAlignment="1">
      <alignment horizontal="left" vertical="center"/>
    </xf>
    <xf numFmtId="0" fontId="22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5" fillId="16" borderId="87" xfId="0" applyFont="1" applyFill="1" applyBorder="1" applyAlignment="1">
      <alignment horizontal="center"/>
    </xf>
    <xf numFmtId="0" fontId="15" fillId="16" borderId="88" xfId="0" applyFont="1" applyFill="1" applyBorder="1" applyAlignment="1">
      <alignment horizontal="center"/>
    </xf>
    <xf numFmtId="0" fontId="15" fillId="16" borderId="9" xfId="0" applyFont="1" applyFill="1" applyBorder="1" applyAlignment="1">
      <alignment horizontal="center"/>
    </xf>
    <xf numFmtId="0" fontId="15" fillId="16" borderId="10" xfId="0" applyFont="1" applyFill="1" applyBorder="1" applyAlignment="1">
      <alignment horizontal="center"/>
    </xf>
    <xf numFmtId="0" fontId="15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2" fillId="12" borderId="92" xfId="0" applyFont="1" applyFill="1" applyBorder="1" applyAlignment="1">
      <alignment horizontal="center" vertical="center"/>
    </xf>
    <xf numFmtId="0" fontId="22" fillId="12" borderId="93" xfId="0" applyFont="1" applyFill="1" applyBorder="1" applyAlignment="1">
      <alignment horizontal="center" vertical="center"/>
    </xf>
    <xf numFmtId="0" fontId="22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5" fillId="0" borderId="0" xfId="0" applyFont="1" applyAlignment="1">
      <alignment horizontal="center"/>
    </xf>
    <xf numFmtId="0" fontId="15" fillId="17" borderId="9" xfId="0" applyFont="1" applyFill="1" applyBorder="1" applyAlignment="1">
      <alignment horizontal="center"/>
    </xf>
    <xf numFmtId="0" fontId="15" fillId="17" borderId="89" xfId="0" applyFont="1" applyFill="1" applyBorder="1" applyAlignment="1">
      <alignment horizontal="center"/>
    </xf>
    <xf numFmtId="0" fontId="15" fillId="17" borderId="101" xfId="0" applyFont="1" applyFill="1" applyBorder="1" applyAlignment="1">
      <alignment horizontal="center"/>
    </xf>
    <xf numFmtId="0" fontId="15" fillId="17" borderId="102" xfId="0" applyFont="1" applyFill="1" applyBorder="1" applyAlignment="1">
      <alignment horizontal="center"/>
    </xf>
    <xf numFmtId="0" fontId="15" fillId="17" borderId="103" xfId="0" applyFont="1" applyFill="1" applyBorder="1" applyAlignment="1">
      <alignment horizontal="center"/>
    </xf>
    <xf numFmtId="165" fontId="26" fillId="11" borderId="116" xfId="0" applyNumberFormat="1" applyFont="1" applyFill="1" applyBorder="1" applyAlignment="1">
      <alignment horizontal="center"/>
    </xf>
    <xf numFmtId="165" fontId="26" fillId="11" borderId="117" xfId="0" applyNumberFormat="1" applyFont="1" applyFill="1" applyBorder="1" applyAlignment="1">
      <alignment horizontal="center"/>
    </xf>
    <xf numFmtId="165" fontId="26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5"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4" dataDxfId="82" headerRowBorderDxfId="83" tableBorderDxfId="81" totalsRowBorderDxfId="80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9"/>
    <tableColumn id="2" xr3:uid="{6498A585-0434-4EB1-977D-A0B20C9C63FB}" name="Date" dataDxfId="78"/>
    <tableColumn id="3" xr3:uid="{74CB0563-15AB-43E0-9B35-F933DB6DD58F}" name="Taux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6" headerRowBorderDxfId="75" tableBorderDxfId="74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3"/>
    <tableColumn id="3" xr3:uid="{C1051574-3026-4CFC-ACE4-EE3A5BE120E3}" name="Taux horaire" dataDxfId="72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1" dataDxfId="69" headerRowBorderDxfId="70" tableBorderDxfId="68" totalsRowBorderDxfId="67">
  <tableColumns count="2">
    <tableColumn id="1" xr3:uid="{F683B85E-E345-46C0-B559-6B55DA1B47DA}" name="Colonne1" headerRowDxfId="66" dataDxfId="65"/>
    <tableColumn id="4" xr3:uid="{931BD703-99B9-4545-835A-2B2008F9C610}" name="Colonne2" headerRowDxfId="64" dataDxfId="63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2" headerRowBorderDxfId="61" tableBorderDxfId="60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9"/>
    <tableColumn id="2" xr3:uid="{BC9D39C0-5A8D-4060-86F2-B334715137AE}" name="Du" dataDxfId="58"/>
    <tableColumn id="3" xr3:uid="{0317D5F2-8493-46CE-B417-3AD4D1BE752C}" name="Au" dataDxfId="57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6" dataDxfId="54" headerRowBorderDxfId="55" tableBorderDxfId="53" totalsRowBorderDxfId="5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1"/>
    <tableColumn id="2" xr3:uid="{F1BF9BCA-554F-405E-8EB2-104EE5229852}" name="Date" dataDxfId="50"/>
    <tableColumn id="3" xr3:uid="{BC205969-C048-4AC1-82CA-DCF785CD2E46}" name="Taux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18:F28" totalsRowShown="0" headerRowDxfId="48" headerRowBorderDxfId="47" tableBorderDxfId="4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5"/>
    <tableColumn id="3" xr3:uid="{3A31E360-73D5-4ABD-A9DE-9036997DA118}" name="Taux horaire" dataDxfId="44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3" dataDxfId="41" headerRowBorderDxfId="42" tableBorderDxfId="40" totalsRowBorderDxfId="39">
  <tableColumns count="2">
    <tableColumn id="1" xr3:uid="{CB9EBD0D-71C1-4C9E-B3EA-2235AF94176F}" name="Colonne1" headerRowDxfId="38" dataDxfId="37"/>
    <tableColumn id="4" xr3:uid="{C7DCD92E-FE54-4CC5-87B2-F9846C4139DC}" name="Colonne2" headerRowDxfId="36" dataDxfId="35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4" headerRowBorderDxfId="33" tableBorderDxfId="3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1"/>
    <tableColumn id="2" xr3:uid="{661E3B83-6827-4026-8FCA-E63CF3515AA8}" name="Du" dataDxfId="30"/>
    <tableColumn id="3" xr3:uid="{41F1CFF9-AC58-4534-B761-8C936A1D968E}" name="Au" dataDxfId="2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zoomScale="95" zoomScaleNormal="95" workbookViewId="0">
      <pane ySplit="765" topLeftCell="A419" activePane="bottomLeft"/>
      <selection activeCell="L1" sqref="L1:L1048576"/>
      <selection pane="bottomLeft" activeCell="M455" sqref="M2:M455"/>
    </sheetView>
  </sheetViews>
  <sheetFormatPr baseColWidth="10" defaultColWidth="9.140625" defaultRowHeight="15" x14ac:dyDescent="0.25"/>
  <cols>
    <col min="1" max="1" width="7.140625" style="69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4" customFormat="1" ht="13.5" x14ac:dyDescent="0.25">
      <c r="A1" s="68" t="s">
        <v>0</v>
      </c>
      <c r="B1" s="61" t="s">
        <v>1</v>
      </c>
      <c r="C1" s="61" t="s">
        <v>2</v>
      </c>
      <c r="D1" s="62" t="s">
        <v>3</v>
      </c>
      <c r="E1" s="61" t="s">
        <v>4</v>
      </c>
      <c r="F1" s="61" t="s">
        <v>5</v>
      </c>
      <c r="G1" s="61" t="s">
        <v>6</v>
      </c>
      <c r="H1" s="63" t="s">
        <v>7</v>
      </c>
      <c r="I1" s="61" t="s">
        <v>8</v>
      </c>
      <c r="J1" s="61" t="s">
        <v>9</v>
      </c>
      <c r="K1" s="64" t="s">
        <v>10</v>
      </c>
      <c r="L1" s="61" t="s">
        <v>11</v>
      </c>
      <c r="M1" s="64" t="s">
        <v>859</v>
      </c>
      <c r="N1" s="61" t="s">
        <v>12</v>
      </c>
      <c r="O1" s="61" t="s">
        <v>13</v>
      </c>
      <c r="P1" s="61" t="s">
        <v>14</v>
      </c>
    </row>
    <row r="2" spans="1:16" s="14" customFormat="1" x14ac:dyDescent="0.25">
      <c r="A2" s="27">
        <v>2</v>
      </c>
      <c r="B2" s="65" t="s">
        <v>612</v>
      </c>
      <c r="C2" s="65" t="s">
        <v>15</v>
      </c>
      <c r="D2" s="111">
        <v>44976</v>
      </c>
      <c r="E2" s="65" t="s">
        <v>970</v>
      </c>
      <c r="F2" s="66" t="s">
        <v>30</v>
      </c>
      <c r="G2" s="66" t="s">
        <v>31</v>
      </c>
      <c r="H2" s="67">
        <v>1.4</v>
      </c>
      <c r="I2" s="66" t="s">
        <v>32</v>
      </c>
      <c r="J2" s="65" t="s">
        <v>1406</v>
      </c>
      <c r="K2" s="112">
        <v>45358.460868055598</v>
      </c>
      <c r="L2" s="65" t="s">
        <v>1407</v>
      </c>
      <c r="M2" s="112"/>
      <c r="N2" s="65" t="s">
        <v>1406</v>
      </c>
      <c r="O2" s="66" t="s">
        <v>840</v>
      </c>
      <c r="P2" s="65"/>
    </row>
    <row r="3" spans="1:16" s="14" customFormat="1" x14ac:dyDescent="0.25">
      <c r="A3" s="27">
        <v>3</v>
      </c>
      <c r="B3" s="65" t="s">
        <v>612</v>
      </c>
      <c r="C3" s="65" t="s">
        <v>15</v>
      </c>
      <c r="D3" s="111">
        <v>44979</v>
      </c>
      <c r="E3" s="65" t="s">
        <v>970</v>
      </c>
      <c r="F3" s="66" t="s">
        <v>30</v>
      </c>
      <c r="G3" s="66" t="s">
        <v>33</v>
      </c>
      <c r="H3" s="67">
        <v>2</v>
      </c>
      <c r="I3" s="66" t="s">
        <v>34</v>
      </c>
      <c r="J3" s="65" t="s">
        <v>1406</v>
      </c>
      <c r="K3" s="112">
        <v>45358.462407407402</v>
      </c>
      <c r="L3" s="65" t="s">
        <v>1407</v>
      </c>
      <c r="M3" s="112"/>
      <c r="N3" s="65" t="s">
        <v>1406</v>
      </c>
      <c r="O3" s="66" t="s">
        <v>840</v>
      </c>
      <c r="P3" s="65"/>
    </row>
    <row r="4" spans="1:16" s="14" customFormat="1" x14ac:dyDescent="0.25">
      <c r="A4" s="27">
        <v>4</v>
      </c>
      <c r="B4" s="65" t="s">
        <v>970</v>
      </c>
      <c r="C4" s="65" t="s">
        <v>19</v>
      </c>
      <c r="D4" s="111">
        <v>44979</v>
      </c>
      <c r="E4" s="65" t="s">
        <v>970</v>
      </c>
      <c r="F4" s="66" t="s">
        <v>30</v>
      </c>
      <c r="G4" s="66" t="s">
        <v>35</v>
      </c>
      <c r="H4" s="67">
        <v>0.5</v>
      </c>
      <c r="I4" s="66"/>
      <c r="J4" s="65" t="s">
        <v>1406</v>
      </c>
      <c r="K4" s="112">
        <v>45366.129884259302</v>
      </c>
      <c r="L4" s="65" t="s">
        <v>1407</v>
      </c>
      <c r="M4" s="112"/>
      <c r="N4" s="65" t="s">
        <v>1407</v>
      </c>
      <c r="O4" s="66" t="s">
        <v>1024</v>
      </c>
      <c r="P4" s="65"/>
    </row>
    <row r="5" spans="1:16" s="14" customFormat="1" x14ac:dyDescent="0.25">
      <c r="A5" s="27">
        <v>5</v>
      </c>
      <c r="B5" s="65" t="s">
        <v>970</v>
      </c>
      <c r="C5" s="65" t="s">
        <v>19</v>
      </c>
      <c r="D5" s="111">
        <v>44978</v>
      </c>
      <c r="E5" s="65" t="s">
        <v>743</v>
      </c>
      <c r="F5" s="66" t="s">
        <v>36</v>
      </c>
      <c r="G5" s="66" t="s">
        <v>37</v>
      </c>
      <c r="H5" s="67">
        <v>4</v>
      </c>
      <c r="I5" s="66" t="s">
        <v>38</v>
      </c>
      <c r="J5" s="65" t="s">
        <v>1406</v>
      </c>
      <c r="K5" s="112">
        <v>44979.390057870398</v>
      </c>
      <c r="L5" s="65" t="s">
        <v>1406</v>
      </c>
      <c r="M5" s="112">
        <v>45342</v>
      </c>
      <c r="N5" s="65" t="s">
        <v>1407</v>
      </c>
      <c r="O5" s="66"/>
      <c r="P5" s="65" t="s">
        <v>642</v>
      </c>
    </row>
    <row r="6" spans="1:16" s="14" customFormat="1" x14ac:dyDescent="0.25">
      <c r="A6" s="27">
        <v>6</v>
      </c>
      <c r="B6" s="65" t="s">
        <v>612</v>
      </c>
      <c r="C6" s="65" t="s">
        <v>15</v>
      </c>
      <c r="D6" s="111">
        <v>44978</v>
      </c>
      <c r="E6" s="65" t="s">
        <v>1411</v>
      </c>
      <c r="F6" s="66" t="s">
        <v>39</v>
      </c>
      <c r="G6" s="66" t="s">
        <v>40</v>
      </c>
      <c r="H6" s="67">
        <v>4</v>
      </c>
      <c r="I6" s="66" t="s">
        <v>41</v>
      </c>
      <c r="J6" s="65" t="s">
        <v>1406</v>
      </c>
      <c r="K6" s="112">
        <v>45345.3280324074</v>
      </c>
      <c r="L6" s="65" t="s">
        <v>1406</v>
      </c>
      <c r="M6" s="112">
        <v>45345</v>
      </c>
      <c r="N6" s="65" t="s">
        <v>1407</v>
      </c>
      <c r="O6" s="66" t="s">
        <v>720</v>
      </c>
      <c r="P6" s="65" t="s">
        <v>725</v>
      </c>
    </row>
    <row r="7" spans="1:16" s="14" customFormat="1" x14ac:dyDescent="0.25">
      <c r="A7" s="27">
        <v>7</v>
      </c>
      <c r="B7" s="65" t="s">
        <v>612</v>
      </c>
      <c r="C7" s="65" t="s">
        <v>15</v>
      </c>
      <c r="D7" s="111">
        <v>44979</v>
      </c>
      <c r="E7" s="65" t="s">
        <v>970</v>
      </c>
      <c r="F7" s="66" t="s">
        <v>30</v>
      </c>
      <c r="G7" s="66" t="s">
        <v>42</v>
      </c>
      <c r="H7" s="67">
        <v>1</v>
      </c>
      <c r="I7" s="66" t="s">
        <v>43</v>
      </c>
      <c r="J7" s="65" t="s">
        <v>1406</v>
      </c>
      <c r="K7" s="112">
        <v>45358.4624652778</v>
      </c>
      <c r="L7" s="65" t="s">
        <v>1407</v>
      </c>
      <c r="M7" s="112"/>
      <c r="N7" s="65" t="s">
        <v>1406</v>
      </c>
      <c r="O7" s="66" t="s">
        <v>840</v>
      </c>
      <c r="P7" s="65"/>
    </row>
    <row r="8" spans="1:16" s="14" customFormat="1" x14ac:dyDescent="0.25">
      <c r="A8" s="27">
        <v>8</v>
      </c>
      <c r="B8" s="65" t="s">
        <v>612</v>
      </c>
      <c r="C8" s="65" t="s">
        <v>15</v>
      </c>
      <c r="D8" s="111">
        <v>44979</v>
      </c>
      <c r="E8" s="65" t="s">
        <v>1411</v>
      </c>
      <c r="F8" s="66" t="s">
        <v>39</v>
      </c>
      <c r="G8" s="66" t="s">
        <v>44</v>
      </c>
      <c r="H8" s="67">
        <v>1.25</v>
      </c>
      <c r="I8" s="66" t="s">
        <v>45</v>
      </c>
      <c r="J8" s="65" t="s">
        <v>1406</v>
      </c>
      <c r="K8" s="112">
        <v>45345.330115740697</v>
      </c>
      <c r="L8" s="65" t="s">
        <v>1406</v>
      </c>
      <c r="M8" s="112">
        <v>45345</v>
      </c>
      <c r="N8" s="65" t="s">
        <v>1407</v>
      </c>
      <c r="O8" s="66" t="s">
        <v>720</v>
      </c>
      <c r="P8" s="65" t="s">
        <v>725</v>
      </c>
    </row>
    <row r="9" spans="1:16" s="14" customFormat="1" x14ac:dyDescent="0.25">
      <c r="A9" s="27">
        <v>9</v>
      </c>
      <c r="B9" s="65" t="s">
        <v>970</v>
      </c>
      <c r="C9" s="65" t="s">
        <v>19</v>
      </c>
      <c r="D9" s="111">
        <v>44974</v>
      </c>
      <c r="E9" s="65" t="s">
        <v>970</v>
      </c>
      <c r="F9" s="66" t="s">
        <v>30</v>
      </c>
      <c r="G9" s="66" t="s">
        <v>46</v>
      </c>
      <c r="H9" s="67">
        <v>1.75</v>
      </c>
      <c r="I9" s="66"/>
      <c r="J9" s="65" t="s">
        <v>1406</v>
      </c>
      <c r="K9" s="112">
        <v>45358.465127314797</v>
      </c>
      <c r="L9" s="65" t="s">
        <v>1407</v>
      </c>
      <c r="M9" s="112"/>
      <c r="N9" s="65" t="s">
        <v>1406</v>
      </c>
      <c r="O9" s="66" t="s">
        <v>840</v>
      </c>
      <c r="P9" s="65"/>
    </row>
    <row r="10" spans="1:16" s="14" customFormat="1" x14ac:dyDescent="0.25">
      <c r="A10" s="27">
        <v>10</v>
      </c>
      <c r="B10" s="65" t="s">
        <v>970</v>
      </c>
      <c r="C10" s="65" t="s">
        <v>19</v>
      </c>
      <c r="D10" s="111">
        <v>44974</v>
      </c>
      <c r="E10" s="65" t="s">
        <v>719</v>
      </c>
      <c r="F10" s="66" t="s">
        <v>47</v>
      </c>
      <c r="G10" s="66" t="s">
        <v>48</v>
      </c>
      <c r="H10" s="67">
        <v>0.4</v>
      </c>
      <c r="I10" s="66" t="s">
        <v>49</v>
      </c>
      <c r="J10" s="65" t="s">
        <v>1406</v>
      </c>
      <c r="K10" s="112">
        <v>45379.317071759302</v>
      </c>
      <c r="L10" s="65" t="s">
        <v>1407</v>
      </c>
      <c r="M10" s="112"/>
      <c r="N10" s="65" t="s">
        <v>1407</v>
      </c>
      <c r="O10" s="66" t="s">
        <v>1123</v>
      </c>
      <c r="P10" s="65"/>
    </row>
    <row r="11" spans="1:16" s="14" customFormat="1" x14ac:dyDescent="0.25">
      <c r="A11" s="27">
        <v>11</v>
      </c>
      <c r="B11" s="65" t="s">
        <v>612</v>
      </c>
      <c r="C11" s="65" t="s">
        <v>15</v>
      </c>
      <c r="D11" s="111">
        <v>44977</v>
      </c>
      <c r="E11" s="65" t="s">
        <v>738</v>
      </c>
      <c r="F11" s="66" t="s">
        <v>50</v>
      </c>
      <c r="G11" s="66" t="s">
        <v>51</v>
      </c>
      <c r="H11" s="67">
        <v>0.25</v>
      </c>
      <c r="I11" s="66" t="s">
        <v>52</v>
      </c>
      <c r="J11" s="65" t="s">
        <v>1406</v>
      </c>
      <c r="K11" s="112">
        <v>45365.757962962998</v>
      </c>
      <c r="L11" s="65" t="s">
        <v>1407</v>
      </c>
      <c r="M11" s="112"/>
      <c r="N11" s="65" t="s">
        <v>1407</v>
      </c>
      <c r="O11" s="66" t="s">
        <v>1015</v>
      </c>
      <c r="P11" s="65"/>
    </row>
    <row r="12" spans="1:16" s="14" customFormat="1" x14ac:dyDescent="0.25">
      <c r="A12" s="27">
        <v>12</v>
      </c>
      <c r="B12" s="65" t="s">
        <v>1408</v>
      </c>
      <c r="C12" s="65" t="s">
        <v>53</v>
      </c>
      <c r="D12" s="111">
        <v>44979</v>
      </c>
      <c r="E12" s="65" t="s">
        <v>719</v>
      </c>
      <c r="F12" s="66" t="s">
        <v>47</v>
      </c>
      <c r="G12" s="66" t="s">
        <v>54</v>
      </c>
      <c r="H12" s="67">
        <v>0.5</v>
      </c>
      <c r="I12" s="66"/>
      <c r="J12" s="65" t="s">
        <v>1406</v>
      </c>
      <c r="K12" s="112">
        <v>45358.465798611098</v>
      </c>
      <c r="L12" s="65" t="s">
        <v>1407</v>
      </c>
      <c r="M12" s="112"/>
      <c r="N12" s="65" t="s">
        <v>1406</v>
      </c>
      <c r="O12" s="66" t="s">
        <v>840</v>
      </c>
      <c r="P12" s="65"/>
    </row>
    <row r="13" spans="1:16" s="14" customFormat="1" x14ac:dyDescent="0.25">
      <c r="A13" s="27">
        <v>13</v>
      </c>
      <c r="B13" s="65" t="s">
        <v>1408</v>
      </c>
      <c r="C13" s="65" t="s">
        <v>53</v>
      </c>
      <c r="D13" s="111">
        <v>44980</v>
      </c>
      <c r="E13" s="65" t="s">
        <v>719</v>
      </c>
      <c r="F13" s="66" t="s">
        <v>47</v>
      </c>
      <c r="G13" s="66" t="s">
        <v>55</v>
      </c>
      <c r="H13" s="67">
        <v>1.25</v>
      </c>
      <c r="I13" s="66" t="s">
        <v>56</v>
      </c>
      <c r="J13" s="65" t="s">
        <v>1406</v>
      </c>
      <c r="K13" s="112">
        <v>45358.465983796297</v>
      </c>
      <c r="L13" s="65" t="s">
        <v>1407</v>
      </c>
      <c r="M13" s="112"/>
      <c r="N13" s="65" t="s">
        <v>1406</v>
      </c>
      <c r="O13" s="66" t="s">
        <v>840</v>
      </c>
      <c r="P13" s="65"/>
    </row>
    <row r="14" spans="1:16" s="14" customFormat="1" x14ac:dyDescent="0.25">
      <c r="A14" s="27">
        <v>14</v>
      </c>
      <c r="B14" s="65" t="s">
        <v>612</v>
      </c>
      <c r="C14" s="65" t="s">
        <v>15</v>
      </c>
      <c r="D14" s="111">
        <v>44979</v>
      </c>
      <c r="E14" s="65" t="s">
        <v>719</v>
      </c>
      <c r="F14" s="66" t="s">
        <v>47</v>
      </c>
      <c r="G14" s="66" t="s">
        <v>57</v>
      </c>
      <c r="H14" s="67">
        <v>0.5</v>
      </c>
      <c r="I14" s="66" t="s">
        <v>58</v>
      </c>
      <c r="J14" s="65" t="s">
        <v>1406</v>
      </c>
      <c r="K14" s="112">
        <v>45379.317071759302</v>
      </c>
      <c r="L14" s="65" t="s">
        <v>1407</v>
      </c>
      <c r="M14" s="112"/>
      <c r="N14" s="65" t="s">
        <v>1407</v>
      </c>
      <c r="O14" s="66" t="s">
        <v>1123</v>
      </c>
      <c r="P14" s="65"/>
    </row>
    <row r="15" spans="1:16" s="14" customFormat="1" x14ac:dyDescent="0.25">
      <c r="A15" s="27">
        <v>15</v>
      </c>
      <c r="B15" s="65" t="s">
        <v>612</v>
      </c>
      <c r="C15" s="65" t="s">
        <v>15</v>
      </c>
      <c r="D15" s="111">
        <v>44979</v>
      </c>
      <c r="E15" s="65" t="s">
        <v>738</v>
      </c>
      <c r="F15" s="66" t="s">
        <v>50</v>
      </c>
      <c r="G15" s="66" t="s">
        <v>58</v>
      </c>
      <c r="H15" s="67">
        <v>4</v>
      </c>
      <c r="I15" s="66" t="s">
        <v>58</v>
      </c>
      <c r="J15" s="65" t="s">
        <v>1406</v>
      </c>
      <c r="K15" s="112">
        <v>45365.667349536998</v>
      </c>
      <c r="L15" s="65" t="s">
        <v>1407</v>
      </c>
      <c r="M15" s="112"/>
      <c r="N15" s="65" t="s">
        <v>1407</v>
      </c>
      <c r="O15" s="66" t="s">
        <v>1015</v>
      </c>
      <c r="P15" s="65"/>
    </row>
    <row r="16" spans="1:16" s="14" customFormat="1" x14ac:dyDescent="0.25">
      <c r="A16" s="27">
        <v>16</v>
      </c>
      <c r="B16" s="65" t="s">
        <v>1408</v>
      </c>
      <c r="C16" s="65" t="s">
        <v>53</v>
      </c>
      <c r="D16" s="111">
        <v>44978</v>
      </c>
      <c r="E16" s="65" t="s">
        <v>719</v>
      </c>
      <c r="F16" s="66" t="s">
        <v>47</v>
      </c>
      <c r="G16" s="66" t="s">
        <v>59</v>
      </c>
      <c r="H16" s="67">
        <v>1</v>
      </c>
      <c r="I16" s="66" t="s">
        <v>58</v>
      </c>
      <c r="J16" s="65" t="s">
        <v>1406</v>
      </c>
      <c r="K16" s="112">
        <v>45358.465636574103</v>
      </c>
      <c r="L16" s="65" t="s">
        <v>1407</v>
      </c>
      <c r="M16" s="112"/>
      <c r="N16" s="65" t="s">
        <v>1406</v>
      </c>
      <c r="O16" s="66" t="s">
        <v>840</v>
      </c>
      <c r="P16" s="65"/>
    </row>
    <row r="17" spans="1:16" s="14" customFormat="1" x14ac:dyDescent="0.25">
      <c r="A17" s="27">
        <v>17</v>
      </c>
      <c r="B17" s="65" t="s">
        <v>970</v>
      </c>
      <c r="C17" s="65" t="s">
        <v>19</v>
      </c>
      <c r="D17" s="111">
        <v>44978</v>
      </c>
      <c r="E17" s="65" t="s">
        <v>743</v>
      </c>
      <c r="F17" s="66" t="s">
        <v>36</v>
      </c>
      <c r="G17" s="66" t="s">
        <v>60</v>
      </c>
      <c r="H17" s="67">
        <v>0.5</v>
      </c>
      <c r="I17" s="66" t="s">
        <v>61</v>
      </c>
      <c r="J17" s="65" t="s">
        <v>1406</v>
      </c>
      <c r="K17" s="112">
        <v>44979.445787037002</v>
      </c>
      <c r="L17" s="65" t="s">
        <v>1406</v>
      </c>
      <c r="M17" s="112">
        <v>45342</v>
      </c>
      <c r="N17" s="65" t="s">
        <v>1407</v>
      </c>
      <c r="O17" s="66"/>
      <c r="P17" s="65" t="s">
        <v>642</v>
      </c>
    </row>
    <row r="18" spans="1:16" s="14" customFormat="1" x14ac:dyDescent="0.25">
      <c r="A18" s="27">
        <v>18</v>
      </c>
      <c r="B18" s="65" t="s">
        <v>970</v>
      </c>
      <c r="C18" s="65" t="s">
        <v>19</v>
      </c>
      <c r="D18" s="111">
        <v>44978</v>
      </c>
      <c r="E18" s="65" t="s">
        <v>1411</v>
      </c>
      <c r="F18" s="66" t="s">
        <v>39</v>
      </c>
      <c r="G18" s="66"/>
      <c r="H18" s="67">
        <v>0.5</v>
      </c>
      <c r="I18" s="66"/>
      <c r="J18" s="65" t="s">
        <v>1406</v>
      </c>
      <c r="K18" s="112">
        <v>45345.3282175926</v>
      </c>
      <c r="L18" s="65" t="s">
        <v>1406</v>
      </c>
      <c r="M18" s="112">
        <v>45345</v>
      </c>
      <c r="N18" s="65" t="s">
        <v>1407</v>
      </c>
      <c r="O18" s="66" t="s">
        <v>720</v>
      </c>
      <c r="P18" s="65" t="s">
        <v>725</v>
      </c>
    </row>
    <row r="19" spans="1:16" s="14" customFormat="1" x14ac:dyDescent="0.25">
      <c r="A19" s="27">
        <v>19</v>
      </c>
      <c r="B19" s="65" t="s">
        <v>970</v>
      </c>
      <c r="C19" s="65" t="s">
        <v>19</v>
      </c>
      <c r="D19" s="111">
        <v>44978</v>
      </c>
      <c r="E19" s="65" t="s">
        <v>1411</v>
      </c>
      <c r="F19" s="66" t="s">
        <v>39</v>
      </c>
      <c r="G19" s="66" t="s">
        <v>62</v>
      </c>
      <c r="H19" s="67">
        <v>0.25</v>
      </c>
      <c r="I19" s="66"/>
      <c r="J19" s="65" t="s">
        <v>1406</v>
      </c>
      <c r="K19" s="112">
        <v>45345.330081018503</v>
      </c>
      <c r="L19" s="65" t="s">
        <v>1406</v>
      </c>
      <c r="M19" s="112">
        <v>45345</v>
      </c>
      <c r="N19" s="65" t="s">
        <v>1407</v>
      </c>
      <c r="O19" s="66" t="s">
        <v>720</v>
      </c>
      <c r="P19" s="65" t="s">
        <v>725</v>
      </c>
    </row>
    <row r="20" spans="1:16" s="14" customFormat="1" x14ac:dyDescent="0.25">
      <c r="A20" s="27">
        <v>20</v>
      </c>
      <c r="B20" s="65" t="s">
        <v>612</v>
      </c>
      <c r="C20" s="65" t="s">
        <v>15</v>
      </c>
      <c r="D20" s="111">
        <v>44980</v>
      </c>
      <c r="E20" s="65" t="s">
        <v>719</v>
      </c>
      <c r="F20" s="66" t="s">
        <v>47</v>
      </c>
      <c r="G20" s="66" t="s">
        <v>63</v>
      </c>
      <c r="H20" s="67">
        <v>0.5</v>
      </c>
      <c r="I20" s="66"/>
      <c r="J20" s="65" t="s">
        <v>1406</v>
      </c>
      <c r="K20" s="112">
        <v>45379.317071759302</v>
      </c>
      <c r="L20" s="65" t="s">
        <v>1407</v>
      </c>
      <c r="M20" s="112"/>
      <c r="N20" s="65" t="s">
        <v>1407</v>
      </c>
      <c r="O20" s="66" t="s">
        <v>1123</v>
      </c>
      <c r="P20" s="65"/>
    </row>
    <row r="21" spans="1:16" s="14" customFormat="1" x14ac:dyDescent="0.25">
      <c r="A21" s="27">
        <v>21</v>
      </c>
      <c r="B21" s="65" t="s">
        <v>1408</v>
      </c>
      <c r="C21" s="65" t="s">
        <v>53</v>
      </c>
      <c r="D21" s="111">
        <v>44979</v>
      </c>
      <c r="E21" s="65" t="s">
        <v>1411</v>
      </c>
      <c r="F21" s="66" t="s">
        <v>39</v>
      </c>
      <c r="G21" s="66" t="s">
        <v>58</v>
      </c>
      <c r="H21" s="67">
        <v>1.5</v>
      </c>
      <c r="I21" s="66"/>
      <c r="J21" s="65" t="s">
        <v>1406</v>
      </c>
      <c r="K21" s="112">
        <v>45345.330254629604</v>
      </c>
      <c r="L21" s="65" t="s">
        <v>1406</v>
      </c>
      <c r="M21" s="112">
        <v>45345</v>
      </c>
      <c r="N21" s="65" t="s">
        <v>1407</v>
      </c>
      <c r="O21" s="66" t="s">
        <v>720</v>
      </c>
      <c r="P21" s="65" t="s">
        <v>725</v>
      </c>
    </row>
    <row r="22" spans="1:16" s="14" customFormat="1" x14ac:dyDescent="0.25">
      <c r="A22" s="27">
        <v>22</v>
      </c>
      <c r="B22" s="65" t="s">
        <v>612</v>
      </c>
      <c r="C22" s="65" t="s">
        <v>15</v>
      </c>
      <c r="D22" s="111">
        <v>44979</v>
      </c>
      <c r="E22" s="65" t="s">
        <v>970</v>
      </c>
      <c r="F22" s="66" t="s">
        <v>30</v>
      </c>
      <c r="G22" s="66" t="s">
        <v>64</v>
      </c>
      <c r="H22" s="67">
        <v>1</v>
      </c>
      <c r="I22" s="66"/>
      <c r="J22" s="65" t="s">
        <v>1406</v>
      </c>
      <c r="K22" s="112">
        <v>45366.129884259302</v>
      </c>
      <c r="L22" s="65" t="s">
        <v>1407</v>
      </c>
      <c r="M22" s="112"/>
      <c r="N22" s="65" t="s">
        <v>1407</v>
      </c>
      <c r="O22" s="66" t="s">
        <v>1024</v>
      </c>
      <c r="P22" s="65"/>
    </row>
    <row r="23" spans="1:16" s="14" customFormat="1" x14ac:dyDescent="0.25">
      <c r="A23" s="27">
        <v>23</v>
      </c>
      <c r="B23" s="65" t="s">
        <v>612</v>
      </c>
      <c r="C23" s="65" t="s">
        <v>15</v>
      </c>
      <c r="D23" s="111">
        <v>44979</v>
      </c>
      <c r="E23" s="65" t="s">
        <v>738</v>
      </c>
      <c r="F23" s="66" t="s">
        <v>50</v>
      </c>
      <c r="G23" s="66" t="s">
        <v>65</v>
      </c>
      <c r="H23" s="67">
        <v>0.5</v>
      </c>
      <c r="I23" s="66"/>
      <c r="J23" s="65" t="s">
        <v>1406</v>
      </c>
      <c r="K23" s="112">
        <v>45365.667349536998</v>
      </c>
      <c r="L23" s="65" t="s">
        <v>1407</v>
      </c>
      <c r="M23" s="112"/>
      <c r="N23" s="65" t="s">
        <v>1407</v>
      </c>
      <c r="O23" s="66" t="s">
        <v>1015</v>
      </c>
      <c r="P23" s="65"/>
    </row>
    <row r="24" spans="1:16" s="14" customFormat="1" x14ac:dyDescent="0.25">
      <c r="A24" s="27">
        <v>24</v>
      </c>
      <c r="B24" s="65" t="s">
        <v>612</v>
      </c>
      <c r="C24" s="65" t="s">
        <v>15</v>
      </c>
      <c r="D24" s="111">
        <v>44979</v>
      </c>
      <c r="E24" s="65" t="s">
        <v>743</v>
      </c>
      <c r="F24" s="66" t="s">
        <v>36</v>
      </c>
      <c r="G24" s="66" t="s">
        <v>66</v>
      </c>
      <c r="H24" s="67">
        <v>1</v>
      </c>
      <c r="I24" s="66" t="s">
        <v>67</v>
      </c>
      <c r="J24" s="65" t="s">
        <v>1406</v>
      </c>
      <c r="K24" s="112">
        <v>44980.8890972222</v>
      </c>
      <c r="L24" s="65" t="s">
        <v>1406</v>
      </c>
      <c r="M24" s="112">
        <v>45342</v>
      </c>
      <c r="N24" s="65" t="s">
        <v>1407</v>
      </c>
      <c r="O24" s="66"/>
      <c r="P24" s="65" t="s">
        <v>642</v>
      </c>
    </row>
    <row r="25" spans="1:16" s="14" customFormat="1" x14ac:dyDescent="0.25">
      <c r="A25" s="27">
        <v>25</v>
      </c>
      <c r="B25" s="65" t="s">
        <v>612</v>
      </c>
      <c r="C25" s="65" t="s">
        <v>15</v>
      </c>
      <c r="D25" s="111">
        <v>44979</v>
      </c>
      <c r="E25" s="65" t="s">
        <v>719</v>
      </c>
      <c r="F25" s="66" t="s">
        <v>47</v>
      </c>
      <c r="G25" s="66" t="s">
        <v>68</v>
      </c>
      <c r="H25" s="67">
        <v>2</v>
      </c>
      <c r="I25" s="66" t="s">
        <v>69</v>
      </c>
      <c r="J25" s="65" t="s">
        <v>1406</v>
      </c>
      <c r="K25" s="112">
        <v>45358.462962963</v>
      </c>
      <c r="L25" s="65" t="s">
        <v>1407</v>
      </c>
      <c r="M25" s="112"/>
      <c r="N25" s="65" t="s">
        <v>1406</v>
      </c>
      <c r="O25" s="66" t="s">
        <v>840</v>
      </c>
      <c r="P25" s="65"/>
    </row>
    <row r="26" spans="1:16" s="14" customFormat="1" x14ac:dyDescent="0.25">
      <c r="A26" s="27">
        <v>26</v>
      </c>
      <c r="B26" s="65" t="s">
        <v>1408</v>
      </c>
      <c r="C26" s="65" t="s">
        <v>53</v>
      </c>
      <c r="D26" s="111">
        <v>44981</v>
      </c>
      <c r="E26" s="65" t="s">
        <v>719</v>
      </c>
      <c r="F26" s="66" t="s">
        <v>47</v>
      </c>
      <c r="G26" s="66" t="s">
        <v>70</v>
      </c>
      <c r="H26" s="67">
        <v>1</v>
      </c>
      <c r="I26" s="66"/>
      <c r="J26" s="65" t="s">
        <v>1406</v>
      </c>
      <c r="K26" s="112">
        <v>45379.317071759302</v>
      </c>
      <c r="L26" s="65" t="s">
        <v>1407</v>
      </c>
      <c r="M26" s="112"/>
      <c r="N26" s="65" t="s">
        <v>1407</v>
      </c>
      <c r="O26" s="66" t="s">
        <v>1123</v>
      </c>
      <c r="P26" s="65"/>
    </row>
    <row r="27" spans="1:16" s="14" customFormat="1" x14ac:dyDescent="0.25">
      <c r="A27" s="27">
        <v>27</v>
      </c>
      <c r="B27" s="65" t="s">
        <v>1408</v>
      </c>
      <c r="C27" s="65" t="s">
        <v>53</v>
      </c>
      <c r="D27" s="111">
        <v>44979</v>
      </c>
      <c r="E27" s="65" t="s">
        <v>970</v>
      </c>
      <c r="F27" s="66" t="s">
        <v>30</v>
      </c>
      <c r="G27" s="66" t="s">
        <v>71</v>
      </c>
      <c r="H27" s="67">
        <v>4</v>
      </c>
      <c r="I27" s="66"/>
      <c r="J27" s="65" t="s">
        <v>1406</v>
      </c>
      <c r="K27" s="112">
        <v>45358.465856481504</v>
      </c>
      <c r="L27" s="65" t="s">
        <v>1407</v>
      </c>
      <c r="M27" s="112"/>
      <c r="N27" s="65" t="s">
        <v>1406</v>
      </c>
      <c r="O27" s="66" t="s">
        <v>840</v>
      </c>
      <c r="P27" s="65"/>
    </row>
    <row r="28" spans="1:16" s="14" customFormat="1" x14ac:dyDescent="0.25">
      <c r="A28" s="27">
        <v>28</v>
      </c>
      <c r="B28" s="65" t="s">
        <v>612</v>
      </c>
      <c r="C28" s="65" t="s">
        <v>15</v>
      </c>
      <c r="D28" s="111">
        <v>44979</v>
      </c>
      <c r="E28" s="65" t="s">
        <v>1411</v>
      </c>
      <c r="F28" s="66" t="s">
        <v>39</v>
      </c>
      <c r="G28" s="66" t="s">
        <v>72</v>
      </c>
      <c r="H28" s="67">
        <v>0.6</v>
      </c>
      <c r="I28" s="66"/>
      <c r="J28" s="65" t="s">
        <v>1406</v>
      </c>
      <c r="K28" s="112">
        <v>45345.330138888901</v>
      </c>
      <c r="L28" s="65" t="s">
        <v>1406</v>
      </c>
      <c r="M28" s="112">
        <v>45345</v>
      </c>
      <c r="N28" s="65" t="s">
        <v>1407</v>
      </c>
      <c r="O28" s="66" t="s">
        <v>720</v>
      </c>
      <c r="P28" s="65" t="s">
        <v>725</v>
      </c>
    </row>
    <row r="29" spans="1:16" s="14" customFormat="1" x14ac:dyDescent="0.25">
      <c r="A29" s="27">
        <v>29</v>
      </c>
      <c r="B29" s="65" t="s">
        <v>612</v>
      </c>
      <c r="C29" s="65" t="s">
        <v>15</v>
      </c>
      <c r="D29" s="111">
        <v>44980</v>
      </c>
      <c r="E29" s="65" t="s">
        <v>719</v>
      </c>
      <c r="F29" s="66" t="s">
        <v>47</v>
      </c>
      <c r="G29" s="66" t="s">
        <v>73</v>
      </c>
      <c r="H29" s="67">
        <v>2</v>
      </c>
      <c r="I29" s="66"/>
      <c r="J29" s="65" t="s">
        <v>1406</v>
      </c>
      <c r="K29" s="112">
        <v>45379.317071759302</v>
      </c>
      <c r="L29" s="65" t="s">
        <v>1407</v>
      </c>
      <c r="M29" s="112"/>
      <c r="N29" s="65" t="s">
        <v>1407</v>
      </c>
      <c r="O29" s="66" t="s">
        <v>1123</v>
      </c>
      <c r="P29" s="65"/>
    </row>
    <row r="30" spans="1:16" s="14" customFormat="1" x14ac:dyDescent="0.25">
      <c r="A30" s="27">
        <v>30</v>
      </c>
      <c r="B30" s="65" t="s">
        <v>612</v>
      </c>
      <c r="C30" s="65" t="s">
        <v>15</v>
      </c>
      <c r="D30" s="111">
        <v>44979</v>
      </c>
      <c r="E30" s="65" t="s">
        <v>1411</v>
      </c>
      <c r="F30" s="66" t="s">
        <v>39</v>
      </c>
      <c r="G30" s="66" t="s">
        <v>74</v>
      </c>
      <c r="H30" s="67">
        <v>2.5</v>
      </c>
      <c r="I30" s="66"/>
      <c r="J30" s="65" t="s">
        <v>1406</v>
      </c>
      <c r="K30" s="112">
        <v>45345.3301967593</v>
      </c>
      <c r="L30" s="65" t="s">
        <v>1406</v>
      </c>
      <c r="M30" s="112">
        <v>45345</v>
      </c>
      <c r="N30" s="65" t="s">
        <v>1407</v>
      </c>
      <c r="O30" s="66" t="s">
        <v>720</v>
      </c>
      <c r="P30" s="65" t="s">
        <v>725</v>
      </c>
    </row>
    <row r="31" spans="1:16" s="14" customFormat="1" x14ac:dyDescent="0.25">
      <c r="A31" s="27">
        <v>31</v>
      </c>
      <c r="B31" s="65" t="s">
        <v>612</v>
      </c>
      <c r="C31" s="65" t="s">
        <v>15</v>
      </c>
      <c r="D31" s="111">
        <v>44979</v>
      </c>
      <c r="E31" s="65" t="s">
        <v>719</v>
      </c>
      <c r="F31" s="66" t="s">
        <v>47</v>
      </c>
      <c r="G31" s="66" t="s">
        <v>75</v>
      </c>
      <c r="H31" s="67">
        <v>0.5</v>
      </c>
      <c r="I31" s="66"/>
      <c r="J31" s="65" t="s">
        <v>1406</v>
      </c>
      <c r="K31" s="112">
        <v>45358.464490740698</v>
      </c>
      <c r="L31" s="65" t="s">
        <v>1407</v>
      </c>
      <c r="M31" s="112"/>
      <c r="N31" s="65" t="s">
        <v>1406</v>
      </c>
      <c r="O31" s="66" t="s">
        <v>840</v>
      </c>
      <c r="P31" s="65"/>
    </row>
    <row r="32" spans="1:16" s="14" customFormat="1" x14ac:dyDescent="0.25">
      <c r="A32" s="27">
        <v>32</v>
      </c>
      <c r="B32" s="65" t="s">
        <v>612</v>
      </c>
      <c r="C32" s="65" t="s">
        <v>15</v>
      </c>
      <c r="D32" s="111">
        <v>44974</v>
      </c>
      <c r="E32" s="65" t="s">
        <v>719</v>
      </c>
      <c r="F32" s="66" t="s">
        <v>47</v>
      </c>
      <c r="G32" s="66" t="s">
        <v>76</v>
      </c>
      <c r="H32" s="67">
        <v>1.5</v>
      </c>
      <c r="I32" s="66" t="s">
        <v>77</v>
      </c>
      <c r="J32" s="65" t="s">
        <v>1406</v>
      </c>
      <c r="K32" s="112">
        <v>45379.317071759302</v>
      </c>
      <c r="L32" s="65" t="s">
        <v>1407</v>
      </c>
      <c r="M32" s="112"/>
      <c r="N32" s="65" t="s">
        <v>1407</v>
      </c>
      <c r="O32" s="66" t="s">
        <v>1123</v>
      </c>
      <c r="P32" s="65"/>
    </row>
    <row r="33" spans="1:16" s="14" customFormat="1" x14ac:dyDescent="0.25">
      <c r="A33" s="27">
        <v>33</v>
      </c>
      <c r="B33" s="65" t="s">
        <v>1408</v>
      </c>
      <c r="C33" s="65" t="s">
        <v>53</v>
      </c>
      <c r="D33" s="111">
        <v>44974</v>
      </c>
      <c r="E33" s="65" t="s">
        <v>743</v>
      </c>
      <c r="F33" s="66" t="s">
        <v>36</v>
      </c>
      <c r="G33" s="66" t="s">
        <v>78</v>
      </c>
      <c r="H33" s="67">
        <v>3.75</v>
      </c>
      <c r="I33" s="66"/>
      <c r="J33" s="65" t="s">
        <v>1406</v>
      </c>
      <c r="K33" s="112">
        <v>44981.478599536997</v>
      </c>
      <c r="L33" s="65" t="s">
        <v>1406</v>
      </c>
      <c r="M33" s="112">
        <v>45342</v>
      </c>
      <c r="N33" s="65" t="s">
        <v>1407</v>
      </c>
      <c r="O33" s="66"/>
      <c r="P33" s="65" t="s">
        <v>642</v>
      </c>
    </row>
    <row r="34" spans="1:16" s="14" customFormat="1" x14ac:dyDescent="0.25">
      <c r="A34" s="27">
        <v>34</v>
      </c>
      <c r="B34" s="65" t="s">
        <v>612</v>
      </c>
      <c r="C34" s="65" t="s">
        <v>15</v>
      </c>
      <c r="D34" s="111">
        <v>44981</v>
      </c>
      <c r="E34" s="65" t="s">
        <v>719</v>
      </c>
      <c r="F34" s="66" t="s">
        <v>47</v>
      </c>
      <c r="G34" s="66" t="s">
        <v>79</v>
      </c>
      <c r="H34" s="67">
        <v>2</v>
      </c>
      <c r="I34" s="66"/>
      <c r="J34" s="65" t="s">
        <v>1406</v>
      </c>
      <c r="K34" s="112">
        <v>45379.317071759302</v>
      </c>
      <c r="L34" s="65" t="s">
        <v>1407</v>
      </c>
      <c r="M34" s="112"/>
      <c r="N34" s="65" t="s">
        <v>1407</v>
      </c>
      <c r="O34" s="66" t="s">
        <v>1123</v>
      </c>
      <c r="P34" s="65"/>
    </row>
    <row r="35" spans="1:16" s="14" customFormat="1" x14ac:dyDescent="0.25">
      <c r="A35" s="27">
        <v>35</v>
      </c>
      <c r="B35" s="65" t="s">
        <v>612</v>
      </c>
      <c r="C35" s="65" t="s">
        <v>15</v>
      </c>
      <c r="D35" s="111">
        <v>44979</v>
      </c>
      <c r="E35" s="65" t="s">
        <v>719</v>
      </c>
      <c r="F35" s="66" t="s">
        <v>47</v>
      </c>
      <c r="G35" s="66" t="s">
        <v>80</v>
      </c>
      <c r="H35" s="67">
        <v>1.4</v>
      </c>
      <c r="I35" s="66"/>
      <c r="J35" s="65" t="s">
        <v>1406</v>
      </c>
      <c r="K35" s="112">
        <v>45358.464548611097</v>
      </c>
      <c r="L35" s="65" t="s">
        <v>1407</v>
      </c>
      <c r="M35" s="112"/>
      <c r="N35" s="65" t="s">
        <v>1406</v>
      </c>
      <c r="O35" s="66" t="s">
        <v>840</v>
      </c>
      <c r="P35" s="65"/>
    </row>
    <row r="36" spans="1:16" s="14" customFormat="1" x14ac:dyDescent="0.25">
      <c r="A36" s="27">
        <v>36</v>
      </c>
      <c r="B36" s="65" t="s">
        <v>612</v>
      </c>
      <c r="C36" s="65" t="s">
        <v>15</v>
      </c>
      <c r="D36" s="111">
        <v>44981</v>
      </c>
      <c r="E36" s="65" t="s">
        <v>970</v>
      </c>
      <c r="F36" s="66" t="s">
        <v>30</v>
      </c>
      <c r="G36" s="66" t="s">
        <v>81</v>
      </c>
      <c r="H36" s="67">
        <v>2.25</v>
      </c>
      <c r="I36" s="66"/>
      <c r="J36" s="65" t="s">
        <v>1406</v>
      </c>
      <c r="K36" s="112">
        <v>45366.129884259302</v>
      </c>
      <c r="L36" s="65" t="s">
        <v>1407</v>
      </c>
      <c r="M36" s="112"/>
      <c r="N36" s="65" t="s">
        <v>1407</v>
      </c>
      <c r="O36" s="66" t="s">
        <v>1024</v>
      </c>
      <c r="P36" s="65"/>
    </row>
    <row r="37" spans="1:16" s="14" customFormat="1" x14ac:dyDescent="0.25">
      <c r="A37" s="27">
        <v>37</v>
      </c>
      <c r="B37" s="65" t="s">
        <v>612</v>
      </c>
      <c r="C37" s="65" t="s">
        <v>15</v>
      </c>
      <c r="D37" s="111">
        <v>44981</v>
      </c>
      <c r="E37" s="65" t="s">
        <v>1411</v>
      </c>
      <c r="F37" s="66" t="s">
        <v>39</v>
      </c>
      <c r="G37" s="66" t="s">
        <v>82</v>
      </c>
      <c r="H37" s="67">
        <v>1</v>
      </c>
      <c r="I37" s="66"/>
      <c r="J37" s="65" t="s">
        <v>1406</v>
      </c>
      <c r="K37" s="112">
        <v>45345.330335648097</v>
      </c>
      <c r="L37" s="65" t="s">
        <v>1406</v>
      </c>
      <c r="M37" s="112">
        <v>45345</v>
      </c>
      <c r="N37" s="65" t="s">
        <v>1407</v>
      </c>
      <c r="O37" s="66" t="s">
        <v>720</v>
      </c>
      <c r="P37" s="65" t="s">
        <v>725</v>
      </c>
    </row>
    <row r="38" spans="1:16" s="14" customFormat="1" x14ac:dyDescent="0.25">
      <c r="A38" s="27">
        <v>38</v>
      </c>
      <c r="B38" s="65" t="s">
        <v>612</v>
      </c>
      <c r="C38" s="65" t="s">
        <v>15</v>
      </c>
      <c r="D38" s="111">
        <v>44981</v>
      </c>
      <c r="E38" s="65" t="s">
        <v>743</v>
      </c>
      <c r="F38" s="66" t="s">
        <v>36</v>
      </c>
      <c r="G38" s="66" t="s">
        <v>83</v>
      </c>
      <c r="H38" s="67">
        <v>2</v>
      </c>
      <c r="I38" s="66"/>
      <c r="J38" s="65" t="s">
        <v>1406</v>
      </c>
      <c r="K38" s="112">
        <v>44981.538946759298</v>
      </c>
      <c r="L38" s="65" t="s">
        <v>1406</v>
      </c>
      <c r="M38" s="112">
        <v>45342</v>
      </c>
      <c r="N38" s="65" t="s">
        <v>1407</v>
      </c>
      <c r="O38" s="66"/>
      <c r="P38" s="65" t="s">
        <v>642</v>
      </c>
    </row>
    <row r="39" spans="1:16" s="14" customFormat="1" x14ac:dyDescent="0.25">
      <c r="A39" s="27">
        <v>39</v>
      </c>
      <c r="B39" s="65" t="s">
        <v>612</v>
      </c>
      <c r="C39" s="65" t="s">
        <v>15</v>
      </c>
      <c r="D39" s="111">
        <v>44973</v>
      </c>
      <c r="E39" s="65" t="s">
        <v>719</v>
      </c>
      <c r="F39" s="66" t="s">
        <v>47</v>
      </c>
      <c r="G39" s="66" t="s">
        <v>84</v>
      </c>
      <c r="H39" s="67">
        <v>2.75</v>
      </c>
      <c r="I39" s="66"/>
      <c r="J39" s="65" t="s">
        <v>1406</v>
      </c>
      <c r="K39" s="112">
        <v>45379.317071759302</v>
      </c>
      <c r="L39" s="65" t="s">
        <v>1407</v>
      </c>
      <c r="M39" s="112"/>
      <c r="N39" s="65" t="s">
        <v>1407</v>
      </c>
      <c r="O39" s="66" t="s">
        <v>1123</v>
      </c>
      <c r="P39" s="65"/>
    </row>
    <row r="40" spans="1:16" s="14" customFormat="1" x14ac:dyDescent="0.25">
      <c r="A40" s="27">
        <v>40</v>
      </c>
      <c r="B40" s="65" t="s">
        <v>612</v>
      </c>
      <c r="C40" s="65" t="s">
        <v>15</v>
      </c>
      <c r="D40" s="111">
        <v>44981</v>
      </c>
      <c r="E40" s="65" t="s">
        <v>719</v>
      </c>
      <c r="F40" s="66" t="s">
        <v>47</v>
      </c>
      <c r="G40" s="66" t="s">
        <v>85</v>
      </c>
      <c r="H40" s="67">
        <v>1.5</v>
      </c>
      <c r="I40" s="66"/>
      <c r="J40" s="65" t="s">
        <v>1406</v>
      </c>
      <c r="K40" s="112">
        <v>45379.317071759302</v>
      </c>
      <c r="L40" s="65" t="s">
        <v>1407</v>
      </c>
      <c r="M40" s="112"/>
      <c r="N40" s="65" t="s">
        <v>1407</v>
      </c>
      <c r="O40" s="66" t="s">
        <v>1123</v>
      </c>
      <c r="P40" s="65"/>
    </row>
    <row r="41" spans="1:16" s="14" customFormat="1" x14ac:dyDescent="0.25">
      <c r="A41" s="27">
        <v>41</v>
      </c>
      <c r="B41" s="65" t="s">
        <v>970</v>
      </c>
      <c r="C41" s="65" t="s">
        <v>19</v>
      </c>
      <c r="D41" s="111">
        <v>44981</v>
      </c>
      <c r="E41" s="65" t="s">
        <v>719</v>
      </c>
      <c r="F41" s="66" t="s">
        <v>47</v>
      </c>
      <c r="G41" s="66" t="s">
        <v>86</v>
      </c>
      <c r="H41" s="67">
        <v>1.5</v>
      </c>
      <c r="I41" s="66"/>
      <c r="J41" s="65" t="s">
        <v>1406</v>
      </c>
      <c r="K41" s="112">
        <v>45379.317071759302</v>
      </c>
      <c r="L41" s="65" t="s">
        <v>1407</v>
      </c>
      <c r="M41" s="112"/>
      <c r="N41" s="65" t="s">
        <v>1407</v>
      </c>
      <c r="O41" s="66" t="s">
        <v>1123</v>
      </c>
      <c r="P41" s="65"/>
    </row>
    <row r="42" spans="1:16" s="14" customFormat="1" x14ac:dyDescent="0.25">
      <c r="A42" s="27">
        <v>42</v>
      </c>
      <c r="B42" s="65" t="s">
        <v>612</v>
      </c>
      <c r="C42" s="65" t="s">
        <v>15</v>
      </c>
      <c r="D42" s="111">
        <v>44979</v>
      </c>
      <c r="E42" s="65" t="s">
        <v>738</v>
      </c>
      <c r="F42" s="66" t="s">
        <v>50</v>
      </c>
      <c r="G42" s="66" t="s">
        <v>87</v>
      </c>
      <c r="H42" s="67">
        <v>0.75</v>
      </c>
      <c r="I42" s="66" t="s">
        <v>88</v>
      </c>
      <c r="J42" s="65" t="s">
        <v>1406</v>
      </c>
      <c r="K42" s="112">
        <v>45365.667349536998</v>
      </c>
      <c r="L42" s="65" t="s">
        <v>1407</v>
      </c>
      <c r="M42" s="112"/>
      <c r="N42" s="65" t="s">
        <v>1407</v>
      </c>
      <c r="O42" s="66" t="s">
        <v>1015</v>
      </c>
      <c r="P42" s="65"/>
    </row>
    <row r="43" spans="1:16" s="14" customFormat="1" x14ac:dyDescent="0.25">
      <c r="A43" s="27">
        <v>43</v>
      </c>
      <c r="B43" s="65" t="s">
        <v>612</v>
      </c>
      <c r="C43" s="65" t="s">
        <v>15</v>
      </c>
      <c r="D43" s="111">
        <v>44987</v>
      </c>
      <c r="E43" s="65" t="s">
        <v>719</v>
      </c>
      <c r="F43" s="66" t="s">
        <v>47</v>
      </c>
      <c r="G43" s="66" t="s">
        <v>89</v>
      </c>
      <c r="H43" s="67">
        <v>2.5</v>
      </c>
      <c r="I43" s="66" t="s">
        <v>32</v>
      </c>
      <c r="J43" s="65" t="s">
        <v>1406</v>
      </c>
      <c r="K43" s="112">
        <v>45456.352187500001</v>
      </c>
      <c r="L43" s="65" t="s">
        <v>1407</v>
      </c>
      <c r="M43" s="112"/>
      <c r="N43" s="65" t="s">
        <v>1407</v>
      </c>
      <c r="O43" s="66" t="s">
        <v>1358</v>
      </c>
      <c r="P43" s="65"/>
    </row>
    <row r="44" spans="1:16" s="14" customFormat="1" x14ac:dyDescent="0.25">
      <c r="A44" s="27">
        <v>44</v>
      </c>
      <c r="B44" s="65" t="s">
        <v>612</v>
      </c>
      <c r="C44" s="65" t="s">
        <v>15</v>
      </c>
      <c r="D44" s="111">
        <v>44979</v>
      </c>
      <c r="E44" s="65" t="s">
        <v>743</v>
      </c>
      <c r="F44" s="66" t="s">
        <v>36</v>
      </c>
      <c r="G44" s="66" t="s">
        <v>90</v>
      </c>
      <c r="H44" s="67">
        <v>0.5</v>
      </c>
      <c r="I44" s="66"/>
      <c r="J44" s="65" t="s">
        <v>1406</v>
      </c>
      <c r="K44" s="112">
        <v>44987.941793981503</v>
      </c>
      <c r="L44" s="65" t="s">
        <v>1406</v>
      </c>
      <c r="M44" s="112">
        <v>45342</v>
      </c>
      <c r="N44" s="65" t="s">
        <v>1407</v>
      </c>
      <c r="O44" s="66"/>
      <c r="P44" s="65" t="s">
        <v>642</v>
      </c>
    </row>
    <row r="45" spans="1:16" s="14" customFormat="1" x14ac:dyDescent="0.25">
      <c r="A45" s="27">
        <v>45</v>
      </c>
      <c r="B45" s="65" t="s">
        <v>612</v>
      </c>
      <c r="C45" s="65" t="s">
        <v>15</v>
      </c>
      <c r="D45" s="111">
        <v>44987</v>
      </c>
      <c r="E45" s="65" t="s">
        <v>970</v>
      </c>
      <c r="F45" s="66" t="s">
        <v>30</v>
      </c>
      <c r="G45" s="66" t="s">
        <v>58</v>
      </c>
      <c r="H45" s="67">
        <v>1</v>
      </c>
      <c r="I45" s="66"/>
      <c r="J45" s="65" t="s">
        <v>1406</v>
      </c>
      <c r="K45" s="112">
        <v>45366.129884259302</v>
      </c>
      <c r="L45" s="65" t="s">
        <v>1407</v>
      </c>
      <c r="M45" s="112"/>
      <c r="N45" s="65" t="s">
        <v>1407</v>
      </c>
      <c r="O45" s="66" t="s">
        <v>1024</v>
      </c>
      <c r="P45" s="65"/>
    </row>
    <row r="46" spans="1:16" s="14" customFormat="1" x14ac:dyDescent="0.25">
      <c r="A46" s="27">
        <v>46</v>
      </c>
      <c r="B46" s="65" t="s">
        <v>970</v>
      </c>
      <c r="C46" s="65" t="s">
        <v>19</v>
      </c>
      <c r="D46" s="111">
        <v>44987</v>
      </c>
      <c r="E46" s="65" t="s">
        <v>719</v>
      </c>
      <c r="F46" s="66" t="s">
        <v>47</v>
      </c>
      <c r="G46" s="66" t="s">
        <v>58</v>
      </c>
      <c r="H46" s="67">
        <v>2</v>
      </c>
      <c r="I46" s="66"/>
      <c r="J46" s="65" t="s">
        <v>1406</v>
      </c>
      <c r="K46" s="112">
        <v>45460.647395833301</v>
      </c>
      <c r="L46" s="65" t="s">
        <v>1407</v>
      </c>
      <c r="M46" s="112"/>
      <c r="N46" s="65" t="s">
        <v>1407</v>
      </c>
      <c r="O46" s="66" t="s">
        <v>1335</v>
      </c>
      <c r="P46" s="65"/>
    </row>
    <row r="47" spans="1:16" s="14" customFormat="1" x14ac:dyDescent="0.25">
      <c r="A47" s="27">
        <v>47</v>
      </c>
      <c r="B47" s="65" t="s">
        <v>612</v>
      </c>
      <c r="C47" s="65" t="s">
        <v>15</v>
      </c>
      <c r="D47" s="111">
        <v>44988</v>
      </c>
      <c r="E47" s="65" t="s">
        <v>970</v>
      </c>
      <c r="F47" s="66" t="s">
        <v>30</v>
      </c>
      <c r="G47" s="66" t="s">
        <v>58</v>
      </c>
      <c r="H47" s="67">
        <v>2</v>
      </c>
      <c r="I47" s="66"/>
      <c r="J47" s="65" t="s">
        <v>1406</v>
      </c>
      <c r="K47" s="112">
        <v>45366.129884259302</v>
      </c>
      <c r="L47" s="65" t="s">
        <v>1407</v>
      </c>
      <c r="M47" s="112"/>
      <c r="N47" s="65" t="s">
        <v>1407</v>
      </c>
      <c r="O47" s="66" t="s">
        <v>1024</v>
      </c>
      <c r="P47" s="65"/>
    </row>
    <row r="48" spans="1:16" s="14" customFormat="1" x14ac:dyDescent="0.25">
      <c r="A48" s="27">
        <v>48</v>
      </c>
      <c r="B48" s="65" t="s">
        <v>612</v>
      </c>
      <c r="C48" s="65" t="s">
        <v>15</v>
      </c>
      <c r="D48" s="111">
        <v>45003</v>
      </c>
      <c r="E48" s="65" t="s">
        <v>719</v>
      </c>
      <c r="F48" s="66" t="s">
        <v>47</v>
      </c>
      <c r="G48" s="66" t="s">
        <v>91</v>
      </c>
      <c r="H48" s="67">
        <v>2</v>
      </c>
      <c r="I48" s="66"/>
      <c r="J48" s="65" t="s">
        <v>1406</v>
      </c>
      <c r="K48" s="112">
        <v>45460.647395833301</v>
      </c>
      <c r="L48" s="65" t="s">
        <v>1407</v>
      </c>
      <c r="M48" s="112"/>
      <c r="N48" s="65" t="s">
        <v>1407</v>
      </c>
      <c r="O48" s="66" t="s">
        <v>1335</v>
      </c>
      <c r="P48" s="65"/>
    </row>
    <row r="49" spans="1:16" s="14" customFormat="1" x14ac:dyDescent="0.25">
      <c r="A49" s="27">
        <v>49</v>
      </c>
      <c r="B49" s="65" t="s">
        <v>612</v>
      </c>
      <c r="C49" s="65" t="s">
        <v>15</v>
      </c>
      <c r="D49" s="111">
        <v>45003</v>
      </c>
      <c r="E49" s="65" t="s">
        <v>743</v>
      </c>
      <c r="F49" s="66" t="s">
        <v>36</v>
      </c>
      <c r="G49" s="66" t="s">
        <v>92</v>
      </c>
      <c r="H49" s="67">
        <v>3</v>
      </c>
      <c r="I49" s="66"/>
      <c r="J49" s="65" t="s">
        <v>1406</v>
      </c>
      <c r="K49" s="112">
        <v>45003.453518518501</v>
      </c>
      <c r="L49" s="65" t="s">
        <v>1406</v>
      </c>
      <c r="M49" s="112">
        <v>45342</v>
      </c>
      <c r="N49" s="65" t="s">
        <v>1407</v>
      </c>
      <c r="O49" s="66"/>
      <c r="P49" s="65" t="s">
        <v>642</v>
      </c>
    </row>
    <row r="50" spans="1:16" s="14" customFormat="1" x14ac:dyDescent="0.25">
      <c r="A50" s="27">
        <v>50</v>
      </c>
      <c r="B50" s="65" t="s">
        <v>612</v>
      </c>
      <c r="C50" s="65" t="s">
        <v>15</v>
      </c>
      <c r="D50" s="111">
        <v>45004</v>
      </c>
      <c r="E50" s="65" t="s">
        <v>719</v>
      </c>
      <c r="F50" s="66" t="s">
        <v>47</v>
      </c>
      <c r="G50" s="66" t="s">
        <v>93</v>
      </c>
      <c r="H50" s="67">
        <v>2</v>
      </c>
      <c r="I50" s="66"/>
      <c r="J50" s="65" t="s">
        <v>1406</v>
      </c>
      <c r="K50" s="112">
        <v>45460.647395833301</v>
      </c>
      <c r="L50" s="65" t="s">
        <v>1407</v>
      </c>
      <c r="M50" s="112"/>
      <c r="N50" s="65" t="s">
        <v>1407</v>
      </c>
      <c r="O50" s="66" t="s">
        <v>1335</v>
      </c>
      <c r="P50" s="65"/>
    </row>
    <row r="51" spans="1:16" s="14" customFormat="1" x14ac:dyDescent="0.25">
      <c r="A51" s="27">
        <v>51</v>
      </c>
      <c r="B51" s="65" t="s">
        <v>612</v>
      </c>
      <c r="C51" s="65" t="s">
        <v>15</v>
      </c>
      <c r="D51" s="111">
        <v>45005</v>
      </c>
      <c r="E51" s="65" t="s">
        <v>719</v>
      </c>
      <c r="F51" s="66" t="s">
        <v>47</v>
      </c>
      <c r="G51" s="66" t="s">
        <v>58</v>
      </c>
      <c r="H51" s="67">
        <v>1</v>
      </c>
      <c r="I51" s="66"/>
      <c r="J51" s="65" t="s">
        <v>1406</v>
      </c>
      <c r="K51" s="112">
        <v>45460.647395833301</v>
      </c>
      <c r="L51" s="65" t="s">
        <v>1407</v>
      </c>
      <c r="M51" s="112"/>
      <c r="N51" s="65" t="s">
        <v>1407</v>
      </c>
      <c r="O51" s="66" t="s">
        <v>1335</v>
      </c>
      <c r="P51" s="65"/>
    </row>
    <row r="52" spans="1:16" s="14" customFormat="1" x14ac:dyDescent="0.25">
      <c r="A52" s="27">
        <v>52</v>
      </c>
      <c r="B52" s="65" t="s">
        <v>612</v>
      </c>
      <c r="C52" s="65" t="s">
        <v>15</v>
      </c>
      <c r="D52" s="111">
        <v>45004</v>
      </c>
      <c r="E52" s="65" t="s">
        <v>970</v>
      </c>
      <c r="F52" s="66" t="s">
        <v>30</v>
      </c>
      <c r="G52" s="66" t="s">
        <v>94</v>
      </c>
      <c r="H52" s="67">
        <v>1</v>
      </c>
      <c r="I52" s="66"/>
      <c r="J52" s="65" t="s">
        <v>1406</v>
      </c>
      <c r="K52" s="112">
        <v>45366.129884259302</v>
      </c>
      <c r="L52" s="65" t="s">
        <v>1407</v>
      </c>
      <c r="M52" s="112"/>
      <c r="N52" s="65" t="s">
        <v>1407</v>
      </c>
      <c r="O52" s="66" t="s">
        <v>1024</v>
      </c>
      <c r="P52" s="65"/>
    </row>
    <row r="53" spans="1:16" s="14" customFormat="1" x14ac:dyDescent="0.25">
      <c r="A53" s="27">
        <v>53</v>
      </c>
      <c r="B53" s="65" t="s">
        <v>612</v>
      </c>
      <c r="C53" s="65" t="s">
        <v>15</v>
      </c>
      <c r="D53" s="111">
        <v>45004</v>
      </c>
      <c r="E53" s="65" t="s">
        <v>743</v>
      </c>
      <c r="F53" s="66" t="s">
        <v>36</v>
      </c>
      <c r="G53" s="66" t="s">
        <v>95</v>
      </c>
      <c r="H53" s="67">
        <v>1</v>
      </c>
      <c r="I53" s="66"/>
      <c r="J53" s="65" t="s">
        <v>1406</v>
      </c>
      <c r="K53" s="112">
        <v>45005.645393518498</v>
      </c>
      <c r="L53" s="65" t="s">
        <v>1406</v>
      </c>
      <c r="M53" s="112">
        <v>45342</v>
      </c>
      <c r="N53" s="65" t="s">
        <v>1407</v>
      </c>
      <c r="O53" s="66"/>
      <c r="P53" s="65" t="s">
        <v>642</v>
      </c>
    </row>
    <row r="54" spans="1:16" s="14" customFormat="1" x14ac:dyDescent="0.25">
      <c r="A54" s="27">
        <v>54</v>
      </c>
      <c r="B54" s="65" t="s">
        <v>612</v>
      </c>
      <c r="C54" s="65" t="s">
        <v>15</v>
      </c>
      <c r="D54" s="111">
        <v>45006</v>
      </c>
      <c r="E54" s="65" t="s">
        <v>1041</v>
      </c>
      <c r="F54" s="66" t="s">
        <v>109</v>
      </c>
      <c r="G54" s="66" t="s">
        <v>96</v>
      </c>
      <c r="H54" s="67">
        <v>0.75</v>
      </c>
      <c r="I54" s="66"/>
      <c r="J54" s="65" t="s">
        <v>1406</v>
      </c>
      <c r="K54" s="112">
        <v>45006.3190046296</v>
      </c>
      <c r="L54" s="65" t="s">
        <v>1406</v>
      </c>
      <c r="M54" s="112">
        <v>45343</v>
      </c>
      <c r="N54" s="65" t="s">
        <v>1407</v>
      </c>
      <c r="O54" s="66"/>
      <c r="P54" s="65" t="s">
        <v>704</v>
      </c>
    </row>
    <row r="55" spans="1:16" s="14" customFormat="1" x14ac:dyDescent="0.25">
      <c r="A55" s="27">
        <v>55</v>
      </c>
      <c r="B55" s="65" t="s">
        <v>970</v>
      </c>
      <c r="C55" s="65" t="s">
        <v>19</v>
      </c>
      <c r="D55" s="111">
        <v>45006</v>
      </c>
      <c r="E55" s="65" t="s">
        <v>1041</v>
      </c>
      <c r="F55" s="66" t="s">
        <v>109</v>
      </c>
      <c r="G55" s="66" t="s">
        <v>58</v>
      </c>
      <c r="H55" s="67">
        <v>1</v>
      </c>
      <c r="I55" s="66"/>
      <c r="J55" s="65" t="s">
        <v>1406</v>
      </c>
      <c r="K55" s="112">
        <v>45006.319386574098</v>
      </c>
      <c r="L55" s="65" t="s">
        <v>1406</v>
      </c>
      <c r="M55" s="112">
        <v>45343</v>
      </c>
      <c r="N55" s="65" t="s">
        <v>1407</v>
      </c>
      <c r="O55" s="66"/>
      <c r="P55" s="65" t="s">
        <v>704</v>
      </c>
    </row>
    <row r="56" spans="1:16" s="14" customFormat="1" x14ac:dyDescent="0.25">
      <c r="A56" s="27">
        <v>56</v>
      </c>
      <c r="B56" s="65" t="s">
        <v>970</v>
      </c>
      <c r="C56" s="65" t="s">
        <v>19</v>
      </c>
      <c r="D56" s="111">
        <v>45006</v>
      </c>
      <c r="E56" s="65" t="s">
        <v>719</v>
      </c>
      <c r="F56" s="66" t="s">
        <v>47</v>
      </c>
      <c r="G56" s="66" t="s">
        <v>97</v>
      </c>
      <c r="H56" s="67">
        <v>1</v>
      </c>
      <c r="I56" s="66"/>
      <c r="J56" s="65" t="s">
        <v>1406</v>
      </c>
      <c r="K56" s="112">
        <v>45460.647395833301</v>
      </c>
      <c r="L56" s="65" t="s">
        <v>1407</v>
      </c>
      <c r="M56" s="112"/>
      <c r="N56" s="65" t="s">
        <v>1407</v>
      </c>
      <c r="O56" s="66" t="s">
        <v>1335</v>
      </c>
      <c r="P56" s="65"/>
    </row>
    <row r="57" spans="1:16" s="14" customFormat="1" x14ac:dyDescent="0.25">
      <c r="A57" s="27">
        <v>57</v>
      </c>
      <c r="B57" s="65" t="s">
        <v>970</v>
      </c>
      <c r="C57" s="65" t="s">
        <v>19</v>
      </c>
      <c r="D57" s="111">
        <v>45006</v>
      </c>
      <c r="E57" s="65" t="s">
        <v>743</v>
      </c>
      <c r="F57" s="66" t="s">
        <v>36</v>
      </c>
      <c r="G57" s="66" t="s">
        <v>98</v>
      </c>
      <c r="H57" s="67">
        <v>2</v>
      </c>
      <c r="I57" s="66"/>
      <c r="J57" s="65" t="s">
        <v>1406</v>
      </c>
      <c r="K57" s="112">
        <v>45006.328726851898</v>
      </c>
      <c r="L57" s="65" t="s">
        <v>1406</v>
      </c>
      <c r="M57" s="112">
        <v>45342</v>
      </c>
      <c r="N57" s="65" t="s">
        <v>1407</v>
      </c>
      <c r="O57" s="66"/>
      <c r="P57" s="65" t="s">
        <v>642</v>
      </c>
    </row>
    <row r="58" spans="1:16" s="14" customFormat="1" x14ac:dyDescent="0.25">
      <c r="A58" s="27">
        <v>58</v>
      </c>
      <c r="B58" s="65" t="s">
        <v>970</v>
      </c>
      <c r="C58" s="65" t="s">
        <v>19</v>
      </c>
      <c r="D58" s="111">
        <v>45006</v>
      </c>
      <c r="E58" s="65" t="s">
        <v>970</v>
      </c>
      <c r="F58" s="66" t="s">
        <v>30</v>
      </c>
      <c r="G58" s="66" t="s">
        <v>99</v>
      </c>
      <c r="H58" s="67">
        <v>3</v>
      </c>
      <c r="I58" s="66"/>
      <c r="J58" s="65" t="s">
        <v>1406</v>
      </c>
      <c r="K58" s="112">
        <v>45366.129884259302</v>
      </c>
      <c r="L58" s="65" t="s">
        <v>1407</v>
      </c>
      <c r="M58" s="112"/>
      <c r="N58" s="65" t="s">
        <v>1407</v>
      </c>
      <c r="O58" s="66" t="s">
        <v>1024</v>
      </c>
      <c r="P58" s="65"/>
    </row>
    <row r="59" spans="1:16" s="14" customFormat="1" x14ac:dyDescent="0.25">
      <c r="A59" s="27">
        <v>59</v>
      </c>
      <c r="B59" s="65" t="s">
        <v>1408</v>
      </c>
      <c r="C59" s="65" t="s">
        <v>53</v>
      </c>
      <c r="D59" s="111">
        <v>45006</v>
      </c>
      <c r="E59" s="65" t="s">
        <v>719</v>
      </c>
      <c r="F59" s="66" t="s">
        <v>47</v>
      </c>
      <c r="G59" s="66" t="s">
        <v>100</v>
      </c>
      <c r="H59" s="67">
        <v>0.75</v>
      </c>
      <c r="I59" s="66"/>
      <c r="J59" s="65" t="s">
        <v>1406</v>
      </c>
      <c r="K59" s="112">
        <v>45460.647395833301</v>
      </c>
      <c r="L59" s="65" t="s">
        <v>1407</v>
      </c>
      <c r="M59" s="112"/>
      <c r="N59" s="65" t="s">
        <v>1407</v>
      </c>
      <c r="O59" s="66" t="s">
        <v>1335</v>
      </c>
      <c r="P59" s="65"/>
    </row>
    <row r="60" spans="1:16" s="14" customFormat="1" x14ac:dyDescent="0.25">
      <c r="A60" s="27">
        <v>60</v>
      </c>
      <c r="B60" s="65" t="s">
        <v>612</v>
      </c>
      <c r="C60" s="65" t="s">
        <v>15</v>
      </c>
      <c r="D60" s="111">
        <v>45004</v>
      </c>
      <c r="E60" s="65" t="s">
        <v>719</v>
      </c>
      <c r="F60" s="66" t="s">
        <v>47</v>
      </c>
      <c r="G60" s="66" t="s">
        <v>58</v>
      </c>
      <c r="H60" s="67">
        <v>0.3</v>
      </c>
      <c r="I60" s="66"/>
      <c r="J60" s="65" t="s">
        <v>1406</v>
      </c>
      <c r="K60" s="112">
        <v>45460.647395833301</v>
      </c>
      <c r="L60" s="65" t="s">
        <v>1407</v>
      </c>
      <c r="M60" s="112"/>
      <c r="N60" s="65" t="s">
        <v>1407</v>
      </c>
      <c r="O60" s="66" t="s">
        <v>1335</v>
      </c>
      <c r="P60" s="65"/>
    </row>
    <row r="61" spans="1:16" s="14" customFormat="1" x14ac:dyDescent="0.25">
      <c r="A61" s="27">
        <v>61</v>
      </c>
      <c r="B61" s="65" t="s">
        <v>612</v>
      </c>
      <c r="C61" s="65" t="s">
        <v>15</v>
      </c>
      <c r="D61" s="111">
        <v>45004</v>
      </c>
      <c r="E61" s="65" t="s">
        <v>719</v>
      </c>
      <c r="F61" s="66" t="s">
        <v>47</v>
      </c>
      <c r="G61" s="66" t="s">
        <v>101</v>
      </c>
      <c r="H61" s="67">
        <v>1</v>
      </c>
      <c r="I61" s="66"/>
      <c r="J61" s="65" t="s">
        <v>1406</v>
      </c>
      <c r="K61" s="112">
        <v>45460.647395833301</v>
      </c>
      <c r="L61" s="65" t="s">
        <v>1407</v>
      </c>
      <c r="M61" s="112"/>
      <c r="N61" s="65" t="s">
        <v>1407</v>
      </c>
      <c r="O61" s="66" t="s">
        <v>1335</v>
      </c>
      <c r="P61" s="65"/>
    </row>
    <row r="62" spans="1:16" s="14" customFormat="1" x14ac:dyDescent="0.25">
      <c r="A62" s="27">
        <v>62</v>
      </c>
      <c r="B62" s="65" t="s">
        <v>1408</v>
      </c>
      <c r="C62" s="65" t="s">
        <v>53</v>
      </c>
      <c r="D62" s="111">
        <v>45005</v>
      </c>
      <c r="E62" s="65" t="s">
        <v>719</v>
      </c>
      <c r="F62" s="66" t="s">
        <v>47</v>
      </c>
      <c r="G62" s="66" t="s">
        <v>102</v>
      </c>
      <c r="H62" s="67">
        <v>1</v>
      </c>
      <c r="I62" s="66" t="s">
        <v>103</v>
      </c>
      <c r="J62" s="65" t="s">
        <v>1406</v>
      </c>
      <c r="K62" s="112">
        <v>45460.647395833301</v>
      </c>
      <c r="L62" s="65" t="s">
        <v>1407</v>
      </c>
      <c r="M62" s="112"/>
      <c r="N62" s="65" t="s">
        <v>1407</v>
      </c>
      <c r="O62" s="66" t="s">
        <v>1335</v>
      </c>
      <c r="P62" s="65"/>
    </row>
    <row r="63" spans="1:16" s="14" customFormat="1" x14ac:dyDescent="0.25">
      <c r="A63" s="27">
        <v>63</v>
      </c>
      <c r="B63" s="65" t="s">
        <v>612</v>
      </c>
      <c r="C63" s="65" t="s">
        <v>15</v>
      </c>
      <c r="D63" s="111">
        <v>45004</v>
      </c>
      <c r="E63" s="65" t="s">
        <v>743</v>
      </c>
      <c r="F63" s="66" t="s">
        <v>104</v>
      </c>
      <c r="G63" s="66" t="s">
        <v>105</v>
      </c>
      <c r="H63" s="67">
        <v>1</v>
      </c>
      <c r="I63" s="66"/>
      <c r="J63" s="65" t="s">
        <v>1406</v>
      </c>
      <c r="K63" s="112">
        <v>45006.419502314799</v>
      </c>
      <c r="L63" s="65" t="s">
        <v>1406</v>
      </c>
      <c r="M63" s="112">
        <v>45342</v>
      </c>
      <c r="N63" s="65" t="s">
        <v>1407</v>
      </c>
      <c r="O63" s="66"/>
      <c r="P63" s="65" t="s">
        <v>642</v>
      </c>
    </row>
    <row r="64" spans="1:16" s="14" customFormat="1" x14ac:dyDescent="0.25">
      <c r="A64" s="27">
        <v>64</v>
      </c>
      <c r="B64" s="65" t="s">
        <v>612</v>
      </c>
      <c r="C64" s="65" t="s">
        <v>15</v>
      </c>
      <c r="D64" s="111">
        <v>45004</v>
      </c>
      <c r="E64" s="65" t="s">
        <v>743</v>
      </c>
      <c r="F64" s="66" t="s">
        <v>104</v>
      </c>
      <c r="G64" s="66" t="s">
        <v>106</v>
      </c>
      <c r="H64" s="67">
        <v>0.6</v>
      </c>
      <c r="I64" s="66"/>
      <c r="J64" s="65" t="s">
        <v>1406</v>
      </c>
      <c r="K64" s="112">
        <v>45006.436261574097</v>
      </c>
      <c r="L64" s="65" t="s">
        <v>1406</v>
      </c>
      <c r="M64" s="112">
        <v>45342</v>
      </c>
      <c r="N64" s="65" t="s">
        <v>1407</v>
      </c>
      <c r="O64" s="66"/>
      <c r="P64" s="65" t="s">
        <v>642</v>
      </c>
    </row>
    <row r="65" spans="1:16" s="14" customFormat="1" x14ac:dyDescent="0.25">
      <c r="A65" s="27">
        <v>65</v>
      </c>
      <c r="B65" s="65" t="s">
        <v>1408</v>
      </c>
      <c r="C65" s="65" t="s">
        <v>53</v>
      </c>
      <c r="D65" s="111">
        <v>45004</v>
      </c>
      <c r="E65" s="65" t="s">
        <v>743</v>
      </c>
      <c r="F65" s="66" t="s">
        <v>104</v>
      </c>
      <c r="G65" s="66" t="s">
        <v>107</v>
      </c>
      <c r="H65" s="67">
        <v>0.25</v>
      </c>
      <c r="I65" s="66"/>
      <c r="J65" s="65" t="s">
        <v>1406</v>
      </c>
      <c r="K65" s="112">
        <v>45006.437523148103</v>
      </c>
      <c r="L65" s="65" t="s">
        <v>1406</v>
      </c>
      <c r="M65" s="112">
        <v>45342</v>
      </c>
      <c r="N65" s="65" t="s">
        <v>1407</v>
      </c>
      <c r="O65" s="66"/>
      <c r="P65" s="65" t="s">
        <v>642</v>
      </c>
    </row>
    <row r="66" spans="1:16" s="14" customFormat="1" x14ac:dyDescent="0.25">
      <c r="A66" s="27">
        <v>66</v>
      </c>
      <c r="B66" s="65" t="s">
        <v>1408</v>
      </c>
      <c r="C66" s="65" t="s">
        <v>53</v>
      </c>
      <c r="D66" s="111">
        <v>45004</v>
      </c>
      <c r="E66" s="65" t="s">
        <v>970</v>
      </c>
      <c r="F66" s="66" t="s">
        <v>30</v>
      </c>
      <c r="G66" s="66" t="s">
        <v>108</v>
      </c>
      <c r="H66" s="67">
        <v>1</v>
      </c>
      <c r="I66" s="66"/>
      <c r="J66" s="65" t="s">
        <v>1406</v>
      </c>
      <c r="K66" s="112">
        <v>45366.129884259302</v>
      </c>
      <c r="L66" s="65" t="s">
        <v>1407</v>
      </c>
      <c r="M66" s="112"/>
      <c r="N66" s="65" t="s">
        <v>1407</v>
      </c>
      <c r="O66" s="66" t="s">
        <v>1024</v>
      </c>
      <c r="P66" s="65"/>
    </row>
    <row r="67" spans="1:16" s="14" customFormat="1" x14ac:dyDescent="0.25">
      <c r="A67" s="27">
        <v>67</v>
      </c>
      <c r="B67" s="65" t="s">
        <v>1408</v>
      </c>
      <c r="C67" s="65" t="s">
        <v>53</v>
      </c>
      <c r="D67" s="111">
        <v>45004</v>
      </c>
      <c r="E67" s="65" t="s">
        <v>1041</v>
      </c>
      <c r="F67" s="66" t="s">
        <v>109</v>
      </c>
      <c r="G67" s="66" t="s">
        <v>110</v>
      </c>
      <c r="H67" s="67">
        <v>2</v>
      </c>
      <c r="I67" s="66"/>
      <c r="J67" s="65" t="s">
        <v>1406</v>
      </c>
      <c r="K67" s="112">
        <v>45006.438090277799</v>
      </c>
      <c r="L67" s="65" t="s">
        <v>1406</v>
      </c>
      <c r="M67" s="112">
        <v>45343</v>
      </c>
      <c r="N67" s="65" t="s">
        <v>1407</v>
      </c>
      <c r="O67" s="66"/>
      <c r="P67" s="65" t="s">
        <v>704</v>
      </c>
    </row>
    <row r="68" spans="1:16" s="14" customFormat="1" x14ac:dyDescent="0.25">
      <c r="A68" s="27">
        <v>68</v>
      </c>
      <c r="B68" s="65" t="s">
        <v>1408</v>
      </c>
      <c r="C68" s="65" t="s">
        <v>53</v>
      </c>
      <c r="D68" s="111">
        <v>45004</v>
      </c>
      <c r="E68" s="65" t="s">
        <v>846</v>
      </c>
      <c r="F68" s="66" t="s">
        <v>111</v>
      </c>
      <c r="G68" s="66" t="s">
        <v>112</v>
      </c>
      <c r="H68" s="67">
        <v>3</v>
      </c>
      <c r="I68" s="66"/>
      <c r="J68" s="65" t="s">
        <v>1406</v>
      </c>
      <c r="K68" s="112">
        <v>45361.667476851799</v>
      </c>
      <c r="L68" s="65" t="s">
        <v>1407</v>
      </c>
      <c r="M68" s="112"/>
      <c r="N68" s="65" t="s">
        <v>1407</v>
      </c>
      <c r="O68" s="66" t="s">
        <v>881</v>
      </c>
      <c r="P68" s="65"/>
    </row>
    <row r="69" spans="1:16" s="14" customFormat="1" x14ac:dyDescent="0.25">
      <c r="A69" s="27">
        <v>69</v>
      </c>
      <c r="B69" s="65" t="s">
        <v>1408</v>
      </c>
      <c r="C69" s="65" t="s">
        <v>53</v>
      </c>
      <c r="D69" s="111">
        <v>45004</v>
      </c>
      <c r="E69" s="65" t="s">
        <v>771</v>
      </c>
      <c r="F69" s="66" t="s">
        <v>113</v>
      </c>
      <c r="G69" s="66" t="s">
        <v>114</v>
      </c>
      <c r="H69" s="67">
        <v>3</v>
      </c>
      <c r="I69" s="66"/>
      <c r="J69" s="65" t="s">
        <v>1406</v>
      </c>
      <c r="K69" s="112">
        <v>45363.372731481497</v>
      </c>
      <c r="L69" s="65" t="s">
        <v>1407</v>
      </c>
      <c r="M69" s="112"/>
      <c r="N69" s="65" t="s">
        <v>1407</v>
      </c>
      <c r="O69" s="66" t="s">
        <v>914</v>
      </c>
      <c r="P69" s="65"/>
    </row>
    <row r="70" spans="1:16" s="14" customFormat="1" x14ac:dyDescent="0.25">
      <c r="A70" s="27">
        <v>70</v>
      </c>
      <c r="B70" s="65" t="s">
        <v>970</v>
      </c>
      <c r="C70" s="65" t="s">
        <v>19</v>
      </c>
      <c r="D70" s="111">
        <v>45006</v>
      </c>
      <c r="E70" s="65" t="s">
        <v>771</v>
      </c>
      <c r="F70" s="66" t="s">
        <v>113</v>
      </c>
      <c r="G70" s="66" t="s">
        <v>115</v>
      </c>
      <c r="H70" s="67">
        <v>0.25</v>
      </c>
      <c r="I70" s="66"/>
      <c r="J70" s="65" t="s">
        <v>1406</v>
      </c>
      <c r="K70" s="112">
        <v>45363.372731481497</v>
      </c>
      <c r="L70" s="65" t="s">
        <v>1407</v>
      </c>
      <c r="M70" s="112"/>
      <c r="N70" s="65" t="s">
        <v>1407</v>
      </c>
      <c r="O70" s="66" t="s">
        <v>914</v>
      </c>
      <c r="P70" s="65"/>
    </row>
    <row r="71" spans="1:16" s="14" customFormat="1" x14ac:dyDescent="0.25">
      <c r="A71" s="27">
        <v>71</v>
      </c>
      <c r="B71" s="65" t="s">
        <v>612</v>
      </c>
      <c r="C71" s="65" t="s">
        <v>15</v>
      </c>
      <c r="D71" s="111">
        <v>45003</v>
      </c>
      <c r="E71" s="65" t="s">
        <v>1415</v>
      </c>
      <c r="F71" s="66" t="s">
        <v>116</v>
      </c>
      <c r="G71" s="66" t="s">
        <v>117</v>
      </c>
      <c r="H71" s="67">
        <v>1</v>
      </c>
      <c r="I71" s="66"/>
      <c r="J71" s="65" t="s">
        <v>1406</v>
      </c>
      <c r="K71" s="112">
        <v>45364.341874999998</v>
      </c>
      <c r="L71" s="65" t="s">
        <v>1407</v>
      </c>
      <c r="M71" s="112"/>
      <c r="N71" s="65" t="s">
        <v>1407</v>
      </c>
      <c r="O71" s="66" t="s">
        <v>956</v>
      </c>
      <c r="P71" s="65"/>
    </row>
    <row r="72" spans="1:16" s="14" customFormat="1" x14ac:dyDescent="0.25">
      <c r="A72" s="27">
        <v>72</v>
      </c>
      <c r="B72" s="65" t="s">
        <v>612</v>
      </c>
      <c r="C72" s="65" t="s">
        <v>15</v>
      </c>
      <c r="D72" s="111">
        <v>45002</v>
      </c>
      <c r="E72" s="65" t="s">
        <v>1416</v>
      </c>
      <c r="F72" s="66" t="s">
        <v>118</v>
      </c>
      <c r="G72" s="66" t="s">
        <v>119</v>
      </c>
      <c r="H72" s="67">
        <v>2</v>
      </c>
      <c r="I72" s="66"/>
      <c r="J72" s="65" t="s">
        <v>1406</v>
      </c>
      <c r="K72" s="112">
        <v>45364.440486111103</v>
      </c>
      <c r="L72" s="65" t="s">
        <v>1407</v>
      </c>
      <c r="M72" s="112"/>
      <c r="N72" s="65" t="s">
        <v>1407</v>
      </c>
      <c r="O72" s="66" t="s">
        <v>956</v>
      </c>
      <c r="P72" s="65"/>
    </row>
    <row r="73" spans="1:16" s="14" customFormat="1" x14ac:dyDescent="0.25">
      <c r="A73" s="27">
        <v>73</v>
      </c>
      <c r="B73" s="65" t="s">
        <v>612</v>
      </c>
      <c r="C73" s="65" t="s">
        <v>15</v>
      </c>
      <c r="D73" s="111">
        <v>45002</v>
      </c>
      <c r="E73" s="65" t="s">
        <v>1417</v>
      </c>
      <c r="F73" s="66" t="s">
        <v>120</v>
      </c>
      <c r="G73" s="66" t="s">
        <v>121</v>
      </c>
      <c r="H73" s="67">
        <v>1</v>
      </c>
      <c r="I73" s="66"/>
      <c r="J73" s="65" t="s">
        <v>1406</v>
      </c>
      <c r="K73" s="112">
        <v>45006.474016203698</v>
      </c>
      <c r="L73" s="65" t="s">
        <v>1407</v>
      </c>
      <c r="M73" s="112"/>
      <c r="N73" s="65" t="s">
        <v>1407</v>
      </c>
      <c r="O73" s="66"/>
      <c r="P73" s="65"/>
    </row>
    <row r="74" spans="1:16" s="14" customFormat="1" x14ac:dyDescent="0.25">
      <c r="A74" s="27">
        <v>74</v>
      </c>
      <c r="B74" s="65" t="s">
        <v>612</v>
      </c>
      <c r="C74" s="65" t="s">
        <v>15</v>
      </c>
      <c r="D74" s="111">
        <v>45002</v>
      </c>
      <c r="E74" s="65" t="s">
        <v>843</v>
      </c>
      <c r="F74" s="66" t="s">
        <v>122</v>
      </c>
      <c r="G74" s="66" t="s">
        <v>123</v>
      </c>
      <c r="H74" s="67">
        <v>2</v>
      </c>
      <c r="I74" s="66"/>
      <c r="J74" s="65" t="s">
        <v>1406</v>
      </c>
      <c r="K74" s="112">
        <v>45359.3433449074</v>
      </c>
      <c r="L74" s="65" t="s">
        <v>1407</v>
      </c>
      <c r="M74" s="112"/>
      <c r="N74" s="65" t="s">
        <v>1407</v>
      </c>
      <c r="O74" s="66" t="s">
        <v>869</v>
      </c>
      <c r="P74" s="65"/>
    </row>
    <row r="75" spans="1:16" s="14" customFormat="1" x14ac:dyDescent="0.25">
      <c r="A75" s="27">
        <v>75</v>
      </c>
      <c r="B75" s="65" t="s">
        <v>612</v>
      </c>
      <c r="C75" s="65" t="s">
        <v>15</v>
      </c>
      <c r="D75" s="111">
        <v>45002</v>
      </c>
      <c r="E75" s="65" t="s">
        <v>635</v>
      </c>
      <c r="F75" s="66" t="s">
        <v>124</v>
      </c>
      <c r="G75" s="66"/>
      <c r="H75" s="67">
        <v>2</v>
      </c>
      <c r="I75" s="66"/>
      <c r="J75" s="65" t="s">
        <v>1406</v>
      </c>
      <c r="K75" s="112">
        <v>45364.342349537001</v>
      </c>
      <c r="L75" s="65" t="s">
        <v>1407</v>
      </c>
      <c r="M75" s="112"/>
      <c r="N75" s="65" t="s">
        <v>1407</v>
      </c>
      <c r="O75" s="66" t="s">
        <v>956</v>
      </c>
      <c r="P75" s="65"/>
    </row>
    <row r="76" spans="1:16" s="14" customFormat="1" x14ac:dyDescent="0.25">
      <c r="A76" s="27">
        <v>76</v>
      </c>
      <c r="B76" s="65" t="s">
        <v>612</v>
      </c>
      <c r="C76" s="65" t="s">
        <v>15</v>
      </c>
      <c r="D76" s="111">
        <v>45003</v>
      </c>
      <c r="E76" s="65" t="s">
        <v>1063</v>
      </c>
      <c r="F76" s="66" t="s">
        <v>125</v>
      </c>
      <c r="G76" s="66"/>
      <c r="H76" s="67">
        <v>21</v>
      </c>
      <c r="I76" s="66"/>
      <c r="J76" s="65" t="s">
        <v>1406</v>
      </c>
      <c r="K76" s="112">
        <v>45456.510543981502</v>
      </c>
      <c r="L76" s="65" t="s">
        <v>1407</v>
      </c>
      <c r="M76" s="112"/>
      <c r="N76" s="65" t="s">
        <v>1407</v>
      </c>
      <c r="O76" s="66" t="s">
        <v>1295</v>
      </c>
      <c r="P76" s="65"/>
    </row>
    <row r="77" spans="1:16" s="14" customFormat="1" x14ac:dyDescent="0.25">
      <c r="A77" s="27">
        <v>77</v>
      </c>
      <c r="B77" s="65" t="s">
        <v>612</v>
      </c>
      <c r="C77" s="65" t="s">
        <v>15</v>
      </c>
      <c r="D77" s="111">
        <v>45003</v>
      </c>
      <c r="E77" s="65" t="s">
        <v>1064</v>
      </c>
      <c r="F77" s="66" t="s">
        <v>126</v>
      </c>
      <c r="G77" s="66" t="s">
        <v>127</v>
      </c>
      <c r="H77" s="67">
        <v>10.9</v>
      </c>
      <c r="I77" s="66"/>
      <c r="J77" s="65" t="s">
        <v>1406</v>
      </c>
      <c r="K77" s="112">
        <v>45371.608124999999</v>
      </c>
      <c r="L77" s="65" t="s">
        <v>1407</v>
      </c>
      <c r="M77" s="112"/>
      <c r="N77" s="65" t="s">
        <v>1407</v>
      </c>
      <c r="O77" s="66" t="s">
        <v>1052</v>
      </c>
      <c r="P77" s="65"/>
    </row>
    <row r="78" spans="1:16" s="14" customFormat="1" x14ac:dyDescent="0.25">
      <c r="A78" s="27">
        <v>78</v>
      </c>
      <c r="B78" s="65" t="s">
        <v>970</v>
      </c>
      <c r="C78" s="65" t="s">
        <v>19</v>
      </c>
      <c r="D78" s="111">
        <v>45006</v>
      </c>
      <c r="E78" s="65" t="s">
        <v>1418</v>
      </c>
      <c r="F78" s="66" t="s">
        <v>128</v>
      </c>
      <c r="G78" s="66" t="s">
        <v>129</v>
      </c>
      <c r="H78" s="67">
        <v>2</v>
      </c>
      <c r="I78" s="66"/>
      <c r="J78" s="65" t="s">
        <v>1406</v>
      </c>
      <c r="K78" s="112">
        <v>45006.487939814797</v>
      </c>
      <c r="L78" s="65" t="s">
        <v>1407</v>
      </c>
      <c r="M78" s="112"/>
      <c r="N78" s="65" t="s">
        <v>1407</v>
      </c>
      <c r="O78" s="66"/>
      <c r="P78" s="65"/>
    </row>
    <row r="79" spans="1:16" s="14" customFormat="1" x14ac:dyDescent="0.25">
      <c r="A79" s="27">
        <v>79</v>
      </c>
      <c r="B79" s="65" t="s">
        <v>970</v>
      </c>
      <c r="C79" s="65" t="s">
        <v>19</v>
      </c>
      <c r="D79" s="111">
        <v>45006</v>
      </c>
      <c r="E79" s="65" t="s">
        <v>1041</v>
      </c>
      <c r="F79" s="66" t="s">
        <v>109</v>
      </c>
      <c r="G79" s="66" t="s">
        <v>130</v>
      </c>
      <c r="H79" s="67">
        <v>0.1</v>
      </c>
      <c r="I79" s="66"/>
      <c r="J79" s="65" t="s">
        <v>1406</v>
      </c>
      <c r="K79" s="112">
        <v>45006.488333333298</v>
      </c>
      <c r="L79" s="65" t="s">
        <v>1406</v>
      </c>
      <c r="M79" s="112">
        <v>45343</v>
      </c>
      <c r="N79" s="65" t="s">
        <v>1407</v>
      </c>
      <c r="O79" s="66"/>
      <c r="P79" s="65" t="s">
        <v>704</v>
      </c>
    </row>
    <row r="80" spans="1:16" s="14" customFormat="1" x14ac:dyDescent="0.25">
      <c r="A80" s="27">
        <v>80</v>
      </c>
      <c r="B80" s="65" t="s">
        <v>612</v>
      </c>
      <c r="C80" s="65" t="s">
        <v>15</v>
      </c>
      <c r="D80" s="111">
        <v>45006</v>
      </c>
      <c r="E80" s="65" t="s">
        <v>1041</v>
      </c>
      <c r="F80" s="66" t="s">
        <v>109</v>
      </c>
      <c r="G80" s="66" t="s">
        <v>131</v>
      </c>
      <c r="H80" s="67">
        <v>0.5</v>
      </c>
      <c r="I80" s="66"/>
      <c r="J80" s="65" t="s">
        <v>1406</v>
      </c>
      <c r="K80" s="112">
        <v>45006.493657407402</v>
      </c>
      <c r="L80" s="65" t="s">
        <v>1406</v>
      </c>
      <c r="M80" s="112">
        <v>45343</v>
      </c>
      <c r="N80" s="65" t="s">
        <v>1407</v>
      </c>
      <c r="O80" s="66"/>
      <c r="P80" s="65" t="s">
        <v>704</v>
      </c>
    </row>
    <row r="81" spans="1:16" s="14" customFormat="1" x14ac:dyDescent="0.25">
      <c r="A81" s="27">
        <v>81</v>
      </c>
      <c r="B81" s="65" t="s">
        <v>612</v>
      </c>
      <c r="C81" s="65" t="s">
        <v>15</v>
      </c>
      <c r="D81" s="111">
        <v>45006</v>
      </c>
      <c r="E81" s="65" t="s">
        <v>719</v>
      </c>
      <c r="F81" s="66" t="s">
        <v>47</v>
      </c>
      <c r="G81" s="66" t="s">
        <v>132</v>
      </c>
      <c r="H81" s="67">
        <v>0.75</v>
      </c>
      <c r="I81" s="66"/>
      <c r="J81" s="65" t="s">
        <v>1406</v>
      </c>
      <c r="K81" s="112">
        <v>45460.647395833301</v>
      </c>
      <c r="L81" s="65" t="s">
        <v>1407</v>
      </c>
      <c r="M81" s="112"/>
      <c r="N81" s="65" t="s">
        <v>1407</v>
      </c>
      <c r="O81" s="66" t="s">
        <v>1335</v>
      </c>
      <c r="P81" s="65"/>
    </row>
    <row r="82" spans="1:16" s="14" customFormat="1" x14ac:dyDescent="0.25">
      <c r="A82" s="27">
        <v>82</v>
      </c>
      <c r="B82" s="65" t="s">
        <v>612</v>
      </c>
      <c r="C82" s="65" t="s">
        <v>15</v>
      </c>
      <c r="D82" s="111">
        <v>45006</v>
      </c>
      <c r="E82" s="65" t="s">
        <v>719</v>
      </c>
      <c r="F82" s="66" t="s">
        <v>47</v>
      </c>
      <c r="G82" s="66" t="s">
        <v>133</v>
      </c>
      <c r="H82" s="67">
        <v>0.5</v>
      </c>
      <c r="I82" s="66"/>
      <c r="J82" s="65" t="s">
        <v>1406</v>
      </c>
      <c r="K82" s="112">
        <v>45460.647395833301</v>
      </c>
      <c r="L82" s="65" t="s">
        <v>1407</v>
      </c>
      <c r="M82" s="112"/>
      <c r="N82" s="65" t="s">
        <v>1407</v>
      </c>
      <c r="O82" s="66" t="s">
        <v>1335</v>
      </c>
      <c r="P82" s="65"/>
    </row>
    <row r="83" spans="1:16" s="14" customFormat="1" x14ac:dyDescent="0.25">
      <c r="A83" s="27">
        <v>83</v>
      </c>
      <c r="B83" s="65" t="s">
        <v>612</v>
      </c>
      <c r="C83" s="65" t="s">
        <v>15</v>
      </c>
      <c r="D83" s="111">
        <v>45006</v>
      </c>
      <c r="E83" s="65" t="s">
        <v>1419</v>
      </c>
      <c r="F83" s="66" t="s">
        <v>134</v>
      </c>
      <c r="G83" s="66" t="s">
        <v>135</v>
      </c>
      <c r="H83" s="67">
        <v>0.8</v>
      </c>
      <c r="I83" s="66"/>
      <c r="J83" s="65" t="s">
        <v>1406</v>
      </c>
      <c r="K83" s="112">
        <v>45006.557372685202</v>
      </c>
      <c r="L83" s="65" t="s">
        <v>1407</v>
      </c>
      <c r="M83" s="112"/>
      <c r="N83" s="65" t="s">
        <v>1407</v>
      </c>
      <c r="O83" s="66"/>
      <c r="P83" s="65"/>
    </row>
    <row r="84" spans="1:16" s="14" customFormat="1" x14ac:dyDescent="0.25">
      <c r="A84" s="27">
        <v>84</v>
      </c>
      <c r="B84" s="65" t="s">
        <v>612</v>
      </c>
      <c r="C84" s="65" t="s">
        <v>15</v>
      </c>
      <c r="D84" s="111">
        <v>45006</v>
      </c>
      <c r="E84" s="65" t="s">
        <v>1421</v>
      </c>
      <c r="F84" s="66" t="s">
        <v>136</v>
      </c>
      <c r="G84" s="66" t="s">
        <v>137</v>
      </c>
      <c r="H84" s="67">
        <v>0.4</v>
      </c>
      <c r="I84" s="66"/>
      <c r="J84" s="65" t="s">
        <v>1406</v>
      </c>
      <c r="K84" s="112">
        <v>45006.559016203697</v>
      </c>
      <c r="L84" s="65" t="s">
        <v>1407</v>
      </c>
      <c r="M84" s="112"/>
      <c r="N84" s="65" t="s">
        <v>1407</v>
      </c>
      <c r="O84" s="66"/>
      <c r="P84" s="65"/>
    </row>
    <row r="85" spans="1:16" s="14" customFormat="1" x14ac:dyDescent="0.25">
      <c r="A85" s="27">
        <v>85</v>
      </c>
      <c r="B85" s="65" t="s">
        <v>612</v>
      </c>
      <c r="C85" s="65" t="s">
        <v>15</v>
      </c>
      <c r="D85" s="111">
        <v>45006</v>
      </c>
      <c r="E85" s="65" t="s">
        <v>1422</v>
      </c>
      <c r="F85" s="66" t="s">
        <v>138</v>
      </c>
      <c r="G85" s="66" t="s">
        <v>139</v>
      </c>
      <c r="H85" s="67">
        <v>2</v>
      </c>
      <c r="I85" s="66"/>
      <c r="J85" s="65" t="s">
        <v>1406</v>
      </c>
      <c r="K85" s="112">
        <v>45006.559641203698</v>
      </c>
      <c r="L85" s="65" t="s">
        <v>1407</v>
      </c>
      <c r="M85" s="112"/>
      <c r="N85" s="65" t="s">
        <v>1407</v>
      </c>
      <c r="O85" s="66"/>
      <c r="P85" s="65"/>
    </row>
    <row r="86" spans="1:16" s="14" customFormat="1" x14ac:dyDescent="0.25">
      <c r="A86" s="27">
        <v>86</v>
      </c>
      <c r="B86" s="65" t="s">
        <v>612</v>
      </c>
      <c r="C86" s="65" t="s">
        <v>15</v>
      </c>
      <c r="D86" s="111">
        <v>45004</v>
      </c>
      <c r="E86" s="65" t="s">
        <v>1423</v>
      </c>
      <c r="F86" s="66" t="s">
        <v>140</v>
      </c>
      <c r="G86" s="66"/>
      <c r="H86" s="67">
        <v>0.25</v>
      </c>
      <c r="I86" s="66"/>
      <c r="J86" s="65" t="s">
        <v>1406</v>
      </c>
      <c r="K86" s="112">
        <v>45006.577060185198</v>
      </c>
      <c r="L86" s="65" t="s">
        <v>1407</v>
      </c>
      <c r="M86" s="112"/>
      <c r="N86" s="65" t="s">
        <v>1407</v>
      </c>
      <c r="O86" s="66"/>
      <c r="P86" s="65"/>
    </row>
    <row r="87" spans="1:16" s="14" customFormat="1" x14ac:dyDescent="0.25">
      <c r="A87" s="27">
        <v>87</v>
      </c>
      <c r="B87" s="65" t="s">
        <v>612</v>
      </c>
      <c r="C87" s="65" t="s">
        <v>15</v>
      </c>
      <c r="D87" s="111">
        <v>45004</v>
      </c>
      <c r="E87" s="65" t="s">
        <v>719</v>
      </c>
      <c r="F87" s="66" t="s">
        <v>47</v>
      </c>
      <c r="G87" s="66" t="s">
        <v>141</v>
      </c>
      <c r="H87" s="67">
        <v>1</v>
      </c>
      <c r="I87" s="66"/>
      <c r="J87" s="65" t="s">
        <v>1406</v>
      </c>
      <c r="K87" s="112">
        <v>45460.647395833301</v>
      </c>
      <c r="L87" s="65" t="s">
        <v>1407</v>
      </c>
      <c r="M87" s="112"/>
      <c r="N87" s="65" t="s">
        <v>1407</v>
      </c>
      <c r="O87" s="66" t="s">
        <v>1335</v>
      </c>
      <c r="P87" s="65"/>
    </row>
    <row r="88" spans="1:16" s="14" customFormat="1" x14ac:dyDescent="0.25">
      <c r="A88" s="27">
        <v>88</v>
      </c>
      <c r="B88" s="65" t="s">
        <v>612</v>
      </c>
      <c r="C88" s="65" t="s">
        <v>15</v>
      </c>
      <c r="D88" s="111">
        <v>45004</v>
      </c>
      <c r="E88" s="65" t="s">
        <v>970</v>
      </c>
      <c r="F88" s="66" t="s">
        <v>30</v>
      </c>
      <c r="G88" s="66" t="s">
        <v>142</v>
      </c>
      <c r="H88" s="67">
        <v>2</v>
      </c>
      <c r="I88" s="66"/>
      <c r="J88" s="65" t="s">
        <v>1406</v>
      </c>
      <c r="K88" s="112">
        <v>45366.129884259302</v>
      </c>
      <c r="L88" s="65" t="s">
        <v>1407</v>
      </c>
      <c r="M88" s="112"/>
      <c r="N88" s="65" t="s">
        <v>1407</v>
      </c>
      <c r="O88" s="66" t="s">
        <v>1024</v>
      </c>
      <c r="P88" s="65"/>
    </row>
    <row r="89" spans="1:16" s="14" customFormat="1" x14ac:dyDescent="0.25">
      <c r="A89" s="27">
        <v>89</v>
      </c>
      <c r="B89" s="65" t="s">
        <v>970</v>
      </c>
      <c r="C89" s="65" t="s">
        <v>19</v>
      </c>
      <c r="D89" s="111">
        <v>45007</v>
      </c>
      <c r="E89" s="65" t="s">
        <v>1424</v>
      </c>
      <c r="F89" s="66" t="s">
        <v>143</v>
      </c>
      <c r="G89" s="66" t="s">
        <v>144</v>
      </c>
      <c r="H89" s="67">
        <v>2</v>
      </c>
      <c r="I89" s="66"/>
      <c r="J89" s="65" t="s">
        <v>1406</v>
      </c>
      <c r="K89" s="112">
        <v>45363.367847222202</v>
      </c>
      <c r="L89" s="65" t="s">
        <v>1407</v>
      </c>
      <c r="M89" s="112"/>
      <c r="N89" s="65" t="s">
        <v>1407</v>
      </c>
      <c r="O89" s="66" t="s">
        <v>914</v>
      </c>
      <c r="P89" s="65"/>
    </row>
    <row r="90" spans="1:16" s="14" customFormat="1" x14ac:dyDescent="0.25">
      <c r="A90" s="27">
        <v>90</v>
      </c>
      <c r="B90" s="65" t="s">
        <v>612</v>
      </c>
      <c r="C90" s="65" t="s">
        <v>15</v>
      </c>
      <c r="D90" s="111">
        <v>45007</v>
      </c>
      <c r="E90" s="65" t="s">
        <v>1424</v>
      </c>
      <c r="F90" s="66" t="s">
        <v>143</v>
      </c>
      <c r="G90" s="66" t="s">
        <v>145</v>
      </c>
      <c r="H90" s="67">
        <v>2</v>
      </c>
      <c r="I90" s="66"/>
      <c r="J90" s="65" t="s">
        <v>1406</v>
      </c>
      <c r="K90" s="112">
        <v>45363.367847222202</v>
      </c>
      <c r="L90" s="65" t="s">
        <v>1407</v>
      </c>
      <c r="M90" s="112"/>
      <c r="N90" s="65" t="s">
        <v>1407</v>
      </c>
      <c r="O90" s="66" t="s">
        <v>914</v>
      </c>
      <c r="P90" s="65"/>
    </row>
    <row r="91" spans="1:16" s="14" customFormat="1" x14ac:dyDescent="0.25">
      <c r="A91" s="27">
        <v>91</v>
      </c>
      <c r="B91" s="65" t="s">
        <v>612</v>
      </c>
      <c r="C91" s="65" t="s">
        <v>15</v>
      </c>
      <c r="D91" s="111">
        <v>45006</v>
      </c>
      <c r="E91" s="65" t="s">
        <v>1425</v>
      </c>
      <c r="F91" s="66" t="s">
        <v>146</v>
      </c>
      <c r="G91" s="66" t="s">
        <v>58</v>
      </c>
      <c r="H91" s="67">
        <v>1</v>
      </c>
      <c r="I91" s="66"/>
      <c r="J91" s="65" t="s">
        <v>1406</v>
      </c>
      <c r="K91" s="112">
        <v>45380.325706018499</v>
      </c>
      <c r="L91" s="65" t="s">
        <v>1407</v>
      </c>
      <c r="M91" s="112"/>
      <c r="N91" s="65" t="s">
        <v>1407</v>
      </c>
      <c r="O91" s="66" t="s">
        <v>1134</v>
      </c>
      <c r="P91" s="65"/>
    </row>
    <row r="92" spans="1:16" s="14" customFormat="1" x14ac:dyDescent="0.25">
      <c r="A92" s="27">
        <v>92</v>
      </c>
      <c r="B92" s="65" t="s">
        <v>612</v>
      </c>
      <c r="C92" s="65" t="s">
        <v>15</v>
      </c>
      <c r="D92" s="111">
        <v>45007</v>
      </c>
      <c r="E92" s="65" t="s">
        <v>1426</v>
      </c>
      <c r="F92" s="66" t="s">
        <v>147</v>
      </c>
      <c r="G92" s="66" t="s">
        <v>148</v>
      </c>
      <c r="H92" s="67">
        <v>1</v>
      </c>
      <c r="I92" s="66"/>
      <c r="J92" s="65" t="s">
        <v>1406</v>
      </c>
      <c r="K92" s="112">
        <v>45007.748680555596</v>
      </c>
      <c r="L92" s="65" t="s">
        <v>1407</v>
      </c>
      <c r="M92" s="112"/>
      <c r="N92" s="65" t="s">
        <v>1407</v>
      </c>
      <c r="O92" s="66"/>
      <c r="P92" s="65"/>
    </row>
    <row r="93" spans="1:16" s="14" customFormat="1" x14ac:dyDescent="0.25">
      <c r="A93" s="27">
        <v>93</v>
      </c>
      <c r="B93" s="65" t="s">
        <v>612</v>
      </c>
      <c r="C93" s="65" t="s">
        <v>15</v>
      </c>
      <c r="D93" s="111">
        <v>45007</v>
      </c>
      <c r="E93" s="65" t="s">
        <v>719</v>
      </c>
      <c r="F93" s="66" t="s">
        <v>47</v>
      </c>
      <c r="G93" s="66" t="s">
        <v>149</v>
      </c>
      <c r="H93" s="67">
        <v>0.25</v>
      </c>
      <c r="I93" s="66" t="s">
        <v>150</v>
      </c>
      <c r="J93" s="65" t="s">
        <v>1406</v>
      </c>
      <c r="K93" s="112">
        <v>45460.647395833301</v>
      </c>
      <c r="L93" s="65" t="s">
        <v>1407</v>
      </c>
      <c r="M93" s="112"/>
      <c r="N93" s="65" t="s">
        <v>1407</v>
      </c>
      <c r="O93" s="66" t="s">
        <v>1335</v>
      </c>
      <c r="P93" s="65"/>
    </row>
    <row r="94" spans="1:16" s="14" customFormat="1" x14ac:dyDescent="0.25">
      <c r="A94" s="27">
        <v>94</v>
      </c>
      <c r="B94" s="65" t="s">
        <v>612</v>
      </c>
      <c r="C94" s="65" t="s">
        <v>15</v>
      </c>
      <c r="D94" s="111">
        <v>45007</v>
      </c>
      <c r="E94" s="65" t="s">
        <v>1427</v>
      </c>
      <c r="F94" s="66" t="s">
        <v>151</v>
      </c>
      <c r="G94" s="66" t="s">
        <v>152</v>
      </c>
      <c r="H94" s="67">
        <v>2.5</v>
      </c>
      <c r="I94" s="66"/>
      <c r="J94" s="65" t="s">
        <v>1406</v>
      </c>
      <c r="K94" s="112">
        <v>45007.784224536997</v>
      </c>
      <c r="L94" s="65" t="s">
        <v>1407</v>
      </c>
      <c r="M94" s="112"/>
      <c r="N94" s="65" t="s">
        <v>1406</v>
      </c>
      <c r="O94" s="66"/>
      <c r="P94" s="65"/>
    </row>
    <row r="95" spans="1:16" s="14" customFormat="1" x14ac:dyDescent="0.25">
      <c r="A95" s="27">
        <v>95</v>
      </c>
      <c r="B95" s="65" t="s">
        <v>970</v>
      </c>
      <c r="C95" s="65" t="s">
        <v>19</v>
      </c>
      <c r="D95" s="111">
        <v>45008</v>
      </c>
      <c r="E95" s="65" t="s">
        <v>1041</v>
      </c>
      <c r="F95" s="66" t="s">
        <v>153</v>
      </c>
      <c r="G95" s="66" t="s">
        <v>58</v>
      </c>
      <c r="H95" s="67">
        <v>0.75</v>
      </c>
      <c r="I95" s="66"/>
      <c r="J95" s="65" t="s">
        <v>1406</v>
      </c>
      <c r="K95" s="112">
        <v>45007.784652777802</v>
      </c>
      <c r="L95" s="65" t="s">
        <v>1406</v>
      </c>
      <c r="M95" s="112">
        <v>45343</v>
      </c>
      <c r="N95" s="65" t="s">
        <v>1407</v>
      </c>
      <c r="O95" s="66"/>
      <c r="P95" s="65" t="s">
        <v>704</v>
      </c>
    </row>
    <row r="96" spans="1:16" s="14" customFormat="1" x14ac:dyDescent="0.25">
      <c r="A96" s="27">
        <v>96</v>
      </c>
      <c r="B96" s="65" t="s">
        <v>612</v>
      </c>
      <c r="C96" s="65" t="s">
        <v>15</v>
      </c>
      <c r="D96" s="111">
        <v>45008</v>
      </c>
      <c r="E96" s="65" t="s">
        <v>1429</v>
      </c>
      <c r="F96" s="66" t="s">
        <v>154</v>
      </c>
      <c r="G96" s="66" t="s">
        <v>155</v>
      </c>
      <c r="H96" s="67">
        <v>1</v>
      </c>
      <c r="I96" s="66"/>
      <c r="J96" s="65" t="s">
        <v>1406</v>
      </c>
      <c r="K96" s="112">
        <v>45008.690810185202</v>
      </c>
      <c r="L96" s="65" t="s">
        <v>1406</v>
      </c>
      <c r="M96" s="112">
        <v>45341</v>
      </c>
      <c r="N96" s="65" t="s">
        <v>1407</v>
      </c>
      <c r="O96" s="66"/>
      <c r="P96" s="65" t="s">
        <v>711</v>
      </c>
    </row>
    <row r="97" spans="1:16" s="14" customFormat="1" x14ac:dyDescent="0.25">
      <c r="A97" s="27">
        <v>97</v>
      </c>
      <c r="B97" s="65" t="s">
        <v>970</v>
      </c>
      <c r="C97" s="65" t="s">
        <v>19</v>
      </c>
      <c r="D97" s="111">
        <v>45008</v>
      </c>
      <c r="E97" s="65" t="s">
        <v>1429</v>
      </c>
      <c r="F97" s="66" t="s">
        <v>154</v>
      </c>
      <c r="G97" s="66" t="s">
        <v>58</v>
      </c>
      <c r="H97" s="67">
        <v>2</v>
      </c>
      <c r="I97" s="66"/>
      <c r="J97" s="65" t="s">
        <v>1406</v>
      </c>
      <c r="K97" s="112">
        <v>45008.713206018503</v>
      </c>
      <c r="L97" s="65" t="s">
        <v>1406</v>
      </c>
      <c r="M97" s="112">
        <v>45341</v>
      </c>
      <c r="N97" s="65" t="s">
        <v>1407</v>
      </c>
      <c r="O97" s="66"/>
      <c r="P97" s="65" t="s">
        <v>711</v>
      </c>
    </row>
    <row r="98" spans="1:16" s="14" customFormat="1" x14ac:dyDescent="0.25">
      <c r="A98" s="27">
        <v>98</v>
      </c>
      <c r="B98" s="65" t="s">
        <v>612</v>
      </c>
      <c r="C98" s="65" t="s">
        <v>15</v>
      </c>
      <c r="D98" s="111">
        <v>45008</v>
      </c>
      <c r="E98" s="65" t="s">
        <v>1429</v>
      </c>
      <c r="F98" s="66" t="s">
        <v>154</v>
      </c>
      <c r="G98" s="66" t="s">
        <v>58</v>
      </c>
      <c r="H98" s="67">
        <v>0.5</v>
      </c>
      <c r="I98" s="66"/>
      <c r="J98" s="65" t="s">
        <v>1406</v>
      </c>
      <c r="K98" s="112">
        <v>45008.716041666703</v>
      </c>
      <c r="L98" s="65" t="s">
        <v>1406</v>
      </c>
      <c r="M98" s="112">
        <v>45341</v>
      </c>
      <c r="N98" s="65" t="s">
        <v>1407</v>
      </c>
      <c r="O98" s="66"/>
      <c r="P98" s="65" t="s">
        <v>711</v>
      </c>
    </row>
    <row r="99" spans="1:16" s="14" customFormat="1" x14ac:dyDescent="0.25">
      <c r="A99" s="27">
        <v>99</v>
      </c>
      <c r="B99" s="65" t="s">
        <v>612</v>
      </c>
      <c r="C99" s="65" t="s">
        <v>15</v>
      </c>
      <c r="D99" s="111">
        <v>45008</v>
      </c>
      <c r="E99" s="65" t="s">
        <v>1041</v>
      </c>
      <c r="F99" s="66" t="s">
        <v>153</v>
      </c>
      <c r="G99" s="66" t="s">
        <v>58</v>
      </c>
      <c r="H99" s="67">
        <v>0.5</v>
      </c>
      <c r="I99" s="66"/>
      <c r="J99" s="65" t="s">
        <v>1406</v>
      </c>
      <c r="K99" s="112">
        <v>45008.717870370398</v>
      </c>
      <c r="L99" s="65" t="s">
        <v>1406</v>
      </c>
      <c r="M99" s="112">
        <v>45343</v>
      </c>
      <c r="N99" s="65" t="s">
        <v>1407</v>
      </c>
      <c r="O99" s="66"/>
      <c r="P99" s="65" t="s">
        <v>704</v>
      </c>
    </row>
    <row r="100" spans="1:16" s="14" customFormat="1" x14ac:dyDescent="0.25">
      <c r="A100" s="27">
        <v>100</v>
      </c>
      <c r="B100" s="65" t="s">
        <v>1408</v>
      </c>
      <c r="C100" s="65" t="s">
        <v>53</v>
      </c>
      <c r="D100" s="111">
        <v>45008</v>
      </c>
      <c r="E100" s="65" t="s">
        <v>743</v>
      </c>
      <c r="F100" s="66" t="s">
        <v>104</v>
      </c>
      <c r="G100" s="66" t="s">
        <v>58</v>
      </c>
      <c r="H100" s="67">
        <v>0.5</v>
      </c>
      <c r="I100" s="66"/>
      <c r="J100" s="65" t="s">
        <v>1406</v>
      </c>
      <c r="K100" s="112">
        <v>45008.718692129602</v>
      </c>
      <c r="L100" s="65" t="s">
        <v>1406</v>
      </c>
      <c r="M100" s="112">
        <v>45342</v>
      </c>
      <c r="N100" s="65" t="s">
        <v>1407</v>
      </c>
      <c r="O100" s="66"/>
      <c r="P100" s="65" t="s">
        <v>642</v>
      </c>
    </row>
    <row r="101" spans="1:16" s="14" customFormat="1" x14ac:dyDescent="0.25">
      <c r="A101" s="27">
        <v>101</v>
      </c>
      <c r="B101" s="65" t="s">
        <v>612</v>
      </c>
      <c r="C101" s="65" t="s">
        <v>15</v>
      </c>
      <c r="D101" s="111">
        <v>45007</v>
      </c>
      <c r="E101" s="65" t="s">
        <v>1411</v>
      </c>
      <c r="F101" s="66" t="s">
        <v>39</v>
      </c>
      <c r="G101" s="66" t="s">
        <v>84</v>
      </c>
      <c r="H101" s="67">
        <v>2</v>
      </c>
      <c r="I101" s="66"/>
      <c r="J101" s="65" t="s">
        <v>1406</v>
      </c>
      <c r="K101" s="112">
        <v>45009.360347222202</v>
      </c>
      <c r="L101" s="65" t="s">
        <v>1407</v>
      </c>
      <c r="M101" s="112"/>
      <c r="N101" s="65" t="s">
        <v>1406</v>
      </c>
      <c r="O101" s="66"/>
      <c r="P101" s="65"/>
    </row>
    <row r="102" spans="1:16" s="14" customFormat="1" x14ac:dyDescent="0.25">
      <c r="A102" s="27">
        <v>102</v>
      </c>
      <c r="B102" s="65" t="s">
        <v>612</v>
      </c>
      <c r="C102" s="65" t="s">
        <v>15</v>
      </c>
      <c r="D102" s="111">
        <v>45009</v>
      </c>
      <c r="E102" s="65" t="s">
        <v>719</v>
      </c>
      <c r="F102" s="66" t="s">
        <v>47</v>
      </c>
      <c r="G102" s="66" t="s">
        <v>58</v>
      </c>
      <c r="H102" s="67">
        <v>5</v>
      </c>
      <c r="I102" s="66"/>
      <c r="J102" s="65" t="s">
        <v>1406</v>
      </c>
      <c r="K102" s="112">
        <v>45460.647395833301</v>
      </c>
      <c r="L102" s="65" t="s">
        <v>1407</v>
      </c>
      <c r="M102" s="112"/>
      <c r="N102" s="65" t="s">
        <v>1407</v>
      </c>
      <c r="O102" s="66" t="s">
        <v>1335</v>
      </c>
      <c r="P102" s="65"/>
    </row>
    <row r="103" spans="1:16" s="14" customFormat="1" x14ac:dyDescent="0.25">
      <c r="A103" s="27">
        <v>103</v>
      </c>
      <c r="B103" s="65" t="s">
        <v>612</v>
      </c>
      <c r="C103" s="65" t="s">
        <v>15</v>
      </c>
      <c r="D103" s="111">
        <v>45010</v>
      </c>
      <c r="E103" s="65" t="s">
        <v>973</v>
      </c>
      <c r="F103" s="66" t="s">
        <v>156</v>
      </c>
      <c r="G103" s="66" t="s">
        <v>58</v>
      </c>
      <c r="H103" s="67">
        <v>2</v>
      </c>
      <c r="I103" s="66"/>
      <c r="J103" s="65" t="s">
        <v>1406</v>
      </c>
      <c r="K103" s="112">
        <v>45010.437974537002</v>
      </c>
      <c r="L103" s="65" t="s">
        <v>1407</v>
      </c>
      <c r="M103" s="112"/>
      <c r="N103" s="65" t="s">
        <v>1406</v>
      </c>
      <c r="O103" s="66"/>
      <c r="P103" s="65"/>
    </row>
    <row r="104" spans="1:16" s="14" customFormat="1" x14ac:dyDescent="0.25">
      <c r="A104" s="27">
        <v>104</v>
      </c>
      <c r="B104" s="65" t="s">
        <v>612</v>
      </c>
      <c r="C104" s="65" t="s">
        <v>15</v>
      </c>
      <c r="D104" s="111">
        <v>45010</v>
      </c>
      <c r="E104" s="65" t="s">
        <v>1429</v>
      </c>
      <c r="F104" s="66" t="s">
        <v>154</v>
      </c>
      <c r="G104" s="66" t="s">
        <v>84</v>
      </c>
      <c r="H104" s="67">
        <v>2</v>
      </c>
      <c r="I104" s="66"/>
      <c r="J104" s="65" t="s">
        <v>1406</v>
      </c>
      <c r="K104" s="112">
        <v>45010.438148148103</v>
      </c>
      <c r="L104" s="65" t="s">
        <v>1406</v>
      </c>
      <c r="M104" s="112">
        <v>45341</v>
      </c>
      <c r="N104" s="65" t="s">
        <v>1407</v>
      </c>
      <c r="O104" s="66"/>
      <c r="P104" s="65" t="s">
        <v>711</v>
      </c>
    </row>
    <row r="105" spans="1:16" s="14" customFormat="1" x14ac:dyDescent="0.25">
      <c r="A105" s="27">
        <v>105</v>
      </c>
      <c r="B105" s="65" t="s">
        <v>612</v>
      </c>
      <c r="C105" s="65" t="s">
        <v>15</v>
      </c>
      <c r="D105" s="111">
        <v>45010</v>
      </c>
      <c r="E105" s="65" t="s">
        <v>973</v>
      </c>
      <c r="F105" s="66" t="s">
        <v>156</v>
      </c>
      <c r="G105" s="66" t="s">
        <v>157</v>
      </c>
      <c r="H105" s="67">
        <v>1</v>
      </c>
      <c r="I105" s="66"/>
      <c r="J105" s="65" t="s">
        <v>1406</v>
      </c>
      <c r="K105" s="112">
        <v>45363.337118055599</v>
      </c>
      <c r="L105" s="65" t="s">
        <v>1407</v>
      </c>
      <c r="M105" s="112"/>
      <c r="N105" s="65" t="s">
        <v>1407</v>
      </c>
      <c r="O105" s="66" t="s">
        <v>914</v>
      </c>
      <c r="P105" s="65"/>
    </row>
    <row r="106" spans="1:16" s="14" customFormat="1" x14ac:dyDescent="0.25">
      <c r="A106" s="27">
        <v>106</v>
      </c>
      <c r="B106" s="65" t="s">
        <v>612</v>
      </c>
      <c r="C106" s="65" t="s">
        <v>15</v>
      </c>
      <c r="D106" s="111">
        <v>45010</v>
      </c>
      <c r="E106" s="65" t="s">
        <v>973</v>
      </c>
      <c r="F106" s="66" t="s">
        <v>156</v>
      </c>
      <c r="G106" s="66" t="s">
        <v>158</v>
      </c>
      <c r="H106" s="67">
        <v>1</v>
      </c>
      <c r="I106" s="66"/>
      <c r="J106" s="65" t="s">
        <v>1406</v>
      </c>
      <c r="K106" s="112">
        <v>45363.337118055599</v>
      </c>
      <c r="L106" s="65" t="s">
        <v>1407</v>
      </c>
      <c r="M106" s="112"/>
      <c r="N106" s="65" t="s">
        <v>1407</v>
      </c>
      <c r="O106" s="66" t="s">
        <v>914</v>
      </c>
      <c r="P106" s="65"/>
    </row>
    <row r="107" spans="1:16" s="14" customFormat="1" x14ac:dyDescent="0.25">
      <c r="A107" s="27">
        <v>107</v>
      </c>
      <c r="B107" s="65" t="s">
        <v>612</v>
      </c>
      <c r="C107" s="65" t="s">
        <v>15</v>
      </c>
      <c r="D107" s="111">
        <v>45000</v>
      </c>
      <c r="E107" s="65" t="s">
        <v>1429</v>
      </c>
      <c r="F107" s="66" t="s">
        <v>154</v>
      </c>
      <c r="G107" s="66" t="s">
        <v>159</v>
      </c>
      <c r="H107" s="67">
        <v>1</v>
      </c>
      <c r="I107" s="66"/>
      <c r="J107" s="65" t="s">
        <v>1406</v>
      </c>
      <c r="K107" s="112">
        <v>45010.554745370398</v>
      </c>
      <c r="L107" s="65" t="s">
        <v>1406</v>
      </c>
      <c r="M107" s="112">
        <v>45341</v>
      </c>
      <c r="N107" s="65" t="s">
        <v>1407</v>
      </c>
      <c r="O107" s="66"/>
      <c r="P107" s="65" t="s">
        <v>711</v>
      </c>
    </row>
    <row r="108" spans="1:16" s="14" customFormat="1" x14ac:dyDescent="0.25">
      <c r="A108" s="27">
        <v>108</v>
      </c>
      <c r="B108" s="65" t="s">
        <v>612</v>
      </c>
      <c r="C108" s="65" t="s">
        <v>15</v>
      </c>
      <c r="D108" s="111">
        <v>45011</v>
      </c>
      <c r="E108" s="65" t="s">
        <v>1429</v>
      </c>
      <c r="F108" s="66" t="s">
        <v>154</v>
      </c>
      <c r="G108" s="66" t="s">
        <v>160</v>
      </c>
      <c r="H108" s="67">
        <v>1</v>
      </c>
      <c r="I108" s="66"/>
      <c r="J108" s="65" t="s">
        <v>1406</v>
      </c>
      <c r="K108" s="112">
        <v>45011.814490740697</v>
      </c>
      <c r="L108" s="65" t="s">
        <v>1406</v>
      </c>
      <c r="M108" s="112">
        <v>45341</v>
      </c>
      <c r="N108" s="65" t="s">
        <v>1407</v>
      </c>
      <c r="O108" s="66"/>
      <c r="P108" s="65" t="s">
        <v>711</v>
      </c>
    </row>
    <row r="109" spans="1:16" s="14" customFormat="1" x14ac:dyDescent="0.25">
      <c r="A109" s="27">
        <v>109</v>
      </c>
      <c r="B109" s="65" t="s">
        <v>612</v>
      </c>
      <c r="C109" s="65" t="s">
        <v>15</v>
      </c>
      <c r="D109" s="111">
        <v>45011</v>
      </c>
      <c r="E109" s="65" t="s">
        <v>973</v>
      </c>
      <c r="F109" s="66" t="s">
        <v>156</v>
      </c>
      <c r="G109" s="66" t="s">
        <v>161</v>
      </c>
      <c r="H109" s="67">
        <v>2</v>
      </c>
      <c r="I109" s="66"/>
      <c r="J109" s="65" t="s">
        <v>1406</v>
      </c>
      <c r="K109" s="112">
        <v>45363.337118055599</v>
      </c>
      <c r="L109" s="65" t="s">
        <v>1407</v>
      </c>
      <c r="M109" s="112"/>
      <c r="N109" s="65" t="s">
        <v>1407</v>
      </c>
      <c r="O109" s="66" t="s">
        <v>914</v>
      </c>
      <c r="P109" s="65"/>
    </row>
    <row r="110" spans="1:16" s="14" customFormat="1" x14ac:dyDescent="0.25">
      <c r="A110" s="27">
        <v>110</v>
      </c>
      <c r="B110" s="65" t="s">
        <v>612</v>
      </c>
      <c r="C110" s="65" t="s">
        <v>15</v>
      </c>
      <c r="D110" s="111">
        <v>45012</v>
      </c>
      <c r="E110" s="65" t="s">
        <v>1041</v>
      </c>
      <c r="F110" s="66" t="s">
        <v>153</v>
      </c>
      <c r="G110" s="66" t="s">
        <v>58</v>
      </c>
      <c r="H110" s="67">
        <v>0.75</v>
      </c>
      <c r="I110" s="66"/>
      <c r="J110" s="65" t="s">
        <v>1406</v>
      </c>
      <c r="K110" s="112">
        <v>45012.440081018503</v>
      </c>
      <c r="L110" s="65" t="s">
        <v>1406</v>
      </c>
      <c r="M110" s="112">
        <v>45343</v>
      </c>
      <c r="N110" s="65" t="s">
        <v>1407</v>
      </c>
      <c r="O110" s="66"/>
      <c r="P110" s="65" t="s">
        <v>704</v>
      </c>
    </row>
    <row r="111" spans="1:16" s="14" customFormat="1" x14ac:dyDescent="0.25">
      <c r="A111" s="27">
        <v>111</v>
      </c>
      <c r="B111" s="65" t="s">
        <v>612</v>
      </c>
      <c r="C111" s="65" t="s">
        <v>15</v>
      </c>
      <c r="D111" s="111">
        <v>45012</v>
      </c>
      <c r="E111" s="65" t="s">
        <v>1041</v>
      </c>
      <c r="F111" s="66" t="s">
        <v>153</v>
      </c>
      <c r="G111" s="66" t="s">
        <v>162</v>
      </c>
      <c r="H111" s="67">
        <v>0.5</v>
      </c>
      <c r="I111" s="66"/>
      <c r="J111" s="65" t="s">
        <v>1406</v>
      </c>
      <c r="K111" s="112">
        <v>45012.895972222199</v>
      </c>
      <c r="L111" s="65" t="s">
        <v>1406</v>
      </c>
      <c r="M111" s="112">
        <v>45343</v>
      </c>
      <c r="N111" s="65" t="s">
        <v>1407</v>
      </c>
      <c r="O111" s="66"/>
      <c r="P111" s="65" t="s">
        <v>704</v>
      </c>
    </row>
    <row r="112" spans="1:16" s="14" customFormat="1" x14ac:dyDescent="0.25">
      <c r="A112" s="27">
        <v>112</v>
      </c>
      <c r="B112" s="65" t="s">
        <v>612</v>
      </c>
      <c r="C112" s="65" t="s">
        <v>15</v>
      </c>
      <c r="D112" s="111">
        <v>45012</v>
      </c>
      <c r="E112" s="65" t="s">
        <v>970</v>
      </c>
      <c r="F112" s="66" t="s">
        <v>30</v>
      </c>
      <c r="G112" s="66" t="s">
        <v>58</v>
      </c>
      <c r="H112" s="67">
        <v>5</v>
      </c>
      <c r="I112" s="66"/>
      <c r="J112" s="65" t="s">
        <v>1406</v>
      </c>
      <c r="K112" s="112">
        <v>45012.9058912037</v>
      </c>
      <c r="L112" s="65" t="s">
        <v>1407</v>
      </c>
      <c r="M112" s="112"/>
      <c r="N112" s="65" t="s">
        <v>1406</v>
      </c>
      <c r="O112" s="66"/>
      <c r="P112" s="65"/>
    </row>
    <row r="113" spans="1:16" s="14" customFormat="1" x14ac:dyDescent="0.25">
      <c r="A113" s="27">
        <v>113</v>
      </c>
      <c r="B113" s="65" t="s">
        <v>612</v>
      </c>
      <c r="C113" s="65" t="s">
        <v>15</v>
      </c>
      <c r="D113" s="111">
        <v>45011</v>
      </c>
      <c r="E113" s="65" t="s">
        <v>973</v>
      </c>
      <c r="F113" s="66" t="s">
        <v>156</v>
      </c>
      <c r="G113" s="66" t="s">
        <v>58</v>
      </c>
      <c r="H113" s="67">
        <v>1</v>
      </c>
      <c r="I113" s="66"/>
      <c r="J113" s="65" t="s">
        <v>1406</v>
      </c>
      <c r="K113" s="112">
        <v>45363.3519212963</v>
      </c>
      <c r="L113" s="65" t="s">
        <v>1407</v>
      </c>
      <c r="M113" s="112"/>
      <c r="N113" s="65" t="s">
        <v>1407</v>
      </c>
      <c r="O113" s="66" t="s">
        <v>914</v>
      </c>
      <c r="P113" s="65"/>
    </row>
    <row r="114" spans="1:16" s="14" customFormat="1" x14ac:dyDescent="0.25">
      <c r="A114" s="27">
        <v>114</v>
      </c>
      <c r="B114" s="65" t="s">
        <v>612</v>
      </c>
      <c r="C114" s="65" t="s">
        <v>15</v>
      </c>
      <c r="D114" s="111">
        <v>45012</v>
      </c>
      <c r="E114" s="65" t="s">
        <v>970</v>
      </c>
      <c r="F114" s="66" t="s">
        <v>30</v>
      </c>
      <c r="G114" s="66" t="s">
        <v>58</v>
      </c>
      <c r="H114" s="67">
        <v>1</v>
      </c>
      <c r="I114" s="66"/>
      <c r="J114" s="65" t="s">
        <v>1406</v>
      </c>
      <c r="K114" s="112">
        <v>45366.129884259302</v>
      </c>
      <c r="L114" s="65" t="s">
        <v>1407</v>
      </c>
      <c r="M114" s="112"/>
      <c r="N114" s="65" t="s">
        <v>1407</v>
      </c>
      <c r="O114" s="66" t="s">
        <v>1024</v>
      </c>
      <c r="P114" s="65"/>
    </row>
    <row r="115" spans="1:16" s="14" customFormat="1" x14ac:dyDescent="0.25">
      <c r="A115" s="27">
        <v>115</v>
      </c>
      <c r="B115" s="65" t="s">
        <v>612</v>
      </c>
      <c r="C115" s="65" t="s">
        <v>15</v>
      </c>
      <c r="D115" s="111">
        <v>45012</v>
      </c>
      <c r="E115" s="65" t="s">
        <v>746</v>
      </c>
      <c r="F115" s="66" t="s">
        <v>163</v>
      </c>
      <c r="G115" s="66" t="s">
        <v>58</v>
      </c>
      <c r="H115" s="67">
        <v>0.75</v>
      </c>
      <c r="I115" s="66" t="s">
        <v>22</v>
      </c>
      <c r="J115" s="65" t="s">
        <v>1406</v>
      </c>
      <c r="K115" s="112">
        <v>45358.978414351899</v>
      </c>
      <c r="L115" s="65" t="s">
        <v>1407</v>
      </c>
      <c r="M115" s="112"/>
      <c r="N115" s="65" t="s">
        <v>1407</v>
      </c>
      <c r="O115" s="66" t="s">
        <v>857</v>
      </c>
      <c r="P115" s="65"/>
    </row>
    <row r="116" spans="1:16" s="14" customFormat="1" x14ac:dyDescent="0.25">
      <c r="A116" s="27">
        <v>116</v>
      </c>
      <c r="B116" s="65" t="s">
        <v>612</v>
      </c>
      <c r="C116" s="65" t="s">
        <v>15</v>
      </c>
      <c r="D116" s="111">
        <v>45012</v>
      </c>
      <c r="E116" s="65" t="s">
        <v>1429</v>
      </c>
      <c r="F116" s="66" t="s">
        <v>154</v>
      </c>
      <c r="G116" s="66" t="s">
        <v>58</v>
      </c>
      <c r="H116" s="67">
        <v>1</v>
      </c>
      <c r="I116" s="66"/>
      <c r="J116" s="65" t="s">
        <v>1406</v>
      </c>
      <c r="K116" s="112">
        <v>45012.975543981498</v>
      </c>
      <c r="L116" s="65" t="s">
        <v>1406</v>
      </c>
      <c r="M116" s="112">
        <v>45341</v>
      </c>
      <c r="N116" s="65" t="s">
        <v>1406</v>
      </c>
      <c r="O116" s="66"/>
      <c r="P116" s="65" t="s">
        <v>711</v>
      </c>
    </row>
    <row r="117" spans="1:16" s="14" customFormat="1" x14ac:dyDescent="0.25">
      <c r="A117" s="27">
        <v>117</v>
      </c>
      <c r="B117" s="65" t="s">
        <v>612</v>
      </c>
      <c r="C117" s="65" t="s">
        <v>15</v>
      </c>
      <c r="D117" s="111">
        <v>45012</v>
      </c>
      <c r="E117" s="65" t="s">
        <v>719</v>
      </c>
      <c r="F117" s="66" t="s">
        <v>47</v>
      </c>
      <c r="G117" s="66" t="s">
        <v>58</v>
      </c>
      <c r="H117" s="67">
        <v>1.5</v>
      </c>
      <c r="I117" s="66"/>
      <c r="J117" s="65" t="s">
        <v>1406</v>
      </c>
      <c r="K117" s="112">
        <v>45012.9929050926</v>
      </c>
      <c r="L117" s="65" t="s">
        <v>1407</v>
      </c>
      <c r="M117" s="112"/>
      <c r="N117" s="65" t="s">
        <v>1406</v>
      </c>
      <c r="O117" s="66"/>
      <c r="P117" s="65"/>
    </row>
    <row r="118" spans="1:16" s="14" customFormat="1" x14ac:dyDescent="0.25">
      <c r="A118" s="27">
        <v>118</v>
      </c>
      <c r="B118" s="65" t="s">
        <v>612</v>
      </c>
      <c r="C118" s="65" t="s">
        <v>15</v>
      </c>
      <c r="D118" s="111">
        <v>45011</v>
      </c>
      <c r="E118" s="65" t="s">
        <v>719</v>
      </c>
      <c r="F118" s="66" t="s">
        <v>47</v>
      </c>
      <c r="G118" s="66" t="s">
        <v>164</v>
      </c>
      <c r="H118" s="67">
        <v>2.5</v>
      </c>
      <c r="I118" s="66"/>
      <c r="J118" s="65" t="s">
        <v>1406</v>
      </c>
      <c r="K118" s="112">
        <v>45012.997291666703</v>
      </c>
      <c r="L118" s="65" t="s">
        <v>1407</v>
      </c>
      <c r="M118" s="112"/>
      <c r="N118" s="65" t="s">
        <v>1406</v>
      </c>
      <c r="O118" s="66"/>
      <c r="P118" s="65"/>
    </row>
    <row r="119" spans="1:16" s="14" customFormat="1" x14ac:dyDescent="0.25">
      <c r="A119" s="27">
        <v>119</v>
      </c>
      <c r="B119" s="65" t="s">
        <v>612</v>
      </c>
      <c r="C119" s="65" t="s">
        <v>15</v>
      </c>
      <c r="D119" s="111">
        <v>45011</v>
      </c>
      <c r="E119" s="65" t="s">
        <v>1430</v>
      </c>
      <c r="F119" s="66" t="s">
        <v>165</v>
      </c>
      <c r="G119" s="66" t="s">
        <v>166</v>
      </c>
      <c r="H119" s="67">
        <v>0.75</v>
      </c>
      <c r="I119" s="66"/>
      <c r="J119" s="65" t="s">
        <v>1406</v>
      </c>
      <c r="K119" s="112">
        <v>45012.998761574097</v>
      </c>
      <c r="L119" s="65" t="s">
        <v>1407</v>
      </c>
      <c r="M119" s="112"/>
      <c r="N119" s="65" t="s">
        <v>1406</v>
      </c>
      <c r="O119" s="66"/>
      <c r="P119" s="65"/>
    </row>
    <row r="120" spans="1:16" s="14" customFormat="1" x14ac:dyDescent="0.25">
      <c r="A120" s="27">
        <v>120</v>
      </c>
      <c r="B120" s="65" t="s">
        <v>612</v>
      </c>
      <c r="C120" s="65" t="s">
        <v>15</v>
      </c>
      <c r="D120" s="111">
        <v>45011</v>
      </c>
      <c r="E120" s="65" t="s">
        <v>751</v>
      </c>
      <c r="F120" s="66" t="s">
        <v>167</v>
      </c>
      <c r="G120" s="66" t="s">
        <v>166</v>
      </c>
      <c r="H120" s="67">
        <v>0.25</v>
      </c>
      <c r="I120" s="66"/>
      <c r="J120" s="65" t="s">
        <v>1406</v>
      </c>
      <c r="K120" s="112">
        <v>45012.999085648102</v>
      </c>
      <c r="L120" s="65" t="s">
        <v>1407</v>
      </c>
      <c r="M120" s="112"/>
      <c r="N120" s="65" t="s">
        <v>1406</v>
      </c>
      <c r="O120" s="66"/>
      <c r="P120" s="65"/>
    </row>
    <row r="121" spans="1:16" s="14" customFormat="1" x14ac:dyDescent="0.25">
      <c r="A121" s="27">
        <v>121</v>
      </c>
      <c r="B121" s="65" t="s">
        <v>612</v>
      </c>
      <c r="C121" s="65" t="s">
        <v>15</v>
      </c>
      <c r="D121" s="111">
        <v>45011</v>
      </c>
      <c r="E121" s="65" t="s">
        <v>1429</v>
      </c>
      <c r="F121" s="66" t="s">
        <v>154</v>
      </c>
      <c r="G121" s="66" t="s">
        <v>168</v>
      </c>
      <c r="H121" s="67">
        <v>1</v>
      </c>
      <c r="I121" s="66"/>
      <c r="J121" s="65" t="s">
        <v>1406</v>
      </c>
      <c r="K121" s="112">
        <v>45012.999178240701</v>
      </c>
      <c r="L121" s="65" t="s">
        <v>1406</v>
      </c>
      <c r="M121" s="112">
        <v>45341</v>
      </c>
      <c r="N121" s="65" t="s">
        <v>1406</v>
      </c>
      <c r="O121" s="66"/>
      <c r="P121" s="65" t="s">
        <v>711</v>
      </c>
    </row>
    <row r="122" spans="1:16" s="14" customFormat="1" x14ac:dyDescent="0.25">
      <c r="A122" s="27">
        <v>122</v>
      </c>
      <c r="B122" s="65" t="s">
        <v>612</v>
      </c>
      <c r="C122" s="65" t="s">
        <v>15</v>
      </c>
      <c r="D122" s="111">
        <v>45011</v>
      </c>
      <c r="E122" s="65" t="s">
        <v>1431</v>
      </c>
      <c r="F122" s="66" t="s">
        <v>169</v>
      </c>
      <c r="G122" s="66" t="s">
        <v>166</v>
      </c>
      <c r="H122" s="67">
        <v>0.1</v>
      </c>
      <c r="I122" s="66"/>
      <c r="J122" s="65" t="s">
        <v>1406</v>
      </c>
      <c r="K122" s="112">
        <v>45013.008564814802</v>
      </c>
      <c r="L122" s="65" t="s">
        <v>1407</v>
      </c>
      <c r="M122" s="112"/>
      <c r="N122" s="65" t="s">
        <v>1406</v>
      </c>
      <c r="O122" s="66"/>
      <c r="P122" s="65"/>
    </row>
    <row r="123" spans="1:16" s="14" customFormat="1" x14ac:dyDescent="0.25">
      <c r="A123" s="27">
        <v>123</v>
      </c>
      <c r="B123" s="65" t="s">
        <v>612</v>
      </c>
      <c r="C123" s="65" t="s">
        <v>15</v>
      </c>
      <c r="D123" s="111">
        <v>45011</v>
      </c>
      <c r="E123" s="65" t="s">
        <v>1431</v>
      </c>
      <c r="F123" s="66" t="s">
        <v>169</v>
      </c>
      <c r="G123" s="66" t="s">
        <v>166</v>
      </c>
      <c r="H123" s="67">
        <v>0.1</v>
      </c>
      <c r="I123" s="66"/>
      <c r="J123" s="65" t="s">
        <v>1406</v>
      </c>
      <c r="K123" s="112">
        <v>45013.008703703701</v>
      </c>
      <c r="L123" s="65" t="s">
        <v>1407</v>
      </c>
      <c r="M123" s="112"/>
      <c r="N123" s="65" t="s">
        <v>1406</v>
      </c>
      <c r="O123" s="66"/>
      <c r="P123" s="65"/>
    </row>
    <row r="124" spans="1:16" s="14" customFormat="1" x14ac:dyDescent="0.25">
      <c r="A124" s="27">
        <v>124</v>
      </c>
      <c r="B124" s="65" t="s">
        <v>612</v>
      </c>
      <c r="C124" s="65" t="s">
        <v>15</v>
      </c>
      <c r="D124" s="111">
        <v>45011</v>
      </c>
      <c r="E124" s="65" t="s">
        <v>719</v>
      </c>
      <c r="F124" s="66" t="s">
        <v>47</v>
      </c>
      <c r="G124" s="66" t="s">
        <v>58</v>
      </c>
      <c r="H124" s="67">
        <v>2</v>
      </c>
      <c r="I124" s="66"/>
      <c r="J124" s="65" t="s">
        <v>1406</v>
      </c>
      <c r="K124" s="112">
        <v>45460.648425925901</v>
      </c>
      <c r="L124" s="65" t="s">
        <v>1407</v>
      </c>
      <c r="M124" s="112"/>
      <c r="N124" s="65" t="s">
        <v>1407</v>
      </c>
      <c r="O124" s="66" t="s">
        <v>1335</v>
      </c>
      <c r="P124" s="65"/>
    </row>
    <row r="125" spans="1:16" s="14" customFormat="1" x14ac:dyDescent="0.25">
      <c r="A125" s="27">
        <v>125</v>
      </c>
      <c r="B125" s="65" t="s">
        <v>612</v>
      </c>
      <c r="C125" s="65" t="s">
        <v>15</v>
      </c>
      <c r="D125" s="111">
        <v>45011</v>
      </c>
      <c r="E125" s="65" t="s">
        <v>1420</v>
      </c>
      <c r="F125" s="66" t="s">
        <v>170</v>
      </c>
      <c r="G125" s="66" t="s">
        <v>171</v>
      </c>
      <c r="H125" s="67">
        <v>2</v>
      </c>
      <c r="I125" s="66"/>
      <c r="J125" s="65" t="s">
        <v>1406</v>
      </c>
      <c r="K125" s="112">
        <v>45013.010439814803</v>
      </c>
      <c r="L125" s="65" t="s">
        <v>1407</v>
      </c>
      <c r="M125" s="112"/>
      <c r="N125" s="65" t="s">
        <v>1406</v>
      </c>
      <c r="O125" s="66"/>
      <c r="P125" s="65"/>
    </row>
    <row r="126" spans="1:16" s="14" customFormat="1" x14ac:dyDescent="0.25">
      <c r="A126" s="27">
        <v>126</v>
      </c>
      <c r="B126" s="65" t="s">
        <v>612</v>
      </c>
      <c r="C126" s="65" t="s">
        <v>15</v>
      </c>
      <c r="D126" s="111">
        <v>45011</v>
      </c>
      <c r="E126" s="65" t="s">
        <v>729</v>
      </c>
      <c r="F126" s="66" t="s">
        <v>172</v>
      </c>
      <c r="G126" s="66" t="s">
        <v>58</v>
      </c>
      <c r="H126" s="67">
        <v>2</v>
      </c>
      <c r="I126" s="66"/>
      <c r="J126" s="65" t="s">
        <v>1406</v>
      </c>
      <c r="K126" s="112">
        <v>45359.000706018502</v>
      </c>
      <c r="L126" s="65" t="s">
        <v>1406</v>
      </c>
      <c r="M126" s="112">
        <v>45351</v>
      </c>
      <c r="N126" s="65" t="s">
        <v>1407</v>
      </c>
      <c r="O126" s="66" t="s">
        <v>857</v>
      </c>
      <c r="P126" s="65" t="s">
        <v>861</v>
      </c>
    </row>
    <row r="127" spans="1:16" s="14" customFormat="1" x14ac:dyDescent="0.25">
      <c r="A127" s="27">
        <v>127</v>
      </c>
      <c r="B127" s="65" t="s">
        <v>612</v>
      </c>
      <c r="C127" s="65" t="s">
        <v>15</v>
      </c>
      <c r="D127" s="111">
        <v>45011</v>
      </c>
      <c r="E127" s="65" t="s">
        <v>1414</v>
      </c>
      <c r="F127" s="66" t="s">
        <v>173</v>
      </c>
      <c r="G127" s="66" t="s">
        <v>174</v>
      </c>
      <c r="H127" s="67">
        <v>1</v>
      </c>
      <c r="I127" s="66"/>
      <c r="J127" s="65" t="s">
        <v>1406</v>
      </c>
      <c r="K127" s="112">
        <v>45013.010740740698</v>
      </c>
      <c r="L127" s="65" t="s">
        <v>1407</v>
      </c>
      <c r="M127" s="112"/>
      <c r="N127" s="65" t="s">
        <v>1406</v>
      </c>
      <c r="O127" s="66"/>
      <c r="P127" s="65"/>
    </row>
    <row r="128" spans="1:16" s="14" customFormat="1" x14ac:dyDescent="0.25">
      <c r="A128" s="27">
        <v>128</v>
      </c>
      <c r="B128" s="65" t="s">
        <v>612</v>
      </c>
      <c r="C128" s="65" t="s">
        <v>15</v>
      </c>
      <c r="D128" s="111">
        <v>45011</v>
      </c>
      <c r="E128" s="65" t="s">
        <v>1432</v>
      </c>
      <c r="F128" s="66" t="s">
        <v>175</v>
      </c>
      <c r="G128" s="66" t="s">
        <v>58</v>
      </c>
      <c r="H128" s="67">
        <v>1</v>
      </c>
      <c r="I128" s="66"/>
      <c r="J128" s="65" t="s">
        <v>1406</v>
      </c>
      <c r="K128" s="112">
        <v>45013.014340277798</v>
      </c>
      <c r="L128" s="65" t="s">
        <v>1407</v>
      </c>
      <c r="M128" s="112"/>
      <c r="N128" s="65" t="s">
        <v>1406</v>
      </c>
      <c r="O128" s="66"/>
      <c r="P128" s="65"/>
    </row>
    <row r="129" spans="1:16" s="14" customFormat="1" x14ac:dyDescent="0.25">
      <c r="A129" s="27">
        <v>129</v>
      </c>
      <c r="B129" s="65" t="s">
        <v>612</v>
      </c>
      <c r="C129" s="65" t="s">
        <v>15</v>
      </c>
      <c r="D129" s="111">
        <v>45011</v>
      </c>
      <c r="E129" s="65" t="s">
        <v>1433</v>
      </c>
      <c r="F129" s="66" t="s">
        <v>176</v>
      </c>
      <c r="G129" s="66" t="s">
        <v>166</v>
      </c>
      <c r="H129" s="67">
        <v>1</v>
      </c>
      <c r="I129" s="66"/>
      <c r="J129" s="65" t="s">
        <v>1406</v>
      </c>
      <c r="K129" s="112">
        <v>45456.541296296302</v>
      </c>
      <c r="L129" s="65" t="s">
        <v>1407</v>
      </c>
      <c r="M129" s="112"/>
      <c r="N129" s="65" t="s">
        <v>1407</v>
      </c>
      <c r="O129" s="66" t="s">
        <v>1295</v>
      </c>
      <c r="P129" s="65"/>
    </row>
    <row r="130" spans="1:16" s="14" customFormat="1" x14ac:dyDescent="0.25">
      <c r="A130" s="27">
        <v>130</v>
      </c>
      <c r="B130" s="65" t="s">
        <v>612</v>
      </c>
      <c r="C130" s="65" t="s">
        <v>15</v>
      </c>
      <c r="D130" s="111">
        <v>45011</v>
      </c>
      <c r="E130" s="65" t="s">
        <v>1434</v>
      </c>
      <c r="F130" s="66" t="s">
        <v>177</v>
      </c>
      <c r="G130" s="66" t="s">
        <v>166</v>
      </c>
      <c r="H130" s="67">
        <v>0.5</v>
      </c>
      <c r="I130" s="66"/>
      <c r="J130" s="65" t="s">
        <v>1406</v>
      </c>
      <c r="K130" s="112">
        <v>45013.014675925901</v>
      </c>
      <c r="L130" s="65" t="s">
        <v>1407</v>
      </c>
      <c r="M130" s="112"/>
      <c r="N130" s="65" t="s">
        <v>1407</v>
      </c>
      <c r="O130" s="66"/>
      <c r="P130" s="65"/>
    </row>
    <row r="131" spans="1:16" s="14" customFormat="1" x14ac:dyDescent="0.25">
      <c r="A131" s="27">
        <v>131</v>
      </c>
      <c r="B131" s="65" t="s">
        <v>612</v>
      </c>
      <c r="C131" s="65" t="s">
        <v>15</v>
      </c>
      <c r="D131" s="111">
        <v>45011</v>
      </c>
      <c r="E131" s="65" t="s">
        <v>1431</v>
      </c>
      <c r="F131" s="66" t="s">
        <v>169</v>
      </c>
      <c r="G131" s="66" t="s">
        <v>166</v>
      </c>
      <c r="H131" s="67">
        <v>2</v>
      </c>
      <c r="I131" s="66"/>
      <c r="J131" s="65" t="s">
        <v>1406</v>
      </c>
      <c r="K131" s="112">
        <v>45371.483310185198</v>
      </c>
      <c r="L131" s="65" t="s">
        <v>1407</v>
      </c>
      <c r="M131" s="112"/>
      <c r="N131" s="65" t="s">
        <v>1407</v>
      </c>
      <c r="O131" s="66" t="s">
        <v>1052</v>
      </c>
      <c r="P131" s="65"/>
    </row>
    <row r="132" spans="1:16" s="14" customFormat="1" x14ac:dyDescent="0.25">
      <c r="A132" s="27">
        <v>132</v>
      </c>
      <c r="B132" s="65" t="s">
        <v>612</v>
      </c>
      <c r="C132" s="65" t="s">
        <v>15</v>
      </c>
      <c r="D132" s="111">
        <v>45012</v>
      </c>
      <c r="E132" s="65" t="s">
        <v>743</v>
      </c>
      <c r="F132" s="66" t="s">
        <v>104</v>
      </c>
      <c r="G132" s="66" t="s">
        <v>178</v>
      </c>
      <c r="H132" s="67">
        <v>2.25</v>
      </c>
      <c r="I132" s="66"/>
      <c r="J132" s="65" t="s">
        <v>1406</v>
      </c>
      <c r="K132" s="112">
        <v>45013.016400462999</v>
      </c>
      <c r="L132" s="65" t="s">
        <v>1406</v>
      </c>
      <c r="M132" s="112">
        <v>45342</v>
      </c>
      <c r="N132" s="65" t="s">
        <v>1406</v>
      </c>
      <c r="O132" s="66"/>
      <c r="P132" s="65" t="s">
        <v>642</v>
      </c>
    </row>
    <row r="133" spans="1:16" s="14" customFormat="1" x14ac:dyDescent="0.25">
      <c r="A133" s="27">
        <v>133</v>
      </c>
      <c r="B133" s="65" t="s">
        <v>612</v>
      </c>
      <c r="C133" s="65" t="s">
        <v>15</v>
      </c>
      <c r="D133" s="111">
        <v>45011</v>
      </c>
      <c r="E133" s="65" t="s">
        <v>1435</v>
      </c>
      <c r="F133" s="66" t="s">
        <v>179</v>
      </c>
      <c r="G133" s="66" t="s">
        <v>58</v>
      </c>
      <c r="H133" s="67">
        <v>1</v>
      </c>
      <c r="I133" s="66"/>
      <c r="J133" s="65" t="s">
        <v>1406</v>
      </c>
      <c r="K133" s="112">
        <v>45380.329178240703</v>
      </c>
      <c r="L133" s="65" t="s">
        <v>1407</v>
      </c>
      <c r="M133" s="112"/>
      <c r="N133" s="65" t="s">
        <v>1407</v>
      </c>
      <c r="O133" s="66" t="s">
        <v>1134</v>
      </c>
      <c r="P133" s="65"/>
    </row>
    <row r="134" spans="1:16" s="14" customFormat="1" x14ac:dyDescent="0.25">
      <c r="A134" s="27">
        <v>134</v>
      </c>
      <c r="B134" s="65" t="s">
        <v>612</v>
      </c>
      <c r="C134" s="65" t="s">
        <v>15</v>
      </c>
      <c r="D134" s="111">
        <v>45019</v>
      </c>
      <c r="E134" s="65" t="s">
        <v>775</v>
      </c>
      <c r="F134" s="66" t="s">
        <v>26</v>
      </c>
      <c r="G134" s="66" t="s">
        <v>180</v>
      </c>
      <c r="H134" s="67">
        <v>2</v>
      </c>
      <c r="I134" s="66"/>
      <c r="J134" s="65" t="s">
        <v>1406</v>
      </c>
      <c r="K134" s="112">
        <v>45019.5874189815</v>
      </c>
      <c r="L134" s="65" t="s">
        <v>1407</v>
      </c>
      <c r="M134" s="112"/>
      <c r="N134" s="65" t="s">
        <v>1406</v>
      </c>
      <c r="O134" s="66"/>
      <c r="P134" s="65"/>
    </row>
    <row r="135" spans="1:16" s="14" customFormat="1" x14ac:dyDescent="0.25">
      <c r="A135" s="27">
        <v>135</v>
      </c>
      <c r="B135" s="65" t="s">
        <v>612</v>
      </c>
      <c r="C135" s="65" t="s">
        <v>15</v>
      </c>
      <c r="D135" s="111">
        <v>45019</v>
      </c>
      <c r="E135" s="65" t="s">
        <v>719</v>
      </c>
      <c r="F135" s="66" t="s">
        <v>47</v>
      </c>
      <c r="G135" s="66" t="s">
        <v>181</v>
      </c>
      <c r="H135" s="67">
        <v>2</v>
      </c>
      <c r="I135" s="66"/>
      <c r="J135" s="65" t="s">
        <v>1406</v>
      </c>
      <c r="K135" s="112">
        <v>45460.648425925901</v>
      </c>
      <c r="L135" s="65" t="s">
        <v>1407</v>
      </c>
      <c r="M135" s="112"/>
      <c r="N135" s="65" t="s">
        <v>1407</v>
      </c>
      <c r="O135" s="66" t="s">
        <v>1335</v>
      </c>
      <c r="P135" s="65"/>
    </row>
    <row r="136" spans="1:16" s="14" customFormat="1" x14ac:dyDescent="0.25">
      <c r="A136" s="27">
        <v>136</v>
      </c>
      <c r="B136" s="65" t="s">
        <v>612</v>
      </c>
      <c r="C136" s="65" t="s">
        <v>15</v>
      </c>
      <c r="D136" s="111">
        <v>45019</v>
      </c>
      <c r="E136" s="65" t="s">
        <v>746</v>
      </c>
      <c r="F136" s="66" t="s">
        <v>163</v>
      </c>
      <c r="G136" s="66" t="s">
        <v>180</v>
      </c>
      <c r="H136" s="67">
        <v>2</v>
      </c>
      <c r="I136" s="66"/>
      <c r="J136" s="65" t="s">
        <v>1406</v>
      </c>
      <c r="K136" s="112">
        <v>45358.978414351899</v>
      </c>
      <c r="L136" s="65" t="s">
        <v>1407</v>
      </c>
      <c r="M136" s="112"/>
      <c r="N136" s="65" t="s">
        <v>1407</v>
      </c>
      <c r="O136" s="66" t="s">
        <v>857</v>
      </c>
      <c r="P136" s="65"/>
    </row>
    <row r="137" spans="1:16" s="14" customFormat="1" x14ac:dyDescent="0.25">
      <c r="A137" s="27">
        <v>137</v>
      </c>
      <c r="B137" s="65" t="s">
        <v>612</v>
      </c>
      <c r="C137" s="65" t="s">
        <v>15</v>
      </c>
      <c r="D137" s="111">
        <v>45019</v>
      </c>
      <c r="E137" s="65" t="s">
        <v>775</v>
      </c>
      <c r="F137" s="66" t="s">
        <v>26</v>
      </c>
      <c r="G137" s="66" t="s">
        <v>180</v>
      </c>
      <c r="H137" s="67">
        <v>0.25</v>
      </c>
      <c r="I137" s="66"/>
      <c r="J137" s="65" t="s">
        <v>1406</v>
      </c>
      <c r="K137" s="112">
        <v>45363.312060185199</v>
      </c>
      <c r="L137" s="65" t="s">
        <v>1407</v>
      </c>
      <c r="M137" s="112"/>
      <c r="N137" s="65" t="s">
        <v>1407</v>
      </c>
      <c r="O137" s="66" t="s">
        <v>914</v>
      </c>
      <c r="P137" s="65"/>
    </row>
    <row r="138" spans="1:16" s="14" customFormat="1" x14ac:dyDescent="0.25">
      <c r="A138" s="27">
        <v>138</v>
      </c>
      <c r="B138" s="65" t="s">
        <v>612</v>
      </c>
      <c r="C138" s="65" t="s">
        <v>15</v>
      </c>
      <c r="D138" s="111">
        <v>45020</v>
      </c>
      <c r="E138" s="65" t="s">
        <v>719</v>
      </c>
      <c r="F138" s="66" t="s">
        <v>47</v>
      </c>
      <c r="G138" s="66" t="s">
        <v>180</v>
      </c>
      <c r="H138" s="67">
        <v>1.7</v>
      </c>
      <c r="I138" s="66"/>
      <c r="J138" s="65" t="s">
        <v>1406</v>
      </c>
      <c r="K138" s="112">
        <v>45460.648425925901</v>
      </c>
      <c r="L138" s="65" t="s">
        <v>1407</v>
      </c>
      <c r="M138" s="112"/>
      <c r="N138" s="65" t="s">
        <v>1407</v>
      </c>
      <c r="O138" s="66" t="s">
        <v>1335</v>
      </c>
      <c r="P138" s="65"/>
    </row>
    <row r="139" spans="1:16" s="14" customFormat="1" x14ac:dyDescent="0.25">
      <c r="A139" s="27">
        <v>139</v>
      </c>
      <c r="B139" s="65" t="s">
        <v>612</v>
      </c>
      <c r="C139" s="65" t="s">
        <v>15</v>
      </c>
      <c r="D139" s="111">
        <v>45020</v>
      </c>
      <c r="E139" s="65" t="s">
        <v>1436</v>
      </c>
      <c r="F139" s="66" t="s">
        <v>182</v>
      </c>
      <c r="G139" s="66" t="s">
        <v>180</v>
      </c>
      <c r="H139" s="67">
        <v>1.7</v>
      </c>
      <c r="I139" s="66"/>
      <c r="J139" s="65" t="s">
        <v>1406</v>
      </c>
      <c r="K139" s="112">
        <v>45380.294212963003</v>
      </c>
      <c r="L139" s="65" t="s">
        <v>1407</v>
      </c>
      <c r="M139" s="112"/>
      <c r="N139" s="65" t="s">
        <v>1407</v>
      </c>
      <c r="O139" s="66" t="s">
        <v>1134</v>
      </c>
      <c r="P139" s="65"/>
    </row>
    <row r="140" spans="1:16" s="14" customFormat="1" x14ac:dyDescent="0.25">
      <c r="A140" s="27">
        <v>140</v>
      </c>
      <c r="B140" s="65" t="s">
        <v>612</v>
      </c>
      <c r="C140" s="65" t="s">
        <v>15</v>
      </c>
      <c r="D140" s="111">
        <v>45021</v>
      </c>
      <c r="E140" s="65" t="s">
        <v>1437</v>
      </c>
      <c r="F140" s="66" t="s">
        <v>183</v>
      </c>
      <c r="G140" s="66" t="s">
        <v>184</v>
      </c>
      <c r="H140" s="67">
        <v>1.8</v>
      </c>
      <c r="I140" s="66"/>
      <c r="J140" s="65" t="s">
        <v>1406</v>
      </c>
      <c r="K140" s="112">
        <v>45371.345520833303</v>
      </c>
      <c r="L140" s="65" t="s">
        <v>1407</v>
      </c>
      <c r="M140" s="112"/>
      <c r="N140" s="65" t="s">
        <v>1407</v>
      </c>
      <c r="O140" s="66" t="s">
        <v>1052</v>
      </c>
      <c r="P140" s="65"/>
    </row>
    <row r="141" spans="1:16" s="14" customFormat="1" x14ac:dyDescent="0.25">
      <c r="A141" s="27">
        <v>141</v>
      </c>
      <c r="B141" s="65" t="s">
        <v>612</v>
      </c>
      <c r="C141" s="65" t="s">
        <v>15</v>
      </c>
      <c r="D141" s="111">
        <v>45020</v>
      </c>
      <c r="E141" s="65" t="s">
        <v>1438</v>
      </c>
      <c r="F141" s="66" t="s">
        <v>185</v>
      </c>
      <c r="G141" s="66" t="s">
        <v>180</v>
      </c>
      <c r="H141" s="67">
        <v>1.7</v>
      </c>
      <c r="I141" s="66"/>
      <c r="J141" s="65" t="s">
        <v>1406</v>
      </c>
      <c r="K141" s="112">
        <v>45021.347268518497</v>
      </c>
      <c r="L141" s="65" t="s">
        <v>1407</v>
      </c>
      <c r="M141" s="112"/>
      <c r="N141" s="65" t="s">
        <v>1406</v>
      </c>
      <c r="O141" s="66"/>
      <c r="P141" s="65"/>
    </row>
    <row r="142" spans="1:16" s="14" customFormat="1" x14ac:dyDescent="0.25">
      <c r="A142" s="27">
        <v>142</v>
      </c>
      <c r="B142" s="65" t="s">
        <v>612</v>
      </c>
      <c r="C142" s="65" t="s">
        <v>15</v>
      </c>
      <c r="D142" s="111">
        <v>45021</v>
      </c>
      <c r="E142" s="65" t="s">
        <v>1439</v>
      </c>
      <c r="F142" s="66" t="s">
        <v>186</v>
      </c>
      <c r="G142" s="66" t="s">
        <v>187</v>
      </c>
      <c r="H142" s="67">
        <v>1</v>
      </c>
      <c r="I142" s="66"/>
      <c r="J142" s="65" t="s">
        <v>1406</v>
      </c>
      <c r="K142" s="112">
        <v>45021.348298611098</v>
      </c>
      <c r="L142" s="65" t="s">
        <v>1407</v>
      </c>
      <c r="M142" s="112"/>
      <c r="N142" s="65" t="s">
        <v>1407</v>
      </c>
      <c r="O142" s="66"/>
      <c r="P142" s="65"/>
    </row>
    <row r="143" spans="1:16" s="14" customFormat="1" x14ac:dyDescent="0.25">
      <c r="A143" s="27">
        <v>143</v>
      </c>
      <c r="B143" s="65" t="s">
        <v>970</v>
      </c>
      <c r="C143" s="65" t="s">
        <v>19</v>
      </c>
      <c r="D143" s="111">
        <v>45021</v>
      </c>
      <c r="E143" s="65" t="s">
        <v>970</v>
      </c>
      <c r="F143" s="66" t="s">
        <v>30</v>
      </c>
      <c r="G143" s="66" t="s">
        <v>188</v>
      </c>
      <c r="H143" s="67">
        <v>1.8</v>
      </c>
      <c r="I143" s="66"/>
      <c r="J143" s="65" t="s">
        <v>1406</v>
      </c>
      <c r="K143" s="112">
        <v>45366.129884259302</v>
      </c>
      <c r="L143" s="65" t="s">
        <v>1407</v>
      </c>
      <c r="M143" s="112"/>
      <c r="N143" s="65" t="s">
        <v>1407</v>
      </c>
      <c r="O143" s="66" t="s">
        <v>1024</v>
      </c>
      <c r="P143" s="65"/>
    </row>
    <row r="144" spans="1:16" s="14" customFormat="1" x14ac:dyDescent="0.25">
      <c r="A144" s="27">
        <v>144</v>
      </c>
      <c r="B144" s="65" t="s">
        <v>612</v>
      </c>
      <c r="C144" s="65" t="s">
        <v>15</v>
      </c>
      <c r="D144" s="111">
        <v>45021</v>
      </c>
      <c r="E144" s="65" t="s">
        <v>1103</v>
      </c>
      <c r="F144" s="66" t="s">
        <v>189</v>
      </c>
      <c r="G144" s="66" t="s">
        <v>190</v>
      </c>
      <c r="H144" s="67">
        <v>1</v>
      </c>
      <c r="I144" s="66"/>
      <c r="J144" s="65" t="s">
        <v>1406</v>
      </c>
      <c r="K144" s="112">
        <v>45372.495868055601</v>
      </c>
      <c r="L144" s="65" t="s">
        <v>1407</v>
      </c>
      <c r="M144" s="112"/>
      <c r="N144" s="65" t="s">
        <v>1407</v>
      </c>
      <c r="O144" s="66" t="s">
        <v>1091</v>
      </c>
      <c r="P144" s="65"/>
    </row>
    <row r="145" spans="1:16" s="14" customFormat="1" x14ac:dyDescent="0.25">
      <c r="A145" s="27">
        <v>145</v>
      </c>
      <c r="B145" s="65" t="s">
        <v>612</v>
      </c>
      <c r="C145" s="65" t="s">
        <v>15</v>
      </c>
      <c r="D145" s="111">
        <v>45021</v>
      </c>
      <c r="E145" s="65" t="s">
        <v>746</v>
      </c>
      <c r="F145" s="66" t="s">
        <v>163</v>
      </c>
      <c r="G145" s="66" t="s">
        <v>191</v>
      </c>
      <c r="H145" s="67">
        <v>2</v>
      </c>
      <c r="I145" s="66"/>
      <c r="J145" s="65" t="s">
        <v>1406</v>
      </c>
      <c r="K145" s="112">
        <v>45358.978414351899</v>
      </c>
      <c r="L145" s="65" t="s">
        <v>1407</v>
      </c>
      <c r="M145" s="112"/>
      <c r="N145" s="65" t="s">
        <v>1407</v>
      </c>
      <c r="O145" s="66" t="s">
        <v>857</v>
      </c>
      <c r="P145" s="65"/>
    </row>
    <row r="146" spans="1:16" s="14" customFormat="1" x14ac:dyDescent="0.25">
      <c r="A146" s="27">
        <v>146</v>
      </c>
      <c r="B146" s="65" t="s">
        <v>612</v>
      </c>
      <c r="C146" s="65" t="s">
        <v>15</v>
      </c>
      <c r="D146" s="111">
        <v>45020</v>
      </c>
      <c r="E146" s="65" t="s">
        <v>1441</v>
      </c>
      <c r="F146" s="66" t="s">
        <v>192</v>
      </c>
      <c r="G146" s="66" t="s">
        <v>193</v>
      </c>
      <c r="H146" s="67">
        <v>2</v>
      </c>
      <c r="I146" s="66"/>
      <c r="J146" s="65" t="s">
        <v>1406</v>
      </c>
      <c r="K146" s="112">
        <v>45363.401620370401</v>
      </c>
      <c r="L146" s="65" t="s">
        <v>1407</v>
      </c>
      <c r="M146" s="112"/>
      <c r="N146" s="65" t="s">
        <v>1407</v>
      </c>
      <c r="O146" s="66" t="s">
        <v>914</v>
      </c>
      <c r="P146" s="65"/>
    </row>
    <row r="147" spans="1:16" s="14" customFormat="1" x14ac:dyDescent="0.25">
      <c r="A147" s="27">
        <v>147</v>
      </c>
      <c r="B147" s="65" t="s">
        <v>612</v>
      </c>
      <c r="C147" s="65" t="s">
        <v>15</v>
      </c>
      <c r="D147" s="111">
        <v>45021</v>
      </c>
      <c r="E147" s="65" t="s">
        <v>729</v>
      </c>
      <c r="F147" s="66" t="s">
        <v>172</v>
      </c>
      <c r="G147" s="66" t="s">
        <v>58</v>
      </c>
      <c r="H147" s="67">
        <v>1</v>
      </c>
      <c r="I147" s="66"/>
      <c r="J147" s="65" t="s">
        <v>1406</v>
      </c>
      <c r="K147" s="112">
        <v>45359.000706018502</v>
      </c>
      <c r="L147" s="65" t="s">
        <v>1406</v>
      </c>
      <c r="M147" s="112">
        <v>45351</v>
      </c>
      <c r="N147" s="65" t="s">
        <v>1407</v>
      </c>
      <c r="O147" s="66" t="s">
        <v>857</v>
      </c>
      <c r="P147" s="65" t="s">
        <v>861</v>
      </c>
    </row>
    <row r="148" spans="1:16" s="14" customFormat="1" x14ac:dyDescent="0.25">
      <c r="A148" s="27">
        <v>148</v>
      </c>
      <c r="B148" s="65" t="s">
        <v>612</v>
      </c>
      <c r="C148" s="65" t="s">
        <v>15</v>
      </c>
      <c r="D148" s="111">
        <v>45021</v>
      </c>
      <c r="E148" s="65" t="s">
        <v>1442</v>
      </c>
      <c r="F148" s="66" t="s">
        <v>194</v>
      </c>
      <c r="G148" s="66" t="s">
        <v>58</v>
      </c>
      <c r="H148" s="67">
        <v>2</v>
      </c>
      <c r="I148" s="66"/>
      <c r="J148" s="65" t="s">
        <v>1406</v>
      </c>
      <c r="K148" s="112">
        <v>45371.480428240699</v>
      </c>
      <c r="L148" s="65" t="s">
        <v>1407</v>
      </c>
      <c r="M148" s="112"/>
      <c r="N148" s="65" t="s">
        <v>1407</v>
      </c>
      <c r="O148" s="66" t="s">
        <v>1052</v>
      </c>
      <c r="P148" s="65"/>
    </row>
    <row r="149" spans="1:16" s="14" customFormat="1" x14ac:dyDescent="0.25">
      <c r="A149" s="27">
        <v>149</v>
      </c>
      <c r="B149" s="65" t="s">
        <v>612</v>
      </c>
      <c r="C149" s="65" t="s">
        <v>15</v>
      </c>
      <c r="D149" s="111">
        <v>45022</v>
      </c>
      <c r="E149" s="65" t="s">
        <v>1443</v>
      </c>
      <c r="F149" s="66" t="s">
        <v>195</v>
      </c>
      <c r="G149" s="66" t="s">
        <v>196</v>
      </c>
      <c r="H149" s="67">
        <v>0.5</v>
      </c>
      <c r="I149" s="66"/>
      <c r="J149" s="65" t="s">
        <v>1406</v>
      </c>
      <c r="K149" s="112">
        <v>45022.385682870401</v>
      </c>
      <c r="L149" s="65" t="s">
        <v>1407</v>
      </c>
      <c r="M149" s="112"/>
      <c r="N149" s="65" t="s">
        <v>1407</v>
      </c>
      <c r="O149" s="66"/>
      <c r="P149" s="65"/>
    </row>
    <row r="150" spans="1:16" s="14" customFormat="1" x14ac:dyDescent="0.25">
      <c r="A150" s="27">
        <v>150</v>
      </c>
      <c r="B150" s="65" t="s">
        <v>970</v>
      </c>
      <c r="C150" s="65" t="s">
        <v>19</v>
      </c>
      <c r="D150" s="111">
        <v>45022</v>
      </c>
      <c r="E150" s="65" t="s">
        <v>970</v>
      </c>
      <c r="F150" s="66" t="s">
        <v>30</v>
      </c>
      <c r="G150" s="66" t="s">
        <v>197</v>
      </c>
      <c r="H150" s="67">
        <v>0.5</v>
      </c>
      <c r="I150" s="66"/>
      <c r="J150" s="65" t="s">
        <v>1406</v>
      </c>
      <c r="K150" s="112">
        <v>45366.129884259302</v>
      </c>
      <c r="L150" s="65" t="s">
        <v>1407</v>
      </c>
      <c r="M150" s="112"/>
      <c r="N150" s="65" t="s">
        <v>1407</v>
      </c>
      <c r="O150" s="66" t="s">
        <v>1024</v>
      </c>
      <c r="P150" s="65"/>
    </row>
    <row r="151" spans="1:16" s="14" customFormat="1" x14ac:dyDescent="0.25">
      <c r="A151" s="27">
        <v>151</v>
      </c>
      <c r="B151" s="65" t="s">
        <v>970</v>
      </c>
      <c r="C151" s="65" t="s">
        <v>19</v>
      </c>
      <c r="D151" s="111">
        <v>45022</v>
      </c>
      <c r="E151" s="65" t="s">
        <v>743</v>
      </c>
      <c r="F151" s="66" t="s">
        <v>104</v>
      </c>
      <c r="G151" s="66" t="s">
        <v>198</v>
      </c>
      <c r="H151" s="67">
        <v>1.25</v>
      </c>
      <c r="I151" s="66" t="s">
        <v>199</v>
      </c>
      <c r="J151" s="65" t="s">
        <v>1406</v>
      </c>
      <c r="K151" s="112">
        <v>45022.394189814797</v>
      </c>
      <c r="L151" s="65" t="s">
        <v>1406</v>
      </c>
      <c r="M151" s="112">
        <v>45342</v>
      </c>
      <c r="N151" s="65" t="s">
        <v>1407</v>
      </c>
      <c r="O151" s="66"/>
      <c r="P151" s="65" t="s">
        <v>642</v>
      </c>
    </row>
    <row r="152" spans="1:16" s="14" customFormat="1" x14ac:dyDescent="0.25">
      <c r="A152" s="27">
        <v>152</v>
      </c>
      <c r="B152" s="65" t="s">
        <v>970</v>
      </c>
      <c r="C152" s="65" t="s">
        <v>19</v>
      </c>
      <c r="D152" s="111">
        <v>45022</v>
      </c>
      <c r="E152" s="65" t="s">
        <v>775</v>
      </c>
      <c r="F152" s="66" t="s">
        <v>26</v>
      </c>
      <c r="G152" s="66" t="s">
        <v>200</v>
      </c>
      <c r="H152" s="67">
        <v>0.75</v>
      </c>
      <c r="I152" s="66"/>
      <c r="J152" s="65" t="s">
        <v>1406</v>
      </c>
      <c r="K152" s="112">
        <v>45363.312060185199</v>
      </c>
      <c r="L152" s="65" t="s">
        <v>1407</v>
      </c>
      <c r="M152" s="112"/>
      <c r="N152" s="65" t="s">
        <v>1407</v>
      </c>
      <c r="O152" s="66" t="s">
        <v>914</v>
      </c>
      <c r="P152" s="65"/>
    </row>
    <row r="153" spans="1:16" s="14" customFormat="1" x14ac:dyDescent="0.25">
      <c r="A153" s="27">
        <v>153</v>
      </c>
      <c r="B153" s="65" t="s">
        <v>970</v>
      </c>
      <c r="C153" s="65" t="s">
        <v>19</v>
      </c>
      <c r="D153" s="111">
        <v>45022</v>
      </c>
      <c r="E153" s="65" t="s">
        <v>1444</v>
      </c>
      <c r="F153" s="66" t="s">
        <v>201</v>
      </c>
      <c r="G153" s="66" t="s">
        <v>58</v>
      </c>
      <c r="H153" s="67">
        <v>0.9</v>
      </c>
      <c r="I153" s="66"/>
      <c r="J153" s="65" t="s">
        <v>1406</v>
      </c>
      <c r="K153" s="112">
        <v>45380.323148148098</v>
      </c>
      <c r="L153" s="65" t="s">
        <v>1407</v>
      </c>
      <c r="M153" s="112"/>
      <c r="N153" s="65" t="s">
        <v>1407</v>
      </c>
      <c r="O153" s="66" t="s">
        <v>1134</v>
      </c>
      <c r="P153" s="65"/>
    </row>
    <row r="154" spans="1:16" s="14" customFormat="1" x14ac:dyDescent="0.25">
      <c r="A154" s="27">
        <v>154</v>
      </c>
      <c r="B154" s="65" t="s">
        <v>970</v>
      </c>
      <c r="C154" s="65" t="s">
        <v>19</v>
      </c>
      <c r="D154" s="111">
        <v>45022</v>
      </c>
      <c r="E154" s="65" t="s">
        <v>743</v>
      </c>
      <c r="F154" s="66" t="s">
        <v>104</v>
      </c>
      <c r="G154" s="66" t="s">
        <v>202</v>
      </c>
      <c r="H154" s="67">
        <v>0.4</v>
      </c>
      <c r="I154" s="66"/>
      <c r="J154" s="65" t="s">
        <v>1406</v>
      </c>
      <c r="K154" s="112">
        <v>45022.4518634259</v>
      </c>
      <c r="L154" s="65" t="s">
        <v>1406</v>
      </c>
      <c r="M154" s="112">
        <v>45342</v>
      </c>
      <c r="N154" s="65" t="s">
        <v>1407</v>
      </c>
      <c r="O154" s="66"/>
      <c r="P154" s="65" t="s">
        <v>642</v>
      </c>
    </row>
    <row r="155" spans="1:16" s="14" customFormat="1" x14ac:dyDescent="0.25">
      <c r="A155" s="27">
        <v>155</v>
      </c>
      <c r="B155" s="65" t="s">
        <v>970</v>
      </c>
      <c r="C155" s="65" t="s">
        <v>19</v>
      </c>
      <c r="D155" s="111">
        <v>45022</v>
      </c>
      <c r="E155" s="65" t="s">
        <v>1445</v>
      </c>
      <c r="F155" s="66" t="s">
        <v>203</v>
      </c>
      <c r="G155" s="66" t="s">
        <v>58</v>
      </c>
      <c r="H155" s="67">
        <v>0.3</v>
      </c>
      <c r="I155" s="66"/>
      <c r="J155" s="65" t="s">
        <v>1406</v>
      </c>
      <c r="K155" s="112">
        <v>45022.452488425901</v>
      </c>
      <c r="L155" s="65" t="s">
        <v>1407</v>
      </c>
      <c r="M155" s="112"/>
      <c r="N155" s="65" t="s">
        <v>1407</v>
      </c>
      <c r="O155" s="66"/>
      <c r="P155" s="65"/>
    </row>
    <row r="156" spans="1:16" s="14" customFormat="1" x14ac:dyDescent="0.25">
      <c r="A156" s="27">
        <v>156</v>
      </c>
      <c r="B156" s="65" t="s">
        <v>970</v>
      </c>
      <c r="C156" s="65" t="s">
        <v>19</v>
      </c>
      <c r="D156" s="111">
        <v>45022</v>
      </c>
      <c r="E156" s="65" t="s">
        <v>746</v>
      </c>
      <c r="F156" s="66" t="s">
        <v>163</v>
      </c>
      <c r="G156" s="66" t="s">
        <v>204</v>
      </c>
      <c r="H156" s="67">
        <v>0.2</v>
      </c>
      <c r="I156" s="66"/>
      <c r="J156" s="65" t="s">
        <v>1406</v>
      </c>
      <c r="K156" s="112">
        <v>45358.978414351899</v>
      </c>
      <c r="L156" s="65" t="s">
        <v>1407</v>
      </c>
      <c r="M156" s="112"/>
      <c r="N156" s="65" t="s">
        <v>1407</v>
      </c>
      <c r="O156" s="66" t="s">
        <v>857</v>
      </c>
      <c r="P156" s="65"/>
    </row>
    <row r="157" spans="1:16" s="14" customFormat="1" x14ac:dyDescent="0.25">
      <c r="A157" s="27">
        <v>157</v>
      </c>
      <c r="B157" s="65" t="s">
        <v>970</v>
      </c>
      <c r="C157" s="65" t="s">
        <v>19</v>
      </c>
      <c r="D157" s="111">
        <v>45022</v>
      </c>
      <c r="E157" s="65" t="s">
        <v>1447</v>
      </c>
      <c r="F157" s="66" t="s">
        <v>205</v>
      </c>
      <c r="G157" s="66" t="s">
        <v>206</v>
      </c>
      <c r="H157" s="67">
        <v>2.4</v>
      </c>
      <c r="I157" s="66"/>
      <c r="J157" s="65" t="s">
        <v>1406</v>
      </c>
      <c r="K157" s="112">
        <v>45364.341111111098</v>
      </c>
      <c r="L157" s="65" t="s">
        <v>1407</v>
      </c>
      <c r="M157" s="112"/>
      <c r="N157" s="65" t="s">
        <v>1407</v>
      </c>
      <c r="O157" s="66" t="s">
        <v>956</v>
      </c>
      <c r="P157" s="65"/>
    </row>
    <row r="158" spans="1:16" s="14" customFormat="1" x14ac:dyDescent="0.25">
      <c r="A158" s="27">
        <v>158</v>
      </c>
      <c r="B158" s="65" t="s">
        <v>612</v>
      </c>
      <c r="C158" s="65" t="s">
        <v>15</v>
      </c>
      <c r="D158" s="111">
        <v>45022</v>
      </c>
      <c r="E158" s="65" t="s">
        <v>1449</v>
      </c>
      <c r="F158" s="66" t="s">
        <v>207</v>
      </c>
      <c r="G158" s="66" t="s">
        <v>58</v>
      </c>
      <c r="H158" s="67">
        <v>0.8</v>
      </c>
      <c r="I158" s="66"/>
      <c r="J158" s="65" t="s">
        <v>1406</v>
      </c>
      <c r="K158" s="112">
        <v>45022.6795949074</v>
      </c>
      <c r="L158" s="65" t="s">
        <v>1407</v>
      </c>
      <c r="M158" s="112"/>
      <c r="N158" s="65" t="s">
        <v>1407</v>
      </c>
      <c r="O158" s="66"/>
      <c r="P158" s="65"/>
    </row>
    <row r="159" spans="1:16" s="14" customFormat="1" x14ac:dyDescent="0.25">
      <c r="A159" s="27">
        <v>159</v>
      </c>
      <c r="B159" s="65" t="s">
        <v>612</v>
      </c>
      <c r="C159" s="65" t="s">
        <v>15</v>
      </c>
      <c r="D159" s="111">
        <v>45022</v>
      </c>
      <c r="E159" s="65" t="s">
        <v>1450</v>
      </c>
      <c r="F159" s="66" t="s">
        <v>208</v>
      </c>
      <c r="G159" s="66" t="s">
        <v>58</v>
      </c>
      <c r="H159" s="67">
        <v>1</v>
      </c>
      <c r="I159" s="66"/>
      <c r="J159" s="65" t="s">
        <v>1406</v>
      </c>
      <c r="K159" s="112">
        <v>45022.682002314803</v>
      </c>
      <c r="L159" s="65" t="s">
        <v>1407</v>
      </c>
      <c r="M159" s="112"/>
      <c r="N159" s="65" t="s">
        <v>1407</v>
      </c>
      <c r="O159" s="66"/>
      <c r="P159" s="65"/>
    </row>
    <row r="160" spans="1:16" s="14" customFormat="1" x14ac:dyDescent="0.25">
      <c r="A160" s="27">
        <v>160</v>
      </c>
      <c r="B160" s="65" t="s">
        <v>612</v>
      </c>
      <c r="C160" s="65" t="s">
        <v>15</v>
      </c>
      <c r="D160" s="111">
        <v>45022</v>
      </c>
      <c r="E160" s="65" t="s">
        <v>1451</v>
      </c>
      <c r="F160" s="66" t="s">
        <v>209</v>
      </c>
      <c r="G160" s="66" t="s">
        <v>58</v>
      </c>
      <c r="H160" s="67">
        <v>1</v>
      </c>
      <c r="I160" s="66"/>
      <c r="J160" s="65" t="s">
        <v>1406</v>
      </c>
      <c r="K160" s="112">
        <v>45364.665000000001</v>
      </c>
      <c r="L160" s="65" t="s">
        <v>1407</v>
      </c>
      <c r="M160" s="112"/>
      <c r="N160" s="65" t="s">
        <v>1407</v>
      </c>
      <c r="O160" s="66" t="s">
        <v>956</v>
      </c>
      <c r="P160" s="65"/>
    </row>
    <row r="161" spans="1:16" s="14" customFormat="1" x14ac:dyDescent="0.25">
      <c r="A161" s="27">
        <v>161</v>
      </c>
      <c r="B161" s="65" t="s">
        <v>612</v>
      </c>
      <c r="C161" s="65" t="s">
        <v>15</v>
      </c>
      <c r="D161" s="111">
        <v>45022</v>
      </c>
      <c r="E161" s="65" t="s">
        <v>1068</v>
      </c>
      <c r="F161" s="66" t="s">
        <v>210</v>
      </c>
      <c r="G161" s="66" t="s">
        <v>58</v>
      </c>
      <c r="H161" s="67">
        <v>11</v>
      </c>
      <c r="I161" s="66"/>
      <c r="J161" s="65" t="s">
        <v>1406</v>
      </c>
      <c r="K161" s="112">
        <v>45371.601875</v>
      </c>
      <c r="L161" s="65" t="s">
        <v>1407</v>
      </c>
      <c r="M161" s="112"/>
      <c r="N161" s="65" t="s">
        <v>1407</v>
      </c>
      <c r="O161" s="66" t="s">
        <v>1052</v>
      </c>
      <c r="P161" s="65"/>
    </row>
    <row r="162" spans="1:16" s="14" customFormat="1" x14ac:dyDescent="0.25">
      <c r="A162" s="27">
        <v>162</v>
      </c>
      <c r="B162" s="65" t="s">
        <v>612</v>
      </c>
      <c r="C162" s="65" t="s">
        <v>15</v>
      </c>
      <c r="D162" s="111">
        <v>45022</v>
      </c>
      <c r="E162" s="65" t="s">
        <v>1452</v>
      </c>
      <c r="F162" s="66" t="s">
        <v>211</v>
      </c>
      <c r="G162" s="66" t="s">
        <v>58</v>
      </c>
      <c r="H162" s="67">
        <v>0.1</v>
      </c>
      <c r="I162" s="66"/>
      <c r="J162" s="65" t="s">
        <v>1406</v>
      </c>
      <c r="K162" s="112">
        <v>45022.692662037</v>
      </c>
      <c r="L162" s="65" t="s">
        <v>1407</v>
      </c>
      <c r="M162" s="112"/>
      <c r="N162" s="65" t="s">
        <v>1407</v>
      </c>
      <c r="O162" s="66"/>
      <c r="P162" s="65"/>
    </row>
    <row r="163" spans="1:16" s="14" customFormat="1" x14ac:dyDescent="0.25">
      <c r="A163" s="27">
        <v>163</v>
      </c>
      <c r="B163" s="65" t="s">
        <v>612</v>
      </c>
      <c r="C163" s="65" t="s">
        <v>15</v>
      </c>
      <c r="D163" s="111">
        <v>45022</v>
      </c>
      <c r="E163" s="65" t="s">
        <v>1440</v>
      </c>
      <c r="F163" s="66" t="s">
        <v>212</v>
      </c>
      <c r="G163" s="66" t="s">
        <v>58</v>
      </c>
      <c r="H163" s="67">
        <v>1</v>
      </c>
      <c r="I163" s="66"/>
      <c r="J163" s="65" t="s">
        <v>1406</v>
      </c>
      <c r="K163" s="112">
        <v>45022.694826388899</v>
      </c>
      <c r="L163" s="65" t="s">
        <v>1407</v>
      </c>
      <c r="M163" s="112"/>
      <c r="N163" s="65" t="s">
        <v>1407</v>
      </c>
      <c r="O163" s="66"/>
      <c r="P163" s="65"/>
    </row>
    <row r="164" spans="1:16" s="14" customFormat="1" x14ac:dyDescent="0.25">
      <c r="A164" s="27">
        <v>164</v>
      </c>
      <c r="B164" s="65" t="s">
        <v>612</v>
      </c>
      <c r="C164" s="65" t="s">
        <v>15</v>
      </c>
      <c r="D164" s="111">
        <v>45022</v>
      </c>
      <c r="E164" s="65" t="s">
        <v>775</v>
      </c>
      <c r="F164" s="66" t="s">
        <v>26</v>
      </c>
      <c r="G164" s="66" t="s">
        <v>213</v>
      </c>
      <c r="H164" s="67">
        <v>2</v>
      </c>
      <c r="I164" s="66"/>
      <c r="J164" s="65" t="s">
        <v>1406</v>
      </c>
      <c r="K164" s="112">
        <v>45022.694826388899</v>
      </c>
      <c r="L164" s="65" t="s">
        <v>1407</v>
      </c>
      <c r="M164" s="112"/>
      <c r="N164" s="65" t="s">
        <v>1407</v>
      </c>
      <c r="O164" s="66"/>
      <c r="P164" s="65"/>
    </row>
    <row r="165" spans="1:16" s="14" customFormat="1" x14ac:dyDescent="0.25">
      <c r="A165" s="27">
        <v>165</v>
      </c>
      <c r="B165" s="65" t="s">
        <v>612</v>
      </c>
      <c r="C165" s="65" t="s">
        <v>15</v>
      </c>
      <c r="D165" s="111">
        <v>45022</v>
      </c>
      <c r="E165" s="65" t="s">
        <v>1101</v>
      </c>
      <c r="F165" s="66" t="s">
        <v>214</v>
      </c>
      <c r="G165" s="66" t="s">
        <v>58</v>
      </c>
      <c r="H165" s="67">
        <v>1</v>
      </c>
      <c r="I165" s="66"/>
      <c r="J165" s="65" t="s">
        <v>1406</v>
      </c>
      <c r="K165" s="112">
        <v>45372.491296296299</v>
      </c>
      <c r="L165" s="65" t="s">
        <v>1407</v>
      </c>
      <c r="M165" s="112"/>
      <c r="N165" s="65" t="s">
        <v>1407</v>
      </c>
      <c r="O165" s="66" t="s">
        <v>1091</v>
      </c>
      <c r="P165" s="65"/>
    </row>
    <row r="166" spans="1:16" s="14" customFormat="1" x14ac:dyDescent="0.25">
      <c r="A166" s="27">
        <v>166</v>
      </c>
      <c r="B166" s="65" t="s">
        <v>612</v>
      </c>
      <c r="C166" s="65" t="s">
        <v>15</v>
      </c>
      <c r="D166" s="111">
        <v>45021</v>
      </c>
      <c r="E166" s="65" t="s">
        <v>1451</v>
      </c>
      <c r="F166" s="66" t="s">
        <v>209</v>
      </c>
      <c r="G166" s="66" t="s">
        <v>58</v>
      </c>
      <c r="H166" s="67">
        <v>1</v>
      </c>
      <c r="I166" s="66"/>
      <c r="J166" s="65" t="s">
        <v>1406</v>
      </c>
      <c r="K166" s="112">
        <v>45364.665000000001</v>
      </c>
      <c r="L166" s="65" t="s">
        <v>1407</v>
      </c>
      <c r="M166" s="112"/>
      <c r="N166" s="65" t="s">
        <v>1407</v>
      </c>
      <c r="O166" s="66" t="s">
        <v>956</v>
      </c>
      <c r="P166" s="65"/>
    </row>
    <row r="167" spans="1:16" s="14" customFormat="1" x14ac:dyDescent="0.25">
      <c r="A167" s="27">
        <v>167</v>
      </c>
      <c r="B167" s="65" t="s">
        <v>612</v>
      </c>
      <c r="C167" s="65" t="s">
        <v>15</v>
      </c>
      <c r="D167" s="111">
        <v>45025</v>
      </c>
      <c r="E167" s="65" t="s">
        <v>719</v>
      </c>
      <c r="F167" s="66" t="s">
        <v>47</v>
      </c>
      <c r="G167" s="66" t="s">
        <v>215</v>
      </c>
      <c r="H167" s="67">
        <v>1</v>
      </c>
      <c r="I167" s="66"/>
      <c r="J167" s="65" t="s">
        <v>1406</v>
      </c>
      <c r="K167" s="112">
        <v>45460.677731481497</v>
      </c>
      <c r="L167" s="65" t="s">
        <v>1407</v>
      </c>
      <c r="M167" s="112"/>
      <c r="N167" s="65" t="s">
        <v>1407</v>
      </c>
      <c r="O167" s="66" t="s">
        <v>1335</v>
      </c>
      <c r="P167" s="65"/>
    </row>
    <row r="168" spans="1:16" s="14" customFormat="1" x14ac:dyDescent="0.25">
      <c r="A168" s="27">
        <v>168</v>
      </c>
      <c r="B168" s="65" t="s">
        <v>612</v>
      </c>
      <c r="C168" s="65" t="s">
        <v>15</v>
      </c>
      <c r="D168" s="111">
        <v>45025</v>
      </c>
      <c r="E168" s="65" t="s">
        <v>743</v>
      </c>
      <c r="F168" s="66" t="s">
        <v>104</v>
      </c>
      <c r="G168" s="66" t="s">
        <v>58</v>
      </c>
      <c r="H168" s="67">
        <v>2</v>
      </c>
      <c r="I168" s="66"/>
      <c r="J168" s="65" t="s">
        <v>1406</v>
      </c>
      <c r="K168" s="112">
        <v>45025.467060185198</v>
      </c>
      <c r="L168" s="65" t="s">
        <v>1406</v>
      </c>
      <c r="M168" s="112">
        <v>45342</v>
      </c>
      <c r="N168" s="65" t="s">
        <v>1407</v>
      </c>
      <c r="O168" s="66"/>
      <c r="P168" s="65" t="s">
        <v>642</v>
      </c>
    </row>
    <row r="169" spans="1:16" s="14" customFormat="1" x14ac:dyDescent="0.25">
      <c r="A169" s="27">
        <v>169</v>
      </c>
      <c r="B169" s="65" t="s">
        <v>612</v>
      </c>
      <c r="C169" s="65" t="s">
        <v>15</v>
      </c>
      <c r="D169" s="111">
        <v>45084</v>
      </c>
      <c r="E169" s="65" t="s">
        <v>746</v>
      </c>
      <c r="F169" s="66" t="s">
        <v>163</v>
      </c>
      <c r="G169" s="66" t="s">
        <v>190</v>
      </c>
      <c r="H169" s="67">
        <v>2</v>
      </c>
      <c r="I169" s="66" t="s">
        <v>190</v>
      </c>
      <c r="J169" s="65" t="s">
        <v>1406</v>
      </c>
      <c r="K169" s="112">
        <v>45358.978414351899</v>
      </c>
      <c r="L169" s="65" t="s">
        <v>1407</v>
      </c>
      <c r="M169" s="112"/>
      <c r="N169" s="65" t="s">
        <v>1407</v>
      </c>
      <c r="O169" s="66" t="s">
        <v>857</v>
      </c>
      <c r="P169" s="65"/>
    </row>
    <row r="170" spans="1:16" s="14" customFormat="1" x14ac:dyDescent="0.25">
      <c r="A170" s="27">
        <v>170</v>
      </c>
      <c r="B170" s="65" t="s">
        <v>612</v>
      </c>
      <c r="C170" s="65" t="s">
        <v>15</v>
      </c>
      <c r="D170" s="111">
        <v>45120</v>
      </c>
      <c r="E170" s="65" t="s">
        <v>719</v>
      </c>
      <c r="F170" s="66" t="s">
        <v>47</v>
      </c>
      <c r="G170" s="66" t="s">
        <v>216</v>
      </c>
      <c r="H170" s="67">
        <v>2</v>
      </c>
      <c r="I170" s="66" t="s">
        <v>217</v>
      </c>
      <c r="J170" s="65" t="s">
        <v>1406</v>
      </c>
      <c r="K170" s="112">
        <v>45460.677731481497</v>
      </c>
      <c r="L170" s="65" t="s">
        <v>1407</v>
      </c>
      <c r="M170" s="112"/>
      <c r="N170" s="65" t="s">
        <v>1407</v>
      </c>
      <c r="O170" s="66" t="s">
        <v>1335</v>
      </c>
      <c r="P170" s="65"/>
    </row>
    <row r="171" spans="1:16" s="14" customFormat="1" x14ac:dyDescent="0.25">
      <c r="A171" s="27">
        <v>171</v>
      </c>
      <c r="B171" s="65" t="s">
        <v>970</v>
      </c>
      <c r="C171" s="65" t="s">
        <v>19</v>
      </c>
      <c r="D171" s="111">
        <v>45120</v>
      </c>
      <c r="E171" s="65" t="s">
        <v>743</v>
      </c>
      <c r="F171" s="66" t="s">
        <v>104</v>
      </c>
      <c r="G171" s="66" t="s">
        <v>218</v>
      </c>
      <c r="H171" s="67">
        <v>1</v>
      </c>
      <c r="I171" s="66" t="s">
        <v>219</v>
      </c>
      <c r="J171" s="65" t="s">
        <v>1406</v>
      </c>
      <c r="K171" s="112">
        <v>45120.620127314804</v>
      </c>
      <c r="L171" s="65" t="s">
        <v>1406</v>
      </c>
      <c r="M171" s="112">
        <v>45342</v>
      </c>
      <c r="N171" s="65" t="s">
        <v>1407</v>
      </c>
      <c r="O171" s="66"/>
      <c r="P171" s="65" t="s">
        <v>642</v>
      </c>
    </row>
    <row r="172" spans="1:16" s="14" customFormat="1" x14ac:dyDescent="0.25">
      <c r="A172" s="27">
        <v>172</v>
      </c>
      <c r="B172" s="65" t="s">
        <v>1408</v>
      </c>
      <c r="C172" s="65" t="s">
        <v>53</v>
      </c>
      <c r="D172" s="111">
        <v>45259</v>
      </c>
      <c r="E172" s="65" t="s">
        <v>719</v>
      </c>
      <c r="F172" s="66" t="s">
        <v>47</v>
      </c>
      <c r="G172" s="66" t="s">
        <v>58</v>
      </c>
      <c r="H172" s="67">
        <v>1</v>
      </c>
      <c r="I172" s="66" t="s">
        <v>58</v>
      </c>
      <c r="J172" s="65" t="s">
        <v>1406</v>
      </c>
      <c r="K172" s="112">
        <v>45460.677731481497</v>
      </c>
      <c r="L172" s="65" t="s">
        <v>1407</v>
      </c>
      <c r="M172" s="112"/>
      <c r="N172" s="65" t="s">
        <v>1407</v>
      </c>
      <c r="O172" s="66" t="s">
        <v>1335</v>
      </c>
      <c r="P172" s="65"/>
    </row>
    <row r="173" spans="1:16" s="14" customFormat="1" x14ac:dyDescent="0.25">
      <c r="A173" s="27">
        <v>173</v>
      </c>
      <c r="B173" s="65" t="s">
        <v>872</v>
      </c>
      <c r="C173" s="65" t="s">
        <v>221</v>
      </c>
      <c r="D173" s="111">
        <v>45259</v>
      </c>
      <c r="E173" s="65" t="s">
        <v>743</v>
      </c>
      <c r="F173" s="66" t="s">
        <v>104</v>
      </c>
      <c r="G173" s="66" t="s">
        <v>222</v>
      </c>
      <c r="H173" s="67">
        <v>3</v>
      </c>
      <c r="I173" s="66" t="s">
        <v>222</v>
      </c>
      <c r="J173" s="65" t="s">
        <v>1406</v>
      </c>
      <c r="K173" s="112">
        <v>45259.657118055598</v>
      </c>
      <c r="L173" s="65" t="s">
        <v>1406</v>
      </c>
      <c r="M173" s="112">
        <v>45342</v>
      </c>
      <c r="N173" s="65" t="s">
        <v>1407</v>
      </c>
      <c r="O173" s="66" t="s">
        <v>220</v>
      </c>
      <c r="P173" s="65" t="s">
        <v>642</v>
      </c>
    </row>
    <row r="174" spans="1:16" s="14" customFormat="1" x14ac:dyDescent="0.25">
      <c r="A174" s="27">
        <v>174</v>
      </c>
      <c r="B174" s="65" t="s">
        <v>612</v>
      </c>
      <c r="C174" s="65" t="s">
        <v>15</v>
      </c>
      <c r="D174" s="111">
        <v>45259</v>
      </c>
      <c r="E174" s="65" t="s">
        <v>719</v>
      </c>
      <c r="F174" s="66" t="s">
        <v>47</v>
      </c>
      <c r="G174" s="66" t="s">
        <v>223</v>
      </c>
      <c r="H174" s="67">
        <v>4</v>
      </c>
      <c r="I174" s="66" t="s">
        <v>223</v>
      </c>
      <c r="J174" s="65" t="s">
        <v>1406</v>
      </c>
      <c r="K174" s="112">
        <v>45460.677731481497</v>
      </c>
      <c r="L174" s="65" t="s">
        <v>1407</v>
      </c>
      <c r="M174" s="112"/>
      <c r="N174" s="65" t="s">
        <v>1407</v>
      </c>
      <c r="O174" s="66" t="s">
        <v>1335</v>
      </c>
      <c r="P174" s="65"/>
    </row>
    <row r="175" spans="1:16" s="14" customFormat="1" x14ac:dyDescent="0.25">
      <c r="A175" s="27">
        <v>175</v>
      </c>
      <c r="B175" s="65" t="s">
        <v>872</v>
      </c>
      <c r="C175" s="65" t="s">
        <v>221</v>
      </c>
      <c r="D175" s="111">
        <v>45259</v>
      </c>
      <c r="E175" s="65" t="s">
        <v>1041</v>
      </c>
      <c r="F175" s="66" t="s">
        <v>153</v>
      </c>
      <c r="G175" s="66" t="s">
        <v>224</v>
      </c>
      <c r="H175" s="67">
        <v>1</v>
      </c>
      <c r="I175" s="66" t="s">
        <v>225</v>
      </c>
      <c r="J175" s="65" t="s">
        <v>1406</v>
      </c>
      <c r="K175" s="112">
        <v>45259.665451388901</v>
      </c>
      <c r="L175" s="65" t="s">
        <v>1406</v>
      </c>
      <c r="M175" s="112">
        <v>45343</v>
      </c>
      <c r="N175" s="65" t="s">
        <v>1407</v>
      </c>
      <c r="O175" s="66" t="s">
        <v>220</v>
      </c>
      <c r="P175" s="65" t="s">
        <v>704</v>
      </c>
    </row>
    <row r="176" spans="1:16" s="14" customFormat="1" x14ac:dyDescent="0.25">
      <c r="A176" s="27">
        <v>176</v>
      </c>
      <c r="B176" s="65" t="s">
        <v>872</v>
      </c>
      <c r="C176" s="65" t="s">
        <v>221</v>
      </c>
      <c r="D176" s="111">
        <v>45259</v>
      </c>
      <c r="E176" s="65" t="s">
        <v>1443</v>
      </c>
      <c r="F176" s="66" t="s">
        <v>195</v>
      </c>
      <c r="G176" s="66" t="s">
        <v>224</v>
      </c>
      <c r="H176" s="67">
        <v>1</v>
      </c>
      <c r="I176" s="66" t="s">
        <v>226</v>
      </c>
      <c r="J176" s="65" t="s">
        <v>1406</v>
      </c>
      <c r="K176" s="112">
        <v>45274.508854166699</v>
      </c>
      <c r="L176" s="65" t="s">
        <v>1407</v>
      </c>
      <c r="M176" s="112"/>
      <c r="N176" s="65" t="s">
        <v>1406</v>
      </c>
      <c r="O176" s="66" t="s">
        <v>227</v>
      </c>
      <c r="P176" s="65"/>
    </row>
    <row r="177" spans="1:16" s="14" customFormat="1" x14ac:dyDescent="0.25">
      <c r="A177" s="27">
        <v>177</v>
      </c>
      <c r="B177" s="65" t="s">
        <v>872</v>
      </c>
      <c r="C177" s="65" t="s">
        <v>221</v>
      </c>
      <c r="D177" s="111">
        <v>45259</v>
      </c>
      <c r="E177" s="65" t="s">
        <v>1442</v>
      </c>
      <c r="F177" s="66" t="s">
        <v>194</v>
      </c>
      <c r="G177" s="66" t="s">
        <v>224</v>
      </c>
      <c r="H177" s="67">
        <v>1</v>
      </c>
      <c r="I177" s="66" t="s">
        <v>228</v>
      </c>
      <c r="J177" s="65" t="s">
        <v>1406</v>
      </c>
      <c r="K177" s="112">
        <v>45274.521157407398</v>
      </c>
      <c r="L177" s="65" t="s">
        <v>1407</v>
      </c>
      <c r="M177" s="112"/>
      <c r="N177" s="65" t="s">
        <v>1406</v>
      </c>
      <c r="O177" s="66" t="s">
        <v>227</v>
      </c>
      <c r="P177" s="65"/>
    </row>
    <row r="178" spans="1:16" s="14" customFormat="1" x14ac:dyDescent="0.25">
      <c r="A178" s="27">
        <v>178</v>
      </c>
      <c r="B178" s="65" t="s">
        <v>1408</v>
      </c>
      <c r="C178" s="65" t="s">
        <v>53</v>
      </c>
      <c r="D178" s="111">
        <v>45259</v>
      </c>
      <c r="E178" s="65" t="s">
        <v>970</v>
      </c>
      <c r="F178" s="66" t="s">
        <v>30</v>
      </c>
      <c r="G178" s="66" t="s">
        <v>25</v>
      </c>
      <c r="H178" s="67">
        <v>2.2000000000000002</v>
      </c>
      <c r="I178" s="66" t="s">
        <v>229</v>
      </c>
      <c r="J178" s="65" t="s">
        <v>1406</v>
      </c>
      <c r="K178" s="112">
        <v>45366.129884259302</v>
      </c>
      <c r="L178" s="65" t="s">
        <v>1407</v>
      </c>
      <c r="M178" s="112"/>
      <c r="N178" s="65" t="s">
        <v>1407</v>
      </c>
      <c r="O178" s="66" t="s">
        <v>1024</v>
      </c>
      <c r="P178" s="65"/>
    </row>
    <row r="179" spans="1:16" s="14" customFormat="1" x14ac:dyDescent="0.25">
      <c r="A179" s="27">
        <v>179</v>
      </c>
      <c r="B179" s="65" t="s">
        <v>1408</v>
      </c>
      <c r="C179" s="65" t="s">
        <v>53</v>
      </c>
      <c r="D179" s="111">
        <v>45259</v>
      </c>
      <c r="E179" s="65" t="s">
        <v>1446</v>
      </c>
      <c r="F179" s="66" t="s">
        <v>230</v>
      </c>
      <c r="G179" s="66" t="s">
        <v>25</v>
      </c>
      <c r="H179" s="67">
        <v>2.2000000000000002</v>
      </c>
      <c r="I179" s="66" t="s">
        <v>231</v>
      </c>
      <c r="J179" s="65" t="s">
        <v>1406</v>
      </c>
      <c r="K179" s="112">
        <v>45364.396979166697</v>
      </c>
      <c r="L179" s="65" t="s">
        <v>1407</v>
      </c>
      <c r="M179" s="112"/>
      <c r="N179" s="65" t="s">
        <v>1407</v>
      </c>
      <c r="O179" s="66" t="s">
        <v>956</v>
      </c>
      <c r="P179" s="65"/>
    </row>
    <row r="180" spans="1:16" s="14" customFormat="1" x14ac:dyDescent="0.25">
      <c r="A180" s="27">
        <v>180</v>
      </c>
      <c r="B180" s="65" t="s">
        <v>1408</v>
      </c>
      <c r="C180" s="65" t="s">
        <v>53</v>
      </c>
      <c r="D180" s="111">
        <v>45259</v>
      </c>
      <c r="E180" s="65" t="s">
        <v>746</v>
      </c>
      <c r="F180" s="66" t="s">
        <v>163</v>
      </c>
      <c r="G180" s="66" t="s">
        <v>232</v>
      </c>
      <c r="H180" s="67">
        <v>4.4000000000000004</v>
      </c>
      <c r="I180" s="66" t="s">
        <v>232</v>
      </c>
      <c r="J180" s="65" t="s">
        <v>1406</v>
      </c>
      <c r="K180" s="112">
        <v>45358.978414351899</v>
      </c>
      <c r="L180" s="65" t="s">
        <v>1407</v>
      </c>
      <c r="M180" s="112"/>
      <c r="N180" s="65" t="s">
        <v>1407</v>
      </c>
      <c r="O180" s="66" t="s">
        <v>857</v>
      </c>
      <c r="P180" s="65"/>
    </row>
    <row r="181" spans="1:16" s="14" customFormat="1" x14ac:dyDescent="0.25">
      <c r="A181" s="27">
        <v>181</v>
      </c>
      <c r="B181" s="65" t="s">
        <v>1408</v>
      </c>
      <c r="C181" s="65" t="s">
        <v>53</v>
      </c>
      <c r="D181" s="111">
        <v>45259</v>
      </c>
      <c r="E181" s="65" t="s">
        <v>1454</v>
      </c>
      <c r="F181" s="66" t="s">
        <v>233</v>
      </c>
      <c r="G181" s="66" t="s">
        <v>58</v>
      </c>
      <c r="H181" s="67">
        <v>2</v>
      </c>
      <c r="I181" s="66" t="s">
        <v>234</v>
      </c>
      <c r="J181" s="65" t="s">
        <v>1406</v>
      </c>
      <c r="K181" s="112">
        <v>45363.364699074104</v>
      </c>
      <c r="L181" s="65" t="s">
        <v>1407</v>
      </c>
      <c r="M181" s="112"/>
      <c r="N181" s="65" t="s">
        <v>1407</v>
      </c>
      <c r="O181" s="66" t="s">
        <v>914</v>
      </c>
      <c r="P181" s="65"/>
    </row>
    <row r="182" spans="1:16" s="14" customFormat="1" x14ac:dyDescent="0.25">
      <c r="A182" s="27">
        <v>182</v>
      </c>
      <c r="B182" s="65" t="s">
        <v>1408</v>
      </c>
      <c r="C182" s="65" t="s">
        <v>53</v>
      </c>
      <c r="D182" s="111">
        <v>45259</v>
      </c>
      <c r="E182" s="65" t="s">
        <v>970</v>
      </c>
      <c r="F182" s="66" t="s">
        <v>30</v>
      </c>
      <c r="G182" s="66" t="s">
        <v>235</v>
      </c>
      <c r="H182" s="67">
        <v>1</v>
      </c>
      <c r="I182" s="66"/>
      <c r="J182" s="65" t="s">
        <v>1406</v>
      </c>
      <c r="K182" s="112">
        <v>45366.129884259302</v>
      </c>
      <c r="L182" s="65" t="s">
        <v>1407</v>
      </c>
      <c r="M182" s="112"/>
      <c r="N182" s="65" t="s">
        <v>1407</v>
      </c>
      <c r="O182" s="66" t="s">
        <v>1024</v>
      </c>
      <c r="P182" s="65"/>
    </row>
    <row r="183" spans="1:16" s="14" customFormat="1" x14ac:dyDescent="0.25">
      <c r="A183" s="27">
        <v>183</v>
      </c>
      <c r="B183" s="65" t="s">
        <v>1408</v>
      </c>
      <c r="C183" s="65" t="s">
        <v>53</v>
      </c>
      <c r="D183" s="111">
        <v>45260</v>
      </c>
      <c r="E183" s="65" t="s">
        <v>1453</v>
      </c>
      <c r="F183" s="66" t="s">
        <v>236</v>
      </c>
      <c r="G183" s="66" t="s">
        <v>58</v>
      </c>
      <c r="H183" s="67">
        <v>2</v>
      </c>
      <c r="I183" s="66"/>
      <c r="J183" s="65" t="s">
        <v>1406</v>
      </c>
      <c r="K183" s="112">
        <v>45371.474097222199</v>
      </c>
      <c r="L183" s="65" t="s">
        <v>1407</v>
      </c>
      <c r="M183" s="112"/>
      <c r="N183" s="65" t="s">
        <v>1407</v>
      </c>
      <c r="O183" s="66" t="s">
        <v>1052</v>
      </c>
      <c r="P183" s="65"/>
    </row>
    <row r="184" spans="1:16" s="14" customFormat="1" x14ac:dyDescent="0.25">
      <c r="A184" s="27">
        <v>184</v>
      </c>
      <c r="B184" s="65" t="s">
        <v>872</v>
      </c>
      <c r="C184" s="65" t="s">
        <v>221</v>
      </c>
      <c r="D184" s="111">
        <v>45260</v>
      </c>
      <c r="E184" s="65" t="s">
        <v>746</v>
      </c>
      <c r="F184" s="66" t="s">
        <v>163</v>
      </c>
      <c r="G184" s="66" t="s">
        <v>58</v>
      </c>
      <c r="H184" s="67">
        <v>2</v>
      </c>
      <c r="I184" s="66"/>
      <c r="J184" s="65" t="s">
        <v>1406</v>
      </c>
      <c r="K184" s="112">
        <v>45358.978414351899</v>
      </c>
      <c r="L184" s="65" t="s">
        <v>1407</v>
      </c>
      <c r="M184" s="112"/>
      <c r="N184" s="65" t="s">
        <v>1407</v>
      </c>
      <c r="O184" s="66" t="s">
        <v>857</v>
      </c>
      <c r="P184" s="65"/>
    </row>
    <row r="185" spans="1:16" s="14" customFormat="1" x14ac:dyDescent="0.25">
      <c r="A185" s="27">
        <v>185</v>
      </c>
      <c r="B185" s="65" t="s">
        <v>872</v>
      </c>
      <c r="C185" s="65" t="s">
        <v>221</v>
      </c>
      <c r="D185" s="111">
        <v>45259</v>
      </c>
      <c r="E185" s="65" t="s">
        <v>1455</v>
      </c>
      <c r="F185" s="66" t="s">
        <v>237</v>
      </c>
      <c r="G185" s="66" t="s">
        <v>58</v>
      </c>
      <c r="H185" s="67">
        <v>3</v>
      </c>
      <c r="I185" s="66" t="s">
        <v>1456</v>
      </c>
      <c r="J185" s="65" t="s">
        <v>1406</v>
      </c>
      <c r="K185" s="112">
        <v>45260.027037036998</v>
      </c>
      <c r="L185" s="65" t="s">
        <v>1407</v>
      </c>
      <c r="M185" s="112"/>
      <c r="N185" s="65" t="s">
        <v>1406</v>
      </c>
      <c r="O185" s="66" t="s">
        <v>220</v>
      </c>
      <c r="P185" s="65"/>
    </row>
    <row r="186" spans="1:16" s="14" customFormat="1" x14ac:dyDescent="0.25">
      <c r="A186" s="27">
        <v>186</v>
      </c>
      <c r="B186" s="65" t="s">
        <v>872</v>
      </c>
      <c r="C186" s="65" t="s">
        <v>221</v>
      </c>
      <c r="D186" s="111">
        <v>45260</v>
      </c>
      <c r="E186" s="65" t="s">
        <v>846</v>
      </c>
      <c r="F186" s="66" t="s">
        <v>111</v>
      </c>
      <c r="G186" s="66" t="s">
        <v>58</v>
      </c>
      <c r="H186" s="67">
        <v>4</v>
      </c>
      <c r="I186" s="66" t="s">
        <v>22</v>
      </c>
      <c r="J186" s="65" t="s">
        <v>1406</v>
      </c>
      <c r="K186" s="112">
        <v>45361.667476851799</v>
      </c>
      <c r="L186" s="65" t="s">
        <v>1407</v>
      </c>
      <c r="M186" s="112"/>
      <c r="N186" s="65" t="s">
        <v>1407</v>
      </c>
      <c r="O186" s="66" t="s">
        <v>881</v>
      </c>
      <c r="P186" s="65"/>
    </row>
    <row r="187" spans="1:16" s="14" customFormat="1" x14ac:dyDescent="0.25">
      <c r="A187" s="27">
        <v>187</v>
      </c>
      <c r="B187" s="65" t="s">
        <v>612</v>
      </c>
      <c r="C187" s="65" t="s">
        <v>15</v>
      </c>
      <c r="D187" s="111">
        <v>45261</v>
      </c>
      <c r="E187" s="65" t="s">
        <v>970</v>
      </c>
      <c r="F187" s="66" t="s">
        <v>30</v>
      </c>
      <c r="G187" s="66" t="s">
        <v>238</v>
      </c>
      <c r="H187" s="67">
        <v>0.25</v>
      </c>
      <c r="I187" s="66" t="s">
        <v>239</v>
      </c>
      <c r="J187" s="65" t="s">
        <v>1406</v>
      </c>
      <c r="K187" s="112">
        <v>45366.129884259302</v>
      </c>
      <c r="L187" s="65" t="s">
        <v>1407</v>
      </c>
      <c r="M187" s="112"/>
      <c r="N187" s="65" t="s">
        <v>1407</v>
      </c>
      <c r="O187" s="66" t="s">
        <v>1024</v>
      </c>
      <c r="P187" s="65"/>
    </row>
    <row r="188" spans="1:16" s="14" customFormat="1" x14ac:dyDescent="0.25">
      <c r="A188" s="27">
        <v>188</v>
      </c>
      <c r="B188" s="65" t="s">
        <v>872</v>
      </c>
      <c r="C188" s="65" t="s">
        <v>221</v>
      </c>
      <c r="D188" s="111">
        <v>45260</v>
      </c>
      <c r="E188" s="65" t="s">
        <v>1457</v>
      </c>
      <c r="F188" s="66" t="s">
        <v>241</v>
      </c>
      <c r="G188" s="66" t="s">
        <v>58</v>
      </c>
      <c r="H188" s="67">
        <v>1</v>
      </c>
      <c r="I188" s="66" t="s">
        <v>22</v>
      </c>
      <c r="J188" s="65" t="s">
        <v>1406</v>
      </c>
      <c r="K188" s="112">
        <v>45261.072662036997</v>
      </c>
      <c r="L188" s="65" t="s">
        <v>1407</v>
      </c>
      <c r="M188" s="112"/>
      <c r="N188" s="65" t="s">
        <v>1407</v>
      </c>
      <c r="O188" s="66" t="s">
        <v>240</v>
      </c>
      <c r="P188" s="65"/>
    </row>
    <row r="189" spans="1:16" s="14" customFormat="1" x14ac:dyDescent="0.25">
      <c r="A189" s="27">
        <v>189</v>
      </c>
      <c r="B189" s="65" t="s">
        <v>1408</v>
      </c>
      <c r="C189" s="65" t="s">
        <v>53</v>
      </c>
      <c r="D189" s="111">
        <v>45259</v>
      </c>
      <c r="E189" s="65" t="s">
        <v>1041</v>
      </c>
      <c r="F189" s="66" t="s">
        <v>153</v>
      </c>
      <c r="G189" s="66" t="s">
        <v>58</v>
      </c>
      <c r="H189" s="67">
        <v>2.25</v>
      </c>
      <c r="I189" s="66" t="s">
        <v>22</v>
      </c>
      <c r="J189" s="65" t="s">
        <v>1406</v>
      </c>
      <c r="K189" s="112">
        <v>45261.076516203699</v>
      </c>
      <c r="L189" s="65" t="s">
        <v>1406</v>
      </c>
      <c r="M189" s="112">
        <v>45343</v>
      </c>
      <c r="N189" s="65" t="s">
        <v>1407</v>
      </c>
      <c r="O189" s="66" t="s">
        <v>240</v>
      </c>
      <c r="P189" s="65" t="s">
        <v>704</v>
      </c>
    </row>
    <row r="190" spans="1:16" s="14" customFormat="1" x14ac:dyDescent="0.25">
      <c r="A190" s="27">
        <v>190</v>
      </c>
      <c r="B190" s="65" t="s">
        <v>970</v>
      </c>
      <c r="C190" s="65" t="s">
        <v>19</v>
      </c>
      <c r="D190" s="111">
        <v>45258</v>
      </c>
      <c r="E190" s="65" t="s">
        <v>1458</v>
      </c>
      <c r="F190" s="66" t="s">
        <v>242</v>
      </c>
      <c r="G190" s="66"/>
      <c r="H190" s="67">
        <v>1</v>
      </c>
      <c r="I190" s="66"/>
      <c r="J190" s="65" t="s">
        <v>1406</v>
      </c>
      <c r="K190" s="112">
        <v>45261.0769097222</v>
      </c>
      <c r="L190" s="65" t="s">
        <v>1407</v>
      </c>
      <c r="M190" s="112"/>
      <c r="N190" s="65" t="s">
        <v>1407</v>
      </c>
      <c r="O190" s="66" t="s">
        <v>240</v>
      </c>
      <c r="P190" s="65"/>
    </row>
    <row r="191" spans="1:16" s="14" customFormat="1" x14ac:dyDescent="0.25">
      <c r="A191" s="27">
        <v>191</v>
      </c>
      <c r="B191" s="65" t="s">
        <v>970</v>
      </c>
      <c r="C191" s="65" t="s">
        <v>19</v>
      </c>
      <c r="D191" s="111">
        <v>45257</v>
      </c>
      <c r="E191" s="65" t="s">
        <v>743</v>
      </c>
      <c r="F191" s="66" t="s">
        <v>104</v>
      </c>
      <c r="G191" s="66"/>
      <c r="H191" s="67">
        <v>1</v>
      </c>
      <c r="I191" s="66"/>
      <c r="J191" s="65" t="s">
        <v>1406</v>
      </c>
      <c r="K191" s="112">
        <v>45261.077303240701</v>
      </c>
      <c r="L191" s="65" t="s">
        <v>1406</v>
      </c>
      <c r="M191" s="112">
        <v>45342</v>
      </c>
      <c r="N191" s="65" t="s">
        <v>1407</v>
      </c>
      <c r="O191" s="66" t="s">
        <v>240</v>
      </c>
      <c r="P191" s="65" t="s">
        <v>642</v>
      </c>
    </row>
    <row r="192" spans="1:16" s="14" customFormat="1" x14ac:dyDescent="0.25">
      <c r="A192" s="27">
        <v>192</v>
      </c>
      <c r="B192" s="65" t="s">
        <v>872</v>
      </c>
      <c r="C192" s="65" t="s">
        <v>221</v>
      </c>
      <c r="D192" s="111">
        <v>45261</v>
      </c>
      <c r="E192" s="65" t="s">
        <v>746</v>
      </c>
      <c r="F192" s="66" t="s">
        <v>163</v>
      </c>
      <c r="G192" s="66"/>
      <c r="H192" s="67">
        <v>2</v>
      </c>
      <c r="I192" s="66"/>
      <c r="J192" s="65" t="s">
        <v>1406</v>
      </c>
      <c r="K192" s="112">
        <v>45358.978414351899</v>
      </c>
      <c r="L192" s="65" t="s">
        <v>1407</v>
      </c>
      <c r="M192" s="112"/>
      <c r="N192" s="65" t="s">
        <v>1407</v>
      </c>
      <c r="O192" s="66" t="s">
        <v>857</v>
      </c>
      <c r="P192" s="65"/>
    </row>
    <row r="193" spans="1:16" s="14" customFormat="1" x14ac:dyDescent="0.25">
      <c r="A193" s="27">
        <v>193</v>
      </c>
      <c r="B193" s="65" t="s">
        <v>612</v>
      </c>
      <c r="C193" s="65" t="s">
        <v>15</v>
      </c>
      <c r="D193" s="111">
        <v>45259</v>
      </c>
      <c r="E193" s="65" t="s">
        <v>1441</v>
      </c>
      <c r="F193" s="66" t="s">
        <v>192</v>
      </c>
      <c r="G193" s="66"/>
      <c r="H193" s="67">
        <v>1</v>
      </c>
      <c r="I193" s="66"/>
      <c r="J193" s="65" t="s">
        <v>1406</v>
      </c>
      <c r="K193" s="112">
        <v>45363.401620370401</v>
      </c>
      <c r="L193" s="65" t="s">
        <v>1407</v>
      </c>
      <c r="M193" s="112"/>
      <c r="N193" s="65" t="s">
        <v>1407</v>
      </c>
      <c r="O193" s="66" t="s">
        <v>914</v>
      </c>
      <c r="P193" s="65"/>
    </row>
    <row r="194" spans="1:16" s="14" customFormat="1" x14ac:dyDescent="0.25">
      <c r="A194" s="27">
        <v>194</v>
      </c>
      <c r="B194" s="65" t="s">
        <v>612</v>
      </c>
      <c r="C194" s="65" t="s">
        <v>15</v>
      </c>
      <c r="D194" s="111">
        <v>45261</v>
      </c>
      <c r="E194" s="65" t="s">
        <v>973</v>
      </c>
      <c r="F194" s="66" t="s">
        <v>156</v>
      </c>
      <c r="G194" s="66" t="s">
        <v>58</v>
      </c>
      <c r="H194" s="67">
        <v>2</v>
      </c>
      <c r="I194" s="66"/>
      <c r="J194" s="65" t="s">
        <v>1406</v>
      </c>
      <c r="K194" s="112">
        <v>45363.337118055599</v>
      </c>
      <c r="L194" s="65" t="s">
        <v>1407</v>
      </c>
      <c r="M194" s="112"/>
      <c r="N194" s="65" t="s">
        <v>1407</v>
      </c>
      <c r="O194" s="66" t="s">
        <v>914</v>
      </c>
      <c r="P194" s="65"/>
    </row>
    <row r="195" spans="1:16" s="14" customFormat="1" x14ac:dyDescent="0.25">
      <c r="A195" s="27">
        <v>195</v>
      </c>
      <c r="B195" s="65" t="s">
        <v>612</v>
      </c>
      <c r="C195" s="65" t="s">
        <v>15</v>
      </c>
      <c r="D195" s="111">
        <v>45261</v>
      </c>
      <c r="E195" s="65" t="s">
        <v>736</v>
      </c>
      <c r="F195" s="66" t="s">
        <v>243</v>
      </c>
      <c r="G195" s="66" t="s">
        <v>244</v>
      </c>
      <c r="H195" s="67">
        <v>9.99</v>
      </c>
      <c r="I195" s="66"/>
      <c r="J195" s="65" t="s">
        <v>1406</v>
      </c>
      <c r="K195" s="112">
        <v>45359.013298611098</v>
      </c>
      <c r="L195" s="65" t="s">
        <v>1407</v>
      </c>
      <c r="M195" s="112"/>
      <c r="N195" s="65" t="s">
        <v>1407</v>
      </c>
      <c r="O195" s="66" t="s">
        <v>857</v>
      </c>
      <c r="P195" s="65"/>
    </row>
    <row r="196" spans="1:16" s="14" customFormat="1" x14ac:dyDescent="0.25">
      <c r="A196" s="27">
        <v>196</v>
      </c>
      <c r="B196" s="65" t="s">
        <v>612</v>
      </c>
      <c r="C196" s="65" t="s">
        <v>15</v>
      </c>
      <c r="D196" s="111">
        <v>45261</v>
      </c>
      <c r="E196" s="65" t="s">
        <v>719</v>
      </c>
      <c r="F196" s="66" t="s">
        <v>47</v>
      </c>
      <c r="G196" s="66" t="s">
        <v>245</v>
      </c>
      <c r="H196" s="67">
        <v>2.5</v>
      </c>
      <c r="I196" s="66" t="s">
        <v>246</v>
      </c>
      <c r="J196" s="65" t="s">
        <v>1406</v>
      </c>
      <c r="K196" s="112">
        <v>45460.677731481497</v>
      </c>
      <c r="L196" s="65" t="s">
        <v>1407</v>
      </c>
      <c r="M196" s="112"/>
      <c r="N196" s="65" t="s">
        <v>1407</v>
      </c>
      <c r="O196" s="66" t="s">
        <v>1335</v>
      </c>
      <c r="P196" s="65"/>
    </row>
    <row r="197" spans="1:16" s="14" customFormat="1" x14ac:dyDescent="0.25">
      <c r="A197" s="27">
        <v>197</v>
      </c>
      <c r="B197" s="65" t="s">
        <v>612</v>
      </c>
      <c r="C197" s="65" t="s">
        <v>15</v>
      </c>
      <c r="D197" s="111">
        <v>45260</v>
      </c>
      <c r="E197" s="65" t="s">
        <v>1459</v>
      </c>
      <c r="F197" s="66" t="s">
        <v>247</v>
      </c>
      <c r="G197" s="66" t="s">
        <v>248</v>
      </c>
      <c r="H197" s="67">
        <v>1.25</v>
      </c>
      <c r="I197" s="66"/>
      <c r="J197" s="65" t="s">
        <v>1406</v>
      </c>
      <c r="K197" s="112">
        <v>45380.299247685201</v>
      </c>
      <c r="L197" s="65" t="s">
        <v>1407</v>
      </c>
      <c r="M197" s="112"/>
      <c r="N197" s="65" t="s">
        <v>1407</v>
      </c>
      <c r="O197" s="66" t="s">
        <v>1134</v>
      </c>
      <c r="P197" s="65"/>
    </row>
    <row r="198" spans="1:16" s="14" customFormat="1" x14ac:dyDescent="0.25">
      <c r="A198" s="27">
        <v>198</v>
      </c>
      <c r="B198" s="65" t="s">
        <v>872</v>
      </c>
      <c r="C198" s="65" t="s">
        <v>221</v>
      </c>
      <c r="D198" s="111">
        <v>45260</v>
      </c>
      <c r="E198" s="65" t="s">
        <v>846</v>
      </c>
      <c r="F198" s="66" t="s">
        <v>111</v>
      </c>
      <c r="G198" s="66" t="s">
        <v>249</v>
      </c>
      <c r="H198" s="67">
        <v>3.75</v>
      </c>
      <c r="I198" s="66" t="s">
        <v>250</v>
      </c>
      <c r="J198" s="65" t="s">
        <v>1406</v>
      </c>
      <c r="K198" s="112">
        <v>45361.667476851799</v>
      </c>
      <c r="L198" s="65" t="s">
        <v>1407</v>
      </c>
      <c r="M198" s="112"/>
      <c r="N198" s="65" t="s">
        <v>1407</v>
      </c>
      <c r="O198" s="66" t="s">
        <v>881</v>
      </c>
      <c r="P198" s="65"/>
    </row>
    <row r="199" spans="1:16" s="14" customFormat="1" x14ac:dyDescent="0.25">
      <c r="A199" s="27">
        <v>199</v>
      </c>
      <c r="B199" s="65" t="s">
        <v>612</v>
      </c>
      <c r="C199" s="65" t="s">
        <v>15</v>
      </c>
      <c r="D199" s="111">
        <v>45261</v>
      </c>
      <c r="E199" s="65" t="s">
        <v>1023</v>
      </c>
      <c r="F199" s="66" t="s">
        <v>251</v>
      </c>
      <c r="G199" s="66" t="s">
        <v>252</v>
      </c>
      <c r="H199" s="67">
        <v>1</v>
      </c>
      <c r="I199" s="66"/>
      <c r="J199" s="65" t="s">
        <v>1406</v>
      </c>
      <c r="K199" s="112">
        <v>45366.1094212963</v>
      </c>
      <c r="L199" s="65" t="s">
        <v>1407</v>
      </c>
      <c r="M199" s="112"/>
      <c r="N199" s="65" t="s">
        <v>1407</v>
      </c>
      <c r="O199" s="66" t="s">
        <v>1024</v>
      </c>
      <c r="P199" s="65"/>
    </row>
    <row r="200" spans="1:16" s="14" customFormat="1" x14ac:dyDescent="0.25">
      <c r="A200" s="27">
        <v>200</v>
      </c>
      <c r="B200" s="65" t="s">
        <v>612</v>
      </c>
      <c r="C200" s="65" t="s">
        <v>15</v>
      </c>
      <c r="D200" s="111">
        <v>45261</v>
      </c>
      <c r="E200" s="65" t="s">
        <v>972</v>
      </c>
      <c r="F200" s="66" t="s">
        <v>253</v>
      </c>
      <c r="G200" s="66" t="s">
        <v>254</v>
      </c>
      <c r="H200" s="67">
        <v>4.26</v>
      </c>
      <c r="I200" s="66"/>
      <c r="J200" s="65" t="s">
        <v>1406</v>
      </c>
      <c r="K200" s="112">
        <v>45344.687314814801</v>
      </c>
      <c r="L200" s="65" t="s">
        <v>1406</v>
      </c>
      <c r="M200" s="112">
        <v>45344</v>
      </c>
      <c r="N200" s="65" t="s">
        <v>1407</v>
      </c>
      <c r="O200" s="66" t="s">
        <v>720</v>
      </c>
      <c r="P200" s="65" t="s">
        <v>721</v>
      </c>
    </row>
    <row r="201" spans="1:16" s="14" customFormat="1" x14ac:dyDescent="0.25">
      <c r="A201" s="27">
        <v>201</v>
      </c>
      <c r="B201" s="65" t="s">
        <v>872</v>
      </c>
      <c r="C201" s="65" t="s">
        <v>221</v>
      </c>
      <c r="D201" s="111">
        <v>45260</v>
      </c>
      <c r="E201" s="65" t="s">
        <v>1448</v>
      </c>
      <c r="F201" s="66" t="s">
        <v>255</v>
      </c>
      <c r="G201" s="66" t="s">
        <v>58</v>
      </c>
      <c r="H201" s="67">
        <v>2</v>
      </c>
      <c r="I201" s="66"/>
      <c r="J201" s="65" t="s">
        <v>1406</v>
      </c>
      <c r="K201" s="112">
        <v>45364.668310185203</v>
      </c>
      <c r="L201" s="65" t="s">
        <v>1407</v>
      </c>
      <c r="M201" s="112"/>
      <c r="N201" s="65" t="s">
        <v>1407</v>
      </c>
      <c r="O201" s="66" t="s">
        <v>956</v>
      </c>
      <c r="P201" s="65"/>
    </row>
    <row r="202" spans="1:16" s="14" customFormat="1" x14ac:dyDescent="0.25">
      <c r="A202" s="27">
        <v>202</v>
      </c>
      <c r="B202" s="65" t="s">
        <v>872</v>
      </c>
      <c r="C202" s="65" t="s">
        <v>221</v>
      </c>
      <c r="D202" s="111">
        <v>45259</v>
      </c>
      <c r="E202" s="65" t="s">
        <v>785</v>
      </c>
      <c r="F202" s="66" t="s">
        <v>256</v>
      </c>
      <c r="G202" s="66" t="s">
        <v>257</v>
      </c>
      <c r="H202" s="67">
        <v>1.25</v>
      </c>
      <c r="I202" s="66"/>
      <c r="J202" s="65" t="s">
        <v>1406</v>
      </c>
      <c r="K202" s="112">
        <v>45274.522037037001</v>
      </c>
      <c r="L202" s="65" t="s">
        <v>1407</v>
      </c>
      <c r="M202" s="112"/>
      <c r="N202" s="65" t="s">
        <v>1406</v>
      </c>
      <c r="O202" s="66" t="s">
        <v>227</v>
      </c>
      <c r="P202" s="65"/>
    </row>
    <row r="203" spans="1:16" s="14" customFormat="1" x14ac:dyDescent="0.25">
      <c r="A203" s="27">
        <v>203</v>
      </c>
      <c r="B203" s="65" t="s">
        <v>1408</v>
      </c>
      <c r="C203" s="65" t="s">
        <v>53</v>
      </c>
      <c r="D203" s="111">
        <v>45274</v>
      </c>
      <c r="E203" s="65" t="s">
        <v>753</v>
      </c>
      <c r="F203" s="66" t="s">
        <v>258</v>
      </c>
      <c r="G203" s="66" t="s">
        <v>259</v>
      </c>
      <c r="H203" s="67">
        <v>4.5</v>
      </c>
      <c r="I203" s="66"/>
      <c r="J203" s="65" t="s">
        <v>1406</v>
      </c>
      <c r="K203" s="112">
        <v>45359.0484490741</v>
      </c>
      <c r="L203" s="65" t="s">
        <v>1407</v>
      </c>
      <c r="M203" s="112"/>
      <c r="N203" s="65" t="s">
        <v>1407</v>
      </c>
      <c r="O203" s="66" t="s">
        <v>857</v>
      </c>
      <c r="P203" s="65"/>
    </row>
    <row r="204" spans="1:16" s="14" customFormat="1" x14ac:dyDescent="0.25">
      <c r="A204" s="27">
        <v>204</v>
      </c>
      <c r="B204" s="65" t="s">
        <v>1408</v>
      </c>
      <c r="C204" s="65" t="s">
        <v>53</v>
      </c>
      <c r="D204" s="111">
        <v>45274</v>
      </c>
      <c r="E204" s="65" t="s">
        <v>719</v>
      </c>
      <c r="F204" s="66" t="s">
        <v>47</v>
      </c>
      <c r="G204" s="66" t="s">
        <v>58</v>
      </c>
      <c r="H204" s="67">
        <v>1</v>
      </c>
      <c r="I204" s="66"/>
      <c r="J204" s="65" t="s">
        <v>1406</v>
      </c>
      <c r="K204" s="112">
        <v>45460.677731481497</v>
      </c>
      <c r="L204" s="65" t="s">
        <v>1407</v>
      </c>
      <c r="M204" s="112"/>
      <c r="N204" s="65" t="s">
        <v>1407</v>
      </c>
      <c r="O204" s="66" t="s">
        <v>1335</v>
      </c>
      <c r="P204" s="65"/>
    </row>
    <row r="205" spans="1:16" s="14" customFormat="1" x14ac:dyDescent="0.25">
      <c r="A205" s="27">
        <v>205</v>
      </c>
      <c r="B205" s="65" t="s">
        <v>872</v>
      </c>
      <c r="C205" s="65" t="s">
        <v>221</v>
      </c>
      <c r="D205" s="111">
        <v>45259</v>
      </c>
      <c r="E205" s="65" t="s">
        <v>972</v>
      </c>
      <c r="F205" s="66" t="s">
        <v>253</v>
      </c>
      <c r="G205" s="66" t="s">
        <v>260</v>
      </c>
      <c r="H205" s="67">
        <v>2.75</v>
      </c>
      <c r="I205" s="66" t="s">
        <v>22</v>
      </c>
      <c r="J205" s="65" t="s">
        <v>1406</v>
      </c>
      <c r="K205" s="112">
        <v>45344.686458333301</v>
      </c>
      <c r="L205" s="65" t="s">
        <v>1406</v>
      </c>
      <c r="M205" s="112">
        <v>45344</v>
      </c>
      <c r="N205" s="65" t="s">
        <v>1407</v>
      </c>
      <c r="O205" s="66" t="s">
        <v>720</v>
      </c>
      <c r="P205" s="65" t="s">
        <v>721</v>
      </c>
    </row>
    <row r="206" spans="1:16" s="14" customFormat="1" x14ac:dyDescent="0.25">
      <c r="A206" s="27">
        <v>206</v>
      </c>
      <c r="B206" s="65" t="s">
        <v>872</v>
      </c>
      <c r="C206" s="65" t="s">
        <v>221</v>
      </c>
      <c r="D206" s="111">
        <v>45259</v>
      </c>
      <c r="E206" s="65" t="s">
        <v>972</v>
      </c>
      <c r="F206" s="66" t="s">
        <v>253</v>
      </c>
      <c r="G206" s="66" t="s">
        <v>261</v>
      </c>
      <c r="H206" s="67">
        <v>1</v>
      </c>
      <c r="I206" s="66"/>
      <c r="J206" s="65" t="s">
        <v>1406</v>
      </c>
      <c r="K206" s="112">
        <v>45344.6870023148</v>
      </c>
      <c r="L206" s="65" t="s">
        <v>1406</v>
      </c>
      <c r="M206" s="112">
        <v>45344</v>
      </c>
      <c r="N206" s="65" t="s">
        <v>1407</v>
      </c>
      <c r="O206" s="66" t="s">
        <v>720</v>
      </c>
      <c r="P206" s="65" t="s">
        <v>721</v>
      </c>
    </row>
    <row r="207" spans="1:16" s="14" customFormat="1" x14ac:dyDescent="0.25">
      <c r="A207" s="27">
        <v>207</v>
      </c>
      <c r="B207" s="65" t="s">
        <v>872</v>
      </c>
      <c r="C207" s="65" t="s">
        <v>221</v>
      </c>
      <c r="D207" s="111">
        <v>45259</v>
      </c>
      <c r="E207" s="65" t="s">
        <v>972</v>
      </c>
      <c r="F207" s="66" t="s">
        <v>253</v>
      </c>
      <c r="G207" s="66" t="s">
        <v>262</v>
      </c>
      <c r="H207" s="67">
        <v>1.5</v>
      </c>
      <c r="I207" s="66"/>
      <c r="J207" s="65" t="s">
        <v>1406</v>
      </c>
      <c r="K207" s="112">
        <v>45344.687314814801</v>
      </c>
      <c r="L207" s="65" t="s">
        <v>1406</v>
      </c>
      <c r="M207" s="112">
        <v>45344</v>
      </c>
      <c r="N207" s="65" t="s">
        <v>1407</v>
      </c>
      <c r="O207" s="66" t="s">
        <v>720</v>
      </c>
      <c r="P207" s="65" t="s">
        <v>721</v>
      </c>
    </row>
    <row r="208" spans="1:16" s="14" customFormat="1" x14ac:dyDescent="0.25">
      <c r="A208" s="27">
        <v>208</v>
      </c>
      <c r="B208" s="65" t="s">
        <v>612</v>
      </c>
      <c r="C208" s="65" t="s">
        <v>15</v>
      </c>
      <c r="D208" s="111">
        <v>45275</v>
      </c>
      <c r="E208" s="65" t="s">
        <v>744</v>
      </c>
      <c r="F208" s="66" t="s">
        <v>20</v>
      </c>
      <c r="G208" s="66" t="s">
        <v>263</v>
      </c>
      <c r="H208" s="67">
        <v>6</v>
      </c>
      <c r="I208" s="66"/>
      <c r="J208" s="65" t="s">
        <v>1406</v>
      </c>
      <c r="K208" s="112">
        <v>45359.051030092603</v>
      </c>
      <c r="L208" s="65" t="s">
        <v>1407</v>
      </c>
      <c r="M208" s="112"/>
      <c r="N208" s="65" t="s">
        <v>1407</v>
      </c>
      <c r="O208" s="66" t="s">
        <v>857</v>
      </c>
      <c r="P208" s="65"/>
    </row>
    <row r="209" spans="1:16" s="14" customFormat="1" x14ac:dyDescent="0.25">
      <c r="A209" s="27">
        <v>209</v>
      </c>
      <c r="B209" s="65" t="s">
        <v>612</v>
      </c>
      <c r="C209" s="65" t="s">
        <v>15</v>
      </c>
      <c r="D209" s="111">
        <v>45275</v>
      </c>
      <c r="E209" s="65" t="s">
        <v>719</v>
      </c>
      <c r="F209" s="66" t="s">
        <v>47</v>
      </c>
      <c r="G209" s="66" t="s">
        <v>265</v>
      </c>
      <c r="H209" s="67">
        <v>0.5</v>
      </c>
      <c r="I209" s="66"/>
      <c r="J209" s="65" t="s">
        <v>1406</v>
      </c>
      <c r="K209" s="112">
        <v>45460.677731481497</v>
      </c>
      <c r="L209" s="65" t="s">
        <v>1407</v>
      </c>
      <c r="M209" s="112"/>
      <c r="N209" s="65" t="s">
        <v>1407</v>
      </c>
      <c r="O209" s="66" t="s">
        <v>1335</v>
      </c>
      <c r="P209" s="65"/>
    </row>
    <row r="210" spans="1:16" s="14" customFormat="1" x14ac:dyDescent="0.25">
      <c r="A210" s="27">
        <v>210</v>
      </c>
      <c r="B210" s="65" t="s">
        <v>612</v>
      </c>
      <c r="C210" s="65" t="s">
        <v>15</v>
      </c>
      <c r="D210" s="111">
        <v>45275</v>
      </c>
      <c r="E210" s="65" t="s">
        <v>744</v>
      </c>
      <c r="F210" s="66" t="s">
        <v>20</v>
      </c>
      <c r="G210" s="66" t="s">
        <v>266</v>
      </c>
      <c r="H210" s="67">
        <v>0.25</v>
      </c>
      <c r="I210" s="66"/>
      <c r="J210" s="65" t="s">
        <v>1406</v>
      </c>
      <c r="K210" s="112">
        <v>45275.306145833303</v>
      </c>
      <c r="L210" s="65" t="s">
        <v>1407</v>
      </c>
      <c r="M210" s="112"/>
      <c r="N210" s="65" t="s">
        <v>1406</v>
      </c>
      <c r="O210" s="66" t="s">
        <v>264</v>
      </c>
      <c r="P210" s="65"/>
    </row>
    <row r="211" spans="1:16" s="14" customFormat="1" x14ac:dyDescent="0.25">
      <c r="A211" s="27">
        <v>211</v>
      </c>
      <c r="B211" s="65" t="s">
        <v>612</v>
      </c>
      <c r="C211" s="65" t="s">
        <v>15</v>
      </c>
      <c r="D211" s="111">
        <v>45275</v>
      </c>
      <c r="E211" s="65" t="s">
        <v>872</v>
      </c>
      <c r="F211" s="66" t="s">
        <v>267</v>
      </c>
      <c r="G211" s="66" t="s">
        <v>58</v>
      </c>
      <c r="H211" s="67">
        <v>2.25</v>
      </c>
      <c r="I211" s="66"/>
      <c r="J211" s="65" t="s">
        <v>1406</v>
      </c>
      <c r="K211" s="112">
        <v>45361.675057870401</v>
      </c>
      <c r="L211" s="65" t="s">
        <v>1406</v>
      </c>
      <c r="M211" s="112">
        <v>45462.729050925896</v>
      </c>
      <c r="N211" s="65" t="s">
        <v>1407</v>
      </c>
      <c r="O211" s="66" t="s">
        <v>1474</v>
      </c>
      <c r="P211" s="65" t="s">
        <v>1475</v>
      </c>
    </row>
    <row r="212" spans="1:16" s="14" customFormat="1" x14ac:dyDescent="0.25">
      <c r="A212" s="27">
        <v>212</v>
      </c>
      <c r="B212" s="65" t="s">
        <v>612</v>
      </c>
      <c r="C212" s="65" t="s">
        <v>15</v>
      </c>
      <c r="D212" s="111">
        <v>45275</v>
      </c>
      <c r="E212" s="65" t="s">
        <v>1408</v>
      </c>
      <c r="F212" s="66" t="s">
        <v>268</v>
      </c>
      <c r="G212" s="66" t="s">
        <v>166</v>
      </c>
      <c r="H212" s="67">
        <v>1.75</v>
      </c>
      <c r="I212" s="66"/>
      <c r="J212" s="65" t="s">
        <v>1406</v>
      </c>
      <c r="K212" s="112">
        <v>45363.402129629598</v>
      </c>
      <c r="L212" s="65" t="s">
        <v>1407</v>
      </c>
      <c r="M212" s="112"/>
      <c r="N212" s="65" t="s">
        <v>1407</v>
      </c>
      <c r="O212" s="66" t="s">
        <v>914</v>
      </c>
      <c r="P212" s="65"/>
    </row>
    <row r="213" spans="1:16" s="14" customFormat="1" x14ac:dyDescent="0.25">
      <c r="A213" s="27">
        <v>213</v>
      </c>
      <c r="B213" s="65" t="s">
        <v>612</v>
      </c>
      <c r="C213" s="65" t="s">
        <v>15</v>
      </c>
      <c r="D213" s="111">
        <v>45275</v>
      </c>
      <c r="E213" s="65" t="s">
        <v>1409</v>
      </c>
      <c r="F213" s="66" t="s">
        <v>269</v>
      </c>
      <c r="G213" s="66" t="s">
        <v>270</v>
      </c>
      <c r="H213" s="67">
        <v>0.75</v>
      </c>
      <c r="I213" s="66"/>
      <c r="J213" s="65" t="s">
        <v>1406</v>
      </c>
      <c r="K213" s="112">
        <v>45275.300127314797</v>
      </c>
      <c r="L213" s="65" t="s">
        <v>1407</v>
      </c>
      <c r="M213" s="112"/>
      <c r="N213" s="65" t="s">
        <v>1407</v>
      </c>
      <c r="O213" s="66" t="s">
        <v>264</v>
      </c>
      <c r="P213" s="65"/>
    </row>
    <row r="214" spans="1:16" s="14" customFormat="1" x14ac:dyDescent="0.25">
      <c r="A214" s="27">
        <v>214</v>
      </c>
      <c r="B214" s="65" t="s">
        <v>612</v>
      </c>
      <c r="C214" s="65" t="s">
        <v>15</v>
      </c>
      <c r="D214" s="111">
        <v>45275</v>
      </c>
      <c r="E214" s="65" t="s">
        <v>1410</v>
      </c>
      <c r="F214" s="66" t="s">
        <v>271</v>
      </c>
      <c r="G214" s="66" t="s">
        <v>272</v>
      </c>
      <c r="H214" s="67">
        <v>1.75</v>
      </c>
      <c r="I214" s="66"/>
      <c r="J214" s="65" t="s">
        <v>1406</v>
      </c>
      <c r="K214" s="112">
        <v>45275.305937500001</v>
      </c>
      <c r="L214" s="65" t="s">
        <v>1407</v>
      </c>
      <c r="M214" s="112"/>
      <c r="N214" s="65" t="s">
        <v>1406</v>
      </c>
      <c r="O214" s="66" t="s">
        <v>264</v>
      </c>
      <c r="P214" s="65"/>
    </row>
    <row r="215" spans="1:16" s="14" customFormat="1" x14ac:dyDescent="0.25">
      <c r="A215" s="27">
        <v>215</v>
      </c>
      <c r="B215" s="65" t="s">
        <v>612</v>
      </c>
      <c r="C215" s="65" t="s">
        <v>15</v>
      </c>
      <c r="D215" s="111">
        <v>45275</v>
      </c>
      <c r="E215" s="65" t="s">
        <v>1461</v>
      </c>
      <c r="F215" s="66" t="s">
        <v>273</v>
      </c>
      <c r="G215" s="66" t="s">
        <v>274</v>
      </c>
      <c r="H215" s="67">
        <v>0.5</v>
      </c>
      <c r="I215" s="66"/>
      <c r="J215" s="65" t="s">
        <v>1406</v>
      </c>
      <c r="K215" s="112">
        <v>45275.305821759299</v>
      </c>
      <c r="L215" s="65" t="s">
        <v>1407</v>
      </c>
      <c r="M215" s="112"/>
      <c r="N215" s="65" t="s">
        <v>1407</v>
      </c>
      <c r="O215" s="66" t="s">
        <v>264</v>
      </c>
      <c r="P215" s="65"/>
    </row>
    <row r="216" spans="1:16" s="14" customFormat="1" x14ac:dyDescent="0.25">
      <c r="A216" s="27">
        <v>216</v>
      </c>
      <c r="B216" s="65" t="s">
        <v>612</v>
      </c>
      <c r="C216" s="65" t="s">
        <v>15</v>
      </c>
      <c r="D216" s="111">
        <v>45275</v>
      </c>
      <c r="E216" s="65" t="s">
        <v>1410</v>
      </c>
      <c r="F216" s="66" t="s">
        <v>271</v>
      </c>
      <c r="G216" s="66" t="s">
        <v>58</v>
      </c>
      <c r="H216" s="67">
        <v>1</v>
      </c>
      <c r="I216" s="66"/>
      <c r="J216" s="65" t="s">
        <v>1406</v>
      </c>
      <c r="K216" s="112">
        <v>45275.3055902778</v>
      </c>
      <c r="L216" s="65" t="s">
        <v>1407</v>
      </c>
      <c r="M216" s="112"/>
      <c r="N216" s="65" t="s">
        <v>1407</v>
      </c>
      <c r="O216" s="66" t="s">
        <v>264</v>
      </c>
      <c r="P216" s="65"/>
    </row>
    <row r="217" spans="1:16" s="14" customFormat="1" x14ac:dyDescent="0.25">
      <c r="A217" s="27">
        <v>217</v>
      </c>
      <c r="B217" s="65" t="s">
        <v>612</v>
      </c>
      <c r="C217" s="65" t="s">
        <v>15</v>
      </c>
      <c r="D217" s="111">
        <v>45275</v>
      </c>
      <c r="E217" s="65" t="s">
        <v>1462</v>
      </c>
      <c r="F217" s="66" t="s">
        <v>275</v>
      </c>
      <c r="G217" s="66" t="s">
        <v>58</v>
      </c>
      <c r="H217" s="67">
        <v>1</v>
      </c>
      <c r="I217" s="66"/>
      <c r="J217" s="65" t="s">
        <v>1406</v>
      </c>
      <c r="K217" s="112">
        <v>45275.3066203704</v>
      </c>
      <c r="L217" s="65" t="s">
        <v>1407</v>
      </c>
      <c r="M217" s="112"/>
      <c r="N217" s="65" t="s">
        <v>1407</v>
      </c>
      <c r="O217" s="66" t="s">
        <v>264</v>
      </c>
      <c r="P217" s="65"/>
    </row>
    <row r="218" spans="1:16" s="14" customFormat="1" x14ac:dyDescent="0.25">
      <c r="A218" s="27">
        <v>218</v>
      </c>
      <c r="B218" s="65" t="s">
        <v>612</v>
      </c>
      <c r="C218" s="65" t="s">
        <v>15</v>
      </c>
      <c r="D218" s="111">
        <v>45275</v>
      </c>
      <c r="E218" s="65" t="s">
        <v>1099</v>
      </c>
      <c r="F218" s="66" t="s">
        <v>276</v>
      </c>
      <c r="G218" s="66" t="s">
        <v>277</v>
      </c>
      <c r="H218" s="67">
        <v>1</v>
      </c>
      <c r="I218" s="66"/>
      <c r="J218" s="65" t="s">
        <v>1406</v>
      </c>
      <c r="K218" s="112">
        <v>45379.312175925901</v>
      </c>
      <c r="L218" s="65" t="s">
        <v>1407</v>
      </c>
      <c r="M218" s="112"/>
      <c r="N218" s="65" t="s">
        <v>1407</v>
      </c>
      <c r="O218" s="66" t="s">
        <v>1123</v>
      </c>
      <c r="P218" s="65"/>
    </row>
    <row r="219" spans="1:16" s="14" customFormat="1" x14ac:dyDescent="0.25">
      <c r="A219" s="27">
        <v>219</v>
      </c>
      <c r="B219" s="65" t="s">
        <v>612</v>
      </c>
      <c r="C219" s="65" t="s">
        <v>15</v>
      </c>
      <c r="D219" s="111">
        <v>45275</v>
      </c>
      <c r="E219" s="65" t="s">
        <v>612</v>
      </c>
      <c r="F219" s="66" t="s">
        <v>278</v>
      </c>
      <c r="G219" s="66" t="s">
        <v>279</v>
      </c>
      <c r="H219" s="67">
        <v>1</v>
      </c>
      <c r="I219" s="66"/>
      <c r="J219" s="65" t="s">
        <v>1406</v>
      </c>
      <c r="K219" s="112">
        <v>45275.336921296301</v>
      </c>
      <c r="L219" s="65" t="s">
        <v>1407</v>
      </c>
      <c r="M219" s="112"/>
      <c r="N219" s="65" t="s">
        <v>1407</v>
      </c>
      <c r="O219" s="66" t="s">
        <v>18</v>
      </c>
      <c r="P219" s="65"/>
    </row>
    <row r="220" spans="1:16" s="14" customFormat="1" x14ac:dyDescent="0.25">
      <c r="A220" s="27">
        <v>220</v>
      </c>
      <c r="B220" s="65" t="s">
        <v>612</v>
      </c>
      <c r="C220" s="65" t="s">
        <v>15</v>
      </c>
      <c r="D220" s="111">
        <v>45275</v>
      </c>
      <c r="E220" s="65" t="s">
        <v>1412</v>
      </c>
      <c r="F220" s="66" t="s">
        <v>16</v>
      </c>
      <c r="G220" s="66" t="s">
        <v>280</v>
      </c>
      <c r="H220" s="67">
        <v>0.25</v>
      </c>
      <c r="I220" s="66"/>
      <c r="J220" s="65" t="s">
        <v>1406</v>
      </c>
      <c r="K220" s="112">
        <v>45275.460428240702</v>
      </c>
      <c r="L220" s="65" t="s">
        <v>1407</v>
      </c>
      <c r="M220" s="112"/>
      <c r="N220" s="65" t="s">
        <v>1407</v>
      </c>
      <c r="O220" s="66" t="s">
        <v>18</v>
      </c>
      <c r="P220" s="65"/>
    </row>
    <row r="221" spans="1:16" s="14" customFormat="1" x14ac:dyDescent="0.25">
      <c r="A221" s="27">
        <v>221</v>
      </c>
      <c r="B221" s="65" t="s">
        <v>612</v>
      </c>
      <c r="C221" s="65" t="s">
        <v>15</v>
      </c>
      <c r="D221" s="111">
        <v>45275</v>
      </c>
      <c r="E221" s="65" t="s">
        <v>1412</v>
      </c>
      <c r="F221" s="66" t="s">
        <v>16</v>
      </c>
      <c r="G221" s="66" t="s">
        <v>17</v>
      </c>
      <c r="H221" s="67">
        <v>0.25</v>
      </c>
      <c r="I221" s="66"/>
      <c r="J221" s="65" t="s">
        <v>1406</v>
      </c>
      <c r="K221" s="112">
        <v>45275.461006944402</v>
      </c>
      <c r="L221" s="65" t="s">
        <v>1407</v>
      </c>
      <c r="M221" s="112"/>
      <c r="N221" s="65" t="s">
        <v>1407</v>
      </c>
      <c r="O221" s="66" t="s">
        <v>18</v>
      </c>
      <c r="P221" s="65"/>
    </row>
    <row r="222" spans="1:16" s="14" customFormat="1" x14ac:dyDescent="0.25">
      <c r="A222" s="27">
        <v>222</v>
      </c>
      <c r="B222" s="65" t="s">
        <v>970</v>
      </c>
      <c r="C222" s="65" t="s">
        <v>19</v>
      </c>
      <c r="D222" s="111">
        <v>45275</v>
      </c>
      <c r="E222" s="65" t="s">
        <v>744</v>
      </c>
      <c r="F222" s="66" t="s">
        <v>20</v>
      </c>
      <c r="G222" s="66" t="s">
        <v>21</v>
      </c>
      <c r="H222" s="67">
        <v>1</v>
      </c>
      <c r="I222" s="66" t="s">
        <v>22</v>
      </c>
      <c r="J222" s="65" t="s">
        <v>1406</v>
      </c>
      <c r="K222" s="112">
        <v>45359.051030092603</v>
      </c>
      <c r="L222" s="65" t="s">
        <v>1407</v>
      </c>
      <c r="M222" s="112"/>
      <c r="N222" s="65" t="s">
        <v>1407</v>
      </c>
      <c r="O222" s="66" t="s">
        <v>857</v>
      </c>
      <c r="P222" s="65"/>
    </row>
    <row r="223" spans="1:16" s="14" customFormat="1" x14ac:dyDescent="0.25">
      <c r="A223" s="27">
        <v>223</v>
      </c>
      <c r="B223" s="65" t="s">
        <v>970</v>
      </c>
      <c r="C223" s="65" t="s">
        <v>19</v>
      </c>
      <c r="D223" s="111">
        <v>45275</v>
      </c>
      <c r="E223" s="65" t="s">
        <v>1463</v>
      </c>
      <c r="F223" s="66" t="s">
        <v>23</v>
      </c>
      <c r="G223" s="66" t="s">
        <v>24</v>
      </c>
      <c r="H223" s="67">
        <v>0.25</v>
      </c>
      <c r="I223" s="66"/>
      <c r="J223" s="65" t="s">
        <v>1406</v>
      </c>
      <c r="K223" s="112">
        <v>45275.536249999997</v>
      </c>
      <c r="L223" s="65" t="s">
        <v>1407</v>
      </c>
      <c r="M223" s="112"/>
      <c r="N223" s="65" t="s">
        <v>1407</v>
      </c>
      <c r="O223" s="66" t="s">
        <v>18</v>
      </c>
      <c r="P223" s="65"/>
    </row>
    <row r="224" spans="1:16" s="14" customFormat="1" x14ac:dyDescent="0.25">
      <c r="A224" s="27">
        <v>224</v>
      </c>
      <c r="B224" s="65" t="s">
        <v>970</v>
      </c>
      <c r="C224" s="65" t="s">
        <v>19</v>
      </c>
      <c r="D224" s="111">
        <v>45275</v>
      </c>
      <c r="E224" s="65" t="s">
        <v>1463</v>
      </c>
      <c r="F224" s="66" t="s">
        <v>23</v>
      </c>
      <c r="G224" s="66" t="s">
        <v>25</v>
      </c>
      <c r="H224" s="67">
        <v>0.5</v>
      </c>
      <c r="I224" s="66"/>
      <c r="J224" s="65" t="s">
        <v>1407</v>
      </c>
      <c r="K224" s="112">
        <v>45275.537731481498</v>
      </c>
      <c r="L224" s="65" t="s">
        <v>1407</v>
      </c>
      <c r="M224" s="112"/>
      <c r="N224" s="65" t="s">
        <v>1407</v>
      </c>
      <c r="O224" s="66" t="s">
        <v>18</v>
      </c>
      <c r="P224" s="65"/>
    </row>
    <row r="225" spans="1:16" s="14" customFormat="1" x14ac:dyDescent="0.25">
      <c r="A225" s="27">
        <v>225</v>
      </c>
      <c r="B225" s="65" t="s">
        <v>970</v>
      </c>
      <c r="C225" s="65" t="s">
        <v>19</v>
      </c>
      <c r="D225" s="111">
        <v>45275</v>
      </c>
      <c r="E225" s="65" t="s">
        <v>775</v>
      </c>
      <c r="F225" s="66" t="s">
        <v>26</v>
      </c>
      <c r="G225" s="66" t="s">
        <v>27</v>
      </c>
      <c r="H225" s="67">
        <v>2</v>
      </c>
      <c r="I225" s="66"/>
      <c r="J225" s="65" t="s">
        <v>1406</v>
      </c>
      <c r="K225" s="112">
        <v>45276.415405092601</v>
      </c>
      <c r="L225" s="65" t="s">
        <v>1407</v>
      </c>
      <c r="M225" s="112"/>
      <c r="N225" s="65" t="s">
        <v>1406</v>
      </c>
      <c r="O225" s="66" t="s">
        <v>292</v>
      </c>
      <c r="P225" s="65"/>
    </row>
    <row r="226" spans="1:16" s="14" customFormat="1" x14ac:dyDescent="0.25">
      <c r="A226" s="27">
        <v>226</v>
      </c>
      <c r="B226" s="65" t="s">
        <v>970</v>
      </c>
      <c r="C226" s="65" t="s">
        <v>19</v>
      </c>
      <c r="D226" s="111">
        <v>45275</v>
      </c>
      <c r="E226" s="65" t="s">
        <v>1413</v>
      </c>
      <c r="F226" s="66" t="s">
        <v>28</v>
      </c>
      <c r="G226" s="66" t="s">
        <v>29</v>
      </c>
      <c r="H226" s="67">
        <v>0.5</v>
      </c>
      <c r="I226" s="66"/>
      <c r="J226" s="65" t="s">
        <v>1406</v>
      </c>
      <c r="K226" s="112">
        <v>45275.560624999998</v>
      </c>
      <c r="L226" s="65" t="s">
        <v>1407</v>
      </c>
      <c r="M226" s="112"/>
      <c r="N226" s="65" t="s">
        <v>1407</v>
      </c>
      <c r="O226" s="66" t="s">
        <v>18</v>
      </c>
      <c r="P226" s="65"/>
    </row>
    <row r="227" spans="1:16" s="14" customFormat="1" x14ac:dyDescent="0.25">
      <c r="A227" s="27">
        <v>227</v>
      </c>
      <c r="B227" s="65" t="s">
        <v>970</v>
      </c>
      <c r="C227" s="65" t="s">
        <v>19</v>
      </c>
      <c r="D227" s="111">
        <v>45275</v>
      </c>
      <c r="E227" s="65" t="s">
        <v>746</v>
      </c>
      <c r="F227" s="66" t="s">
        <v>163</v>
      </c>
      <c r="G227" s="66"/>
      <c r="H227" s="67">
        <v>2</v>
      </c>
      <c r="I227" s="66"/>
      <c r="J227" s="65" t="s">
        <v>1406</v>
      </c>
      <c r="K227" s="112">
        <v>45276.412002314799</v>
      </c>
      <c r="L227" s="65" t="s">
        <v>1407</v>
      </c>
      <c r="M227" s="112"/>
      <c r="N227" s="65" t="s">
        <v>1406</v>
      </c>
      <c r="O227" s="66" t="s">
        <v>281</v>
      </c>
      <c r="P227" s="65"/>
    </row>
    <row r="228" spans="1:16" s="14" customFormat="1" x14ac:dyDescent="0.25">
      <c r="A228" s="27">
        <v>228</v>
      </c>
      <c r="B228" s="65" t="s">
        <v>970</v>
      </c>
      <c r="C228" s="65" t="s">
        <v>19</v>
      </c>
      <c r="D228" s="111">
        <v>45275</v>
      </c>
      <c r="E228" s="65" t="s">
        <v>843</v>
      </c>
      <c r="F228" s="66" t="s">
        <v>122</v>
      </c>
      <c r="G228" s="66" t="s">
        <v>270</v>
      </c>
      <c r="H228" s="67">
        <v>1</v>
      </c>
      <c r="I228" s="66"/>
      <c r="J228" s="65" t="s">
        <v>1406</v>
      </c>
      <c r="K228" s="112">
        <v>45276.415625000001</v>
      </c>
      <c r="L228" s="65" t="s">
        <v>1407</v>
      </c>
      <c r="M228" s="112"/>
      <c r="N228" s="65" t="s">
        <v>1406</v>
      </c>
      <c r="O228" s="66" t="s">
        <v>292</v>
      </c>
      <c r="P228" s="65"/>
    </row>
    <row r="229" spans="1:16" s="14" customFormat="1" x14ac:dyDescent="0.25">
      <c r="A229" s="27">
        <v>229</v>
      </c>
      <c r="B229" s="65" t="s">
        <v>970</v>
      </c>
      <c r="C229" s="65" t="s">
        <v>19</v>
      </c>
      <c r="D229" s="111">
        <v>45275</v>
      </c>
      <c r="E229" s="65" t="s">
        <v>1465</v>
      </c>
      <c r="F229" s="66" t="s">
        <v>282</v>
      </c>
      <c r="G229" s="66" t="s">
        <v>58</v>
      </c>
      <c r="H229" s="67">
        <v>2</v>
      </c>
      <c r="I229" s="66"/>
      <c r="J229" s="65" t="s">
        <v>1406</v>
      </c>
      <c r="K229" s="112">
        <v>45276.415300925903</v>
      </c>
      <c r="L229" s="65" t="s">
        <v>1407</v>
      </c>
      <c r="M229" s="112"/>
      <c r="N229" s="65" t="s">
        <v>1406</v>
      </c>
      <c r="O229" s="66" t="s">
        <v>292</v>
      </c>
      <c r="P229" s="65"/>
    </row>
    <row r="230" spans="1:16" s="14" customFormat="1" x14ac:dyDescent="0.25">
      <c r="A230" s="27">
        <v>230</v>
      </c>
      <c r="B230" s="65" t="s">
        <v>970</v>
      </c>
      <c r="C230" s="65" t="s">
        <v>19</v>
      </c>
      <c r="D230" s="111">
        <v>45275</v>
      </c>
      <c r="E230" s="65" t="s">
        <v>1460</v>
      </c>
      <c r="F230" s="66" t="s">
        <v>283</v>
      </c>
      <c r="G230" s="66" t="s">
        <v>270</v>
      </c>
      <c r="H230" s="67">
        <v>1.25</v>
      </c>
      <c r="I230" s="66"/>
      <c r="J230" s="65" t="s">
        <v>1406</v>
      </c>
      <c r="K230" s="112">
        <v>45276.4157291667</v>
      </c>
      <c r="L230" s="65" t="s">
        <v>1407</v>
      </c>
      <c r="M230" s="112"/>
      <c r="N230" s="65" t="s">
        <v>1407</v>
      </c>
      <c r="O230" s="66" t="s">
        <v>292</v>
      </c>
      <c r="P230" s="65"/>
    </row>
    <row r="231" spans="1:16" s="14" customFormat="1" x14ac:dyDescent="0.25">
      <c r="A231" s="27">
        <v>231</v>
      </c>
      <c r="B231" s="65" t="s">
        <v>970</v>
      </c>
      <c r="C231" s="65" t="s">
        <v>19</v>
      </c>
      <c r="D231" s="111">
        <v>45275</v>
      </c>
      <c r="E231" s="65" t="s">
        <v>1432</v>
      </c>
      <c r="F231" s="66" t="s">
        <v>175</v>
      </c>
      <c r="G231" s="66" t="s">
        <v>284</v>
      </c>
      <c r="H231" s="67">
        <v>0.75</v>
      </c>
      <c r="I231" s="66"/>
      <c r="J231" s="65" t="s">
        <v>1406</v>
      </c>
      <c r="K231" s="112">
        <v>45276.3453703704</v>
      </c>
      <c r="L231" s="65" t="s">
        <v>1407</v>
      </c>
      <c r="M231" s="112"/>
      <c r="N231" s="65" t="s">
        <v>1407</v>
      </c>
      <c r="O231" s="66" t="s">
        <v>285</v>
      </c>
      <c r="P231" s="65"/>
    </row>
    <row r="232" spans="1:16" s="14" customFormat="1" x14ac:dyDescent="0.25">
      <c r="A232" s="27">
        <v>232</v>
      </c>
      <c r="B232" s="65" t="s">
        <v>970</v>
      </c>
      <c r="C232" s="65" t="s">
        <v>19</v>
      </c>
      <c r="D232" s="111">
        <v>45275</v>
      </c>
      <c r="E232" s="65" t="s">
        <v>1466</v>
      </c>
      <c r="F232" s="66" t="s">
        <v>286</v>
      </c>
      <c r="G232" s="66" t="s">
        <v>287</v>
      </c>
      <c r="H232" s="67">
        <v>2</v>
      </c>
      <c r="I232" s="66"/>
      <c r="J232" s="65" t="s">
        <v>1406</v>
      </c>
      <c r="K232" s="112">
        <v>45276.418796296297</v>
      </c>
      <c r="L232" s="65" t="s">
        <v>1407</v>
      </c>
      <c r="M232" s="112"/>
      <c r="N232" s="65" t="s">
        <v>1406</v>
      </c>
      <c r="O232" s="66" t="s">
        <v>292</v>
      </c>
      <c r="P232" s="65"/>
    </row>
    <row r="233" spans="1:16" s="14" customFormat="1" x14ac:dyDescent="0.25">
      <c r="A233" s="27">
        <v>233</v>
      </c>
      <c r="B233" s="65" t="s">
        <v>970</v>
      </c>
      <c r="C233" s="65" t="s">
        <v>19</v>
      </c>
      <c r="D233" s="111">
        <v>45276</v>
      </c>
      <c r="E233" s="65" t="s">
        <v>1467</v>
      </c>
      <c r="F233" s="66" t="s">
        <v>288</v>
      </c>
      <c r="G233" s="66" t="s">
        <v>289</v>
      </c>
      <c r="H233" s="67">
        <v>2.5</v>
      </c>
      <c r="I233" s="66"/>
      <c r="J233" s="65" t="s">
        <v>1407</v>
      </c>
      <c r="K233" s="112">
        <v>45358.469409722202</v>
      </c>
      <c r="L233" s="65" t="s">
        <v>1407</v>
      </c>
      <c r="M233" s="112"/>
      <c r="N233" s="65" t="s">
        <v>1406</v>
      </c>
      <c r="O233" s="66" t="s">
        <v>840</v>
      </c>
      <c r="P233" s="65"/>
    </row>
    <row r="234" spans="1:16" s="14" customFormat="1" x14ac:dyDescent="0.25">
      <c r="A234" s="27">
        <v>234</v>
      </c>
      <c r="B234" s="65" t="s">
        <v>970</v>
      </c>
      <c r="C234" s="65" t="s">
        <v>19</v>
      </c>
      <c r="D234" s="111">
        <v>45276</v>
      </c>
      <c r="E234" s="65" t="s">
        <v>752</v>
      </c>
      <c r="F234" s="66" t="s">
        <v>290</v>
      </c>
      <c r="G234" s="66" t="s">
        <v>291</v>
      </c>
      <c r="H234" s="67">
        <v>1.95</v>
      </c>
      <c r="I234" s="66" t="s">
        <v>58</v>
      </c>
      <c r="J234" s="65" t="s">
        <v>1407</v>
      </c>
      <c r="K234" s="112">
        <v>45358.469571759299</v>
      </c>
      <c r="L234" s="65" t="s">
        <v>1407</v>
      </c>
      <c r="M234" s="112"/>
      <c r="N234" s="65" t="s">
        <v>1406</v>
      </c>
      <c r="O234" s="66" t="s">
        <v>840</v>
      </c>
      <c r="P234" s="65"/>
    </row>
    <row r="235" spans="1:16" s="14" customFormat="1" x14ac:dyDescent="0.25">
      <c r="A235" s="27">
        <v>235</v>
      </c>
      <c r="B235" s="65" t="s">
        <v>612</v>
      </c>
      <c r="C235" s="65" t="s">
        <v>15</v>
      </c>
      <c r="D235" s="111">
        <v>45276</v>
      </c>
      <c r="E235" s="65" t="s">
        <v>1468</v>
      </c>
      <c r="F235" s="66" t="s">
        <v>294</v>
      </c>
      <c r="G235" s="66" t="s">
        <v>294</v>
      </c>
      <c r="H235" s="67">
        <v>1</v>
      </c>
      <c r="I235" s="66"/>
      <c r="J235" s="65" t="s">
        <v>1406</v>
      </c>
      <c r="K235" s="112">
        <v>45380.3352199074</v>
      </c>
      <c r="L235" s="65" t="s">
        <v>1407</v>
      </c>
      <c r="M235" s="112"/>
      <c r="N235" s="65" t="s">
        <v>1407</v>
      </c>
      <c r="O235" s="66" t="s">
        <v>1134</v>
      </c>
      <c r="P235" s="65"/>
    </row>
    <row r="236" spans="1:16" s="14" customFormat="1" x14ac:dyDescent="0.25">
      <c r="A236" s="27">
        <v>236</v>
      </c>
      <c r="B236" s="65" t="s">
        <v>612</v>
      </c>
      <c r="C236" s="65" t="s">
        <v>15</v>
      </c>
      <c r="D236" s="111">
        <v>45276</v>
      </c>
      <c r="E236" s="65" t="s">
        <v>1469</v>
      </c>
      <c r="F236" s="66" t="s">
        <v>295</v>
      </c>
      <c r="G236" s="66" t="s">
        <v>296</v>
      </c>
      <c r="H236" s="67">
        <v>2</v>
      </c>
      <c r="I236" s="66" t="s">
        <v>296</v>
      </c>
      <c r="J236" s="65" t="s">
        <v>1406</v>
      </c>
      <c r="K236" s="112">
        <v>45364.424062500002</v>
      </c>
      <c r="L236" s="65" t="s">
        <v>1407</v>
      </c>
      <c r="M236" s="112"/>
      <c r="N236" s="65" t="s">
        <v>1407</v>
      </c>
      <c r="O236" s="66" t="s">
        <v>956</v>
      </c>
      <c r="P236" s="65"/>
    </row>
    <row r="237" spans="1:16" s="14" customFormat="1" x14ac:dyDescent="0.25">
      <c r="A237" s="27">
        <v>237</v>
      </c>
      <c r="B237" s="65" t="s">
        <v>872</v>
      </c>
      <c r="C237" s="65" t="s">
        <v>221</v>
      </c>
      <c r="D237" s="111">
        <v>45276</v>
      </c>
      <c r="E237" s="65" t="s">
        <v>1470</v>
      </c>
      <c r="F237" s="66" t="s">
        <v>297</v>
      </c>
      <c r="G237" s="66" t="s">
        <v>298</v>
      </c>
      <c r="H237" s="67">
        <v>1</v>
      </c>
      <c r="I237" s="66"/>
      <c r="J237" s="65" t="s">
        <v>1406</v>
      </c>
      <c r="K237" s="112">
        <v>45276.511828703697</v>
      </c>
      <c r="L237" s="65" t="s">
        <v>1407</v>
      </c>
      <c r="M237" s="112"/>
      <c r="N237" s="65" t="s">
        <v>1407</v>
      </c>
      <c r="O237" s="66" t="s">
        <v>293</v>
      </c>
      <c r="P237" s="65"/>
    </row>
    <row r="238" spans="1:16" s="14" customFormat="1" x14ac:dyDescent="0.25">
      <c r="A238" s="27">
        <v>238</v>
      </c>
      <c r="B238" s="65" t="s">
        <v>872</v>
      </c>
      <c r="C238" s="65" t="s">
        <v>221</v>
      </c>
      <c r="D238" s="111">
        <v>45276</v>
      </c>
      <c r="E238" s="65" t="s">
        <v>1415</v>
      </c>
      <c r="F238" s="66" t="s">
        <v>116</v>
      </c>
      <c r="G238" s="66" t="s">
        <v>298</v>
      </c>
      <c r="H238" s="67">
        <v>1.25</v>
      </c>
      <c r="I238" s="66"/>
      <c r="J238" s="65" t="s">
        <v>1406</v>
      </c>
      <c r="K238" s="112">
        <v>45364.341874999998</v>
      </c>
      <c r="L238" s="65" t="s">
        <v>1407</v>
      </c>
      <c r="M238" s="112"/>
      <c r="N238" s="65" t="s">
        <v>1407</v>
      </c>
      <c r="O238" s="66" t="s">
        <v>956</v>
      </c>
      <c r="P238" s="65"/>
    </row>
    <row r="239" spans="1:16" s="14" customFormat="1" x14ac:dyDescent="0.25">
      <c r="A239" s="27">
        <v>239</v>
      </c>
      <c r="B239" s="65" t="s">
        <v>872</v>
      </c>
      <c r="C239" s="65" t="s">
        <v>221</v>
      </c>
      <c r="D239" s="111">
        <v>45276</v>
      </c>
      <c r="E239" s="65" t="s">
        <v>1471</v>
      </c>
      <c r="F239" s="66" t="s">
        <v>299</v>
      </c>
      <c r="G239" s="66" t="s">
        <v>298</v>
      </c>
      <c r="H239" s="67">
        <v>3.75</v>
      </c>
      <c r="I239" s="66"/>
      <c r="J239" s="65" t="s">
        <v>1406</v>
      </c>
      <c r="K239" s="112">
        <v>45363.389791666697</v>
      </c>
      <c r="L239" s="65" t="s">
        <v>1407</v>
      </c>
      <c r="M239" s="112"/>
      <c r="N239" s="65" t="s">
        <v>1407</v>
      </c>
      <c r="O239" s="66" t="s">
        <v>914</v>
      </c>
      <c r="P239" s="65"/>
    </row>
    <row r="240" spans="1:16" s="14" customFormat="1" x14ac:dyDescent="0.25">
      <c r="A240" s="27">
        <v>240</v>
      </c>
      <c r="B240" s="65" t="s">
        <v>1408</v>
      </c>
      <c r="C240" s="65" t="s">
        <v>53</v>
      </c>
      <c r="D240" s="111">
        <v>45276</v>
      </c>
      <c r="E240" s="65" t="s">
        <v>1428</v>
      </c>
      <c r="F240" s="66" t="s">
        <v>300</v>
      </c>
      <c r="G240" s="66"/>
      <c r="H240" s="67">
        <v>3</v>
      </c>
      <c r="I240" s="66"/>
      <c r="J240" s="65" t="s">
        <v>1406</v>
      </c>
      <c r="K240" s="112">
        <v>45363.398136574098</v>
      </c>
      <c r="L240" s="65" t="s">
        <v>1407</v>
      </c>
      <c r="M240" s="112"/>
      <c r="N240" s="65" t="s">
        <v>1407</v>
      </c>
      <c r="O240" s="66" t="s">
        <v>914</v>
      </c>
      <c r="P240" s="65"/>
    </row>
    <row r="241" spans="1:16" s="14" customFormat="1" x14ac:dyDescent="0.25">
      <c r="A241" s="27">
        <v>241</v>
      </c>
      <c r="B241" s="65" t="s">
        <v>970</v>
      </c>
      <c r="C241" s="65" t="s">
        <v>19</v>
      </c>
      <c r="D241" s="111">
        <v>45276</v>
      </c>
      <c r="E241" s="65" t="s">
        <v>771</v>
      </c>
      <c r="F241" s="66" t="s">
        <v>113</v>
      </c>
      <c r="G241" s="66" t="s">
        <v>301</v>
      </c>
      <c r="H241" s="67">
        <v>2</v>
      </c>
      <c r="I241" s="66"/>
      <c r="J241" s="65" t="s">
        <v>1406</v>
      </c>
      <c r="K241" s="112">
        <v>45363.372731481497</v>
      </c>
      <c r="L241" s="65" t="s">
        <v>1407</v>
      </c>
      <c r="M241" s="112"/>
      <c r="N241" s="65" t="s">
        <v>1407</v>
      </c>
      <c r="O241" s="66" t="s">
        <v>914</v>
      </c>
      <c r="P241" s="65"/>
    </row>
    <row r="242" spans="1:16" s="14" customFormat="1" x14ac:dyDescent="0.25">
      <c r="A242" s="27">
        <v>242</v>
      </c>
      <c r="B242" s="65" t="s">
        <v>970</v>
      </c>
      <c r="C242" s="65" t="s">
        <v>19</v>
      </c>
      <c r="D242" s="111">
        <v>45276</v>
      </c>
      <c r="E242" s="65" t="s">
        <v>973</v>
      </c>
      <c r="F242" s="66" t="s">
        <v>156</v>
      </c>
      <c r="G242" s="66" t="s">
        <v>303</v>
      </c>
      <c r="H242" s="67">
        <v>0.75</v>
      </c>
      <c r="I242" s="66"/>
      <c r="J242" s="65" t="s">
        <v>1407</v>
      </c>
      <c r="K242" s="112">
        <v>45358.469710648104</v>
      </c>
      <c r="L242" s="65" t="s">
        <v>1407</v>
      </c>
      <c r="M242" s="112"/>
      <c r="N242" s="65" t="s">
        <v>1406</v>
      </c>
      <c r="O242" s="66" t="s">
        <v>840</v>
      </c>
      <c r="P242" s="65"/>
    </row>
    <row r="243" spans="1:16" s="14" customFormat="1" x14ac:dyDescent="0.25">
      <c r="A243" s="27">
        <v>243</v>
      </c>
      <c r="B243" s="65" t="s">
        <v>970</v>
      </c>
      <c r="C243" s="65" t="s">
        <v>19</v>
      </c>
      <c r="D243" s="111">
        <v>45276</v>
      </c>
      <c r="E243" s="65" t="s">
        <v>775</v>
      </c>
      <c r="F243" s="66" t="s">
        <v>26</v>
      </c>
      <c r="G243" s="66" t="s">
        <v>304</v>
      </c>
      <c r="H243" s="67">
        <v>0.25</v>
      </c>
      <c r="I243" s="66"/>
      <c r="J243" s="65" t="s">
        <v>1406</v>
      </c>
      <c r="K243" s="112">
        <v>45276.622766203698</v>
      </c>
      <c r="L243" s="65" t="s">
        <v>1407</v>
      </c>
      <c r="M243" s="112"/>
      <c r="N243" s="65" t="s">
        <v>1407</v>
      </c>
      <c r="O243" s="66" t="s">
        <v>302</v>
      </c>
      <c r="P243" s="65"/>
    </row>
    <row r="244" spans="1:16" s="14" customFormat="1" x14ac:dyDescent="0.25">
      <c r="A244" s="27">
        <v>244</v>
      </c>
      <c r="B244" s="65" t="s">
        <v>970</v>
      </c>
      <c r="C244" s="65" t="s">
        <v>19</v>
      </c>
      <c r="D244" s="111">
        <v>45276</v>
      </c>
      <c r="E244" s="65" t="s">
        <v>775</v>
      </c>
      <c r="F244" s="66" t="s">
        <v>26</v>
      </c>
      <c r="G244" s="66" t="s">
        <v>304</v>
      </c>
      <c r="H244" s="67">
        <v>0.5</v>
      </c>
      <c r="I244" s="66"/>
      <c r="J244" s="65" t="s">
        <v>1407</v>
      </c>
      <c r="K244" s="112">
        <v>45276.704872685201</v>
      </c>
      <c r="L244" s="65" t="s">
        <v>1407</v>
      </c>
      <c r="M244" s="112"/>
      <c r="N244" s="65" t="s">
        <v>1407</v>
      </c>
      <c r="O244" s="66" t="s">
        <v>305</v>
      </c>
      <c r="P244" s="65"/>
    </row>
    <row r="245" spans="1:16" s="14" customFormat="1" x14ac:dyDescent="0.25">
      <c r="A245" s="27">
        <v>245</v>
      </c>
      <c r="B245" s="65" t="s">
        <v>970</v>
      </c>
      <c r="C245" s="65" t="s">
        <v>19</v>
      </c>
      <c r="D245" s="111">
        <v>45276</v>
      </c>
      <c r="E245" s="65" t="s">
        <v>1472</v>
      </c>
      <c r="F245" s="66" t="s">
        <v>306</v>
      </c>
      <c r="G245" s="66" t="s">
        <v>307</v>
      </c>
      <c r="H245" s="67">
        <v>1</v>
      </c>
      <c r="I245" s="66"/>
      <c r="J245" s="65" t="s">
        <v>1406</v>
      </c>
      <c r="K245" s="112">
        <v>45358.469791666699</v>
      </c>
      <c r="L245" s="65" t="s">
        <v>1407</v>
      </c>
      <c r="M245" s="112"/>
      <c r="N245" s="65" t="s">
        <v>1406</v>
      </c>
      <c r="O245" s="66" t="s">
        <v>840</v>
      </c>
      <c r="P245" s="65"/>
    </row>
    <row r="246" spans="1:16" s="14" customFormat="1" x14ac:dyDescent="0.25">
      <c r="A246" s="27">
        <v>246</v>
      </c>
      <c r="B246" s="65" t="s">
        <v>970</v>
      </c>
      <c r="C246" s="65" t="s">
        <v>19</v>
      </c>
      <c r="D246" s="111">
        <v>45276</v>
      </c>
      <c r="E246" s="65" t="s">
        <v>1464</v>
      </c>
      <c r="F246" s="66" t="s">
        <v>308</v>
      </c>
      <c r="G246" s="66" t="s">
        <v>58</v>
      </c>
      <c r="H246" s="67">
        <v>1</v>
      </c>
      <c r="I246" s="66"/>
      <c r="J246" s="65" t="s">
        <v>1406</v>
      </c>
      <c r="K246" s="112">
        <v>45358.469849537003</v>
      </c>
      <c r="L246" s="65" t="s">
        <v>1407</v>
      </c>
      <c r="M246" s="112"/>
      <c r="N246" s="65" t="s">
        <v>1406</v>
      </c>
      <c r="O246" s="66" t="s">
        <v>840</v>
      </c>
      <c r="P246" s="65"/>
    </row>
    <row r="247" spans="1:16" s="14" customFormat="1" x14ac:dyDescent="0.25">
      <c r="A247" s="27">
        <v>247</v>
      </c>
      <c r="B247" s="65" t="s">
        <v>872</v>
      </c>
      <c r="C247" s="65" t="s">
        <v>221</v>
      </c>
      <c r="D247" s="111">
        <v>45276</v>
      </c>
      <c r="E247" s="65" t="s">
        <v>872</v>
      </c>
      <c r="F247" s="66" t="s">
        <v>267</v>
      </c>
      <c r="G247" s="66" t="s">
        <v>58</v>
      </c>
      <c r="H247" s="67">
        <v>2.5</v>
      </c>
      <c r="I247" s="66"/>
      <c r="J247" s="65" t="s">
        <v>1406</v>
      </c>
      <c r="K247" s="112">
        <v>45282.424189814803</v>
      </c>
      <c r="L247" s="65" t="s">
        <v>1406</v>
      </c>
      <c r="M247" s="112">
        <v>45343</v>
      </c>
      <c r="N247" s="65" t="s">
        <v>1407</v>
      </c>
      <c r="O247" s="66" t="s">
        <v>335</v>
      </c>
      <c r="P247" s="65" t="s">
        <v>702</v>
      </c>
    </row>
    <row r="248" spans="1:16" s="14" customFormat="1" x14ac:dyDescent="0.25">
      <c r="A248" s="27">
        <v>248</v>
      </c>
      <c r="B248" s="65" t="s">
        <v>612</v>
      </c>
      <c r="C248" s="65" t="s">
        <v>15</v>
      </c>
      <c r="D248" s="111">
        <v>45328</v>
      </c>
      <c r="E248" s="65" t="s">
        <v>719</v>
      </c>
      <c r="F248" s="66" t="s">
        <v>47</v>
      </c>
      <c r="G248" s="66" t="s">
        <v>507</v>
      </c>
      <c r="H248" s="67">
        <v>3</v>
      </c>
      <c r="I248" s="66"/>
      <c r="J248" s="65" t="s">
        <v>1406</v>
      </c>
      <c r="K248" s="112">
        <v>45460.451886574097</v>
      </c>
      <c r="L248" s="65" t="s">
        <v>1407</v>
      </c>
      <c r="M248" s="112"/>
      <c r="N248" s="65" t="s">
        <v>1407</v>
      </c>
      <c r="O248" s="66" t="s">
        <v>1358</v>
      </c>
      <c r="P248" s="65"/>
    </row>
    <row r="249" spans="1:16" s="14" customFormat="1" x14ac:dyDescent="0.25">
      <c r="A249" s="27">
        <v>249</v>
      </c>
      <c r="B249" s="65" t="s">
        <v>612</v>
      </c>
      <c r="C249" s="65" t="s">
        <v>15</v>
      </c>
      <c r="D249" s="111">
        <v>45305</v>
      </c>
      <c r="E249" s="65" t="s">
        <v>719</v>
      </c>
      <c r="F249" s="66" t="s">
        <v>47</v>
      </c>
      <c r="G249" s="66" t="s">
        <v>570</v>
      </c>
      <c r="H249" s="67">
        <v>1.5</v>
      </c>
      <c r="I249" s="66" t="s">
        <v>572</v>
      </c>
      <c r="J249" s="65" t="s">
        <v>1406</v>
      </c>
      <c r="K249" s="112">
        <v>45358.474803240701</v>
      </c>
      <c r="L249" s="65" t="s">
        <v>1407</v>
      </c>
      <c r="M249" s="112"/>
      <c r="N249" s="65" t="s">
        <v>1406</v>
      </c>
      <c r="O249" s="66" t="s">
        <v>840</v>
      </c>
      <c r="P249" s="65"/>
    </row>
    <row r="250" spans="1:16" s="14" customFormat="1" x14ac:dyDescent="0.25">
      <c r="A250" s="27">
        <v>250</v>
      </c>
      <c r="B250" s="65" t="s">
        <v>612</v>
      </c>
      <c r="C250" s="65" t="s">
        <v>15</v>
      </c>
      <c r="D250" s="111">
        <v>45305</v>
      </c>
      <c r="E250" s="65" t="s">
        <v>743</v>
      </c>
      <c r="F250" s="66" t="s">
        <v>104</v>
      </c>
      <c r="G250" s="66" t="s">
        <v>570</v>
      </c>
      <c r="H250" s="67">
        <v>2.5</v>
      </c>
      <c r="I250" s="66" t="s">
        <v>572</v>
      </c>
      <c r="J250" s="65" t="s">
        <v>1406</v>
      </c>
      <c r="K250" s="112">
        <v>45336.310034722199</v>
      </c>
      <c r="L250" s="65" t="s">
        <v>1406</v>
      </c>
      <c r="M250" s="112">
        <v>45342</v>
      </c>
      <c r="N250" s="65" t="s">
        <v>1407</v>
      </c>
      <c r="O250" s="66" t="s">
        <v>571</v>
      </c>
      <c r="P250" s="65" t="s">
        <v>642</v>
      </c>
    </row>
    <row r="251" spans="1:16" s="14" customFormat="1" x14ac:dyDescent="0.25">
      <c r="A251" s="27">
        <v>251</v>
      </c>
      <c r="B251" s="65" t="s">
        <v>612</v>
      </c>
      <c r="C251" s="65" t="s">
        <v>15</v>
      </c>
      <c r="D251" s="111">
        <v>45305</v>
      </c>
      <c r="E251" s="65" t="s">
        <v>743</v>
      </c>
      <c r="F251" s="66" t="s">
        <v>104</v>
      </c>
      <c r="G251" s="66" t="s">
        <v>573</v>
      </c>
      <c r="H251" s="67">
        <v>2</v>
      </c>
      <c r="I251" s="66"/>
      <c r="J251" s="65" t="s">
        <v>1406</v>
      </c>
      <c r="K251" s="112">
        <v>45336.324351851901</v>
      </c>
      <c r="L251" s="65" t="s">
        <v>1406</v>
      </c>
      <c r="M251" s="112">
        <v>45342</v>
      </c>
      <c r="N251" s="65" t="s">
        <v>1407</v>
      </c>
      <c r="O251" s="66" t="s">
        <v>571</v>
      </c>
      <c r="P251" s="65" t="s">
        <v>642</v>
      </c>
    </row>
    <row r="252" spans="1:16" s="14" customFormat="1" x14ac:dyDescent="0.25">
      <c r="A252" s="27">
        <v>252</v>
      </c>
      <c r="B252" s="65" t="s">
        <v>612</v>
      </c>
      <c r="C252" s="65" t="s">
        <v>15</v>
      </c>
      <c r="D252" s="111">
        <v>45305</v>
      </c>
      <c r="E252" s="65" t="s">
        <v>1041</v>
      </c>
      <c r="F252" s="66" t="s">
        <v>153</v>
      </c>
      <c r="G252" s="66" t="s">
        <v>574</v>
      </c>
      <c r="H252" s="67">
        <v>1</v>
      </c>
      <c r="I252" s="66"/>
      <c r="J252" s="65" t="s">
        <v>1406</v>
      </c>
      <c r="K252" s="112">
        <v>45336.3262384259</v>
      </c>
      <c r="L252" s="65" t="s">
        <v>1406</v>
      </c>
      <c r="M252" s="112">
        <v>45343</v>
      </c>
      <c r="N252" s="65" t="s">
        <v>1407</v>
      </c>
      <c r="O252" s="66" t="s">
        <v>571</v>
      </c>
      <c r="P252" s="65" t="s">
        <v>704</v>
      </c>
    </row>
    <row r="253" spans="1:16" s="14" customFormat="1" x14ac:dyDescent="0.25">
      <c r="A253" s="27">
        <v>253</v>
      </c>
      <c r="B253" s="65" t="s">
        <v>872</v>
      </c>
      <c r="C253" s="65" t="s">
        <v>221</v>
      </c>
      <c r="D253" s="111">
        <v>45305</v>
      </c>
      <c r="E253" s="65" t="s">
        <v>743</v>
      </c>
      <c r="F253" s="66" t="s">
        <v>104</v>
      </c>
      <c r="G253" s="66" t="s">
        <v>575</v>
      </c>
      <c r="H253" s="67">
        <v>1</v>
      </c>
      <c r="I253" s="66"/>
      <c r="J253" s="65" t="s">
        <v>1406</v>
      </c>
      <c r="K253" s="112">
        <v>45336.326446759304</v>
      </c>
      <c r="L253" s="65" t="s">
        <v>1406</v>
      </c>
      <c r="M253" s="112">
        <v>45342</v>
      </c>
      <c r="N253" s="65" t="s">
        <v>1407</v>
      </c>
      <c r="O253" s="66" t="s">
        <v>571</v>
      </c>
      <c r="P253" s="65" t="s">
        <v>642</v>
      </c>
    </row>
    <row r="254" spans="1:16" s="14" customFormat="1" x14ac:dyDescent="0.25">
      <c r="A254" s="27">
        <v>254</v>
      </c>
      <c r="B254" s="65" t="s">
        <v>872</v>
      </c>
      <c r="C254" s="65" t="s">
        <v>221</v>
      </c>
      <c r="D254" s="111">
        <v>45305</v>
      </c>
      <c r="E254" s="65" t="s">
        <v>1041</v>
      </c>
      <c r="F254" s="66" t="s">
        <v>153</v>
      </c>
      <c r="G254" s="66" t="s">
        <v>574</v>
      </c>
      <c r="H254" s="67">
        <v>2</v>
      </c>
      <c r="I254" s="66"/>
      <c r="J254" s="65" t="s">
        <v>1406</v>
      </c>
      <c r="K254" s="112">
        <v>45336.326631944401</v>
      </c>
      <c r="L254" s="65" t="s">
        <v>1406</v>
      </c>
      <c r="M254" s="112">
        <v>45343</v>
      </c>
      <c r="N254" s="65" t="s">
        <v>1407</v>
      </c>
      <c r="O254" s="66" t="s">
        <v>571</v>
      </c>
      <c r="P254" s="65" t="s">
        <v>704</v>
      </c>
    </row>
    <row r="255" spans="1:16" s="14" customFormat="1" x14ac:dyDescent="0.25">
      <c r="A255" s="27">
        <v>255</v>
      </c>
      <c r="B255" s="65" t="s">
        <v>1408</v>
      </c>
      <c r="C255" s="65" t="s">
        <v>53</v>
      </c>
      <c r="D255" s="111">
        <v>45335</v>
      </c>
      <c r="E255" s="65" t="s">
        <v>719</v>
      </c>
      <c r="F255" s="66" t="s">
        <v>47</v>
      </c>
      <c r="G255" s="66" t="s">
        <v>574</v>
      </c>
      <c r="H255" s="67">
        <v>2</v>
      </c>
      <c r="I255" s="66"/>
      <c r="J255" s="65" t="s">
        <v>1406</v>
      </c>
      <c r="K255" s="112">
        <v>45460.451886574097</v>
      </c>
      <c r="L255" s="65" t="s">
        <v>1407</v>
      </c>
      <c r="M255" s="112"/>
      <c r="N255" s="65" t="s">
        <v>1407</v>
      </c>
      <c r="O255" s="66" t="s">
        <v>1358</v>
      </c>
      <c r="P255" s="65"/>
    </row>
    <row r="256" spans="1:16" s="14" customFormat="1" x14ac:dyDescent="0.25">
      <c r="A256" s="27">
        <v>256</v>
      </c>
      <c r="B256" s="65" t="s">
        <v>970</v>
      </c>
      <c r="C256" s="65" t="s">
        <v>19</v>
      </c>
      <c r="D256" s="111">
        <v>45335</v>
      </c>
      <c r="E256" s="65" t="s">
        <v>729</v>
      </c>
      <c r="F256" s="66" t="s">
        <v>172</v>
      </c>
      <c r="G256" s="66" t="s">
        <v>576</v>
      </c>
      <c r="H256" s="67">
        <v>5</v>
      </c>
      <c r="I256" s="66"/>
      <c r="J256" s="65" t="s">
        <v>1406</v>
      </c>
      <c r="K256" s="112">
        <v>45359.000706018502</v>
      </c>
      <c r="L256" s="65" t="s">
        <v>1406</v>
      </c>
      <c r="M256" s="112">
        <v>45351</v>
      </c>
      <c r="N256" s="65" t="s">
        <v>1407</v>
      </c>
      <c r="O256" s="66" t="s">
        <v>857</v>
      </c>
      <c r="P256" s="65" t="s">
        <v>861</v>
      </c>
    </row>
    <row r="257" spans="1:16" s="14" customFormat="1" x14ac:dyDescent="0.25">
      <c r="A257" s="27">
        <v>257</v>
      </c>
      <c r="B257" s="65" t="s">
        <v>612</v>
      </c>
      <c r="C257" s="65" t="s">
        <v>15</v>
      </c>
      <c r="D257" s="111">
        <v>45305</v>
      </c>
      <c r="E257" s="65" t="s">
        <v>1473</v>
      </c>
      <c r="F257" s="66" t="s">
        <v>577</v>
      </c>
      <c r="G257" s="66" t="s">
        <v>58</v>
      </c>
      <c r="H257" s="67">
        <v>1</v>
      </c>
      <c r="I257" s="66"/>
      <c r="J257" s="65" t="s">
        <v>1406</v>
      </c>
      <c r="K257" s="112">
        <v>45358.475046296298</v>
      </c>
      <c r="L257" s="65" t="s">
        <v>1407</v>
      </c>
      <c r="M257" s="112"/>
      <c r="N257" s="65" t="s">
        <v>1406</v>
      </c>
      <c r="O257" s="66" t="s">
        <v>840</v>
      </c>
      <c r="P257" s="65"/>
    </row>
    <row r="258" spans="1:16" s="14" customFormat="1" x14ac:dyDescent="0.25">
      <c r="A258" s="27">
        <v>258</v>
      </c>
      <c r="B258" s="65" t="s">
        <v>612</v>
      </c>
      <c r="C258" s="65" t="s">
        <v>15</v>
      </c>
      <c r="D258" s="111">
        <v>45337</v>
      </c>
      <c r="E258" s="65" t="s">
        <v>719</v>
      </c>
      <c r="F258" s="66" t="s">
        <v>47</v>
      </c>
      <c r="G258" s="66" t="s">
        <v>595</v>
      </c>
      <c r="H258" s="67">
        <v>2.8</v>
      </c>
      <c r="I258" s="66"/>
      <c r="J258" s="65" t="s">
        <v>1406</v>
      </c>
      <c r="K258" s="112">
        <v>45460.451886574097</v>
      </c>
      <c r="L258" s="65" t="s">
        <v>1407</v>
      </c>
      <c r="M258" s="112"/>
      <c r="N258" s="65" t="s">
        <v>1407</v>
      </c>
      <c r="O258" s="66" t="s">
        <v>1358</v>
      </c>
      <c r="P258" s="65"/>
    </row>
    <row r="259" spans="1:16" s="14" customFormat="1" x14ac:dyDescent="0.25">
      <c r="A259" s="27">
        <v>259</v>
      </c>
      <c r="B259" s="65" t="s">
        <v>612</v>
      </c>
      <c r="C259" s="65" t="s">
        <v>15</v>
      </c>
      <c r="D259" s="111">
        <v>45342</v>
      </c>
      <c r="E259" s="65" t="s">
        <v>746</v>
      </c>
      <c r="F259" s="66" t="s">
        <v>163</v>
      </c>
      <c r="G259" s="66" t="s">
        <v>58</v>
      </c>
      <c r="H259" s="67">
        <v>2.1</v>
      </c>
      <c r="I259" s="66"/>
      <c r="J259" s="65" t="s">
        <v>1406</v>
      </c>
      <c r="K259" s="112">
        <v>45347.725671296299</v>
      </c>
      <c r="L259" s="65" t="s">
        <v>1407</v>
      </c>
      <c r="M259" s="112"/>
      <c r="N259" s="65" t="s">
        <v>1406</v>
      </c>
      <c r="O259" s="66" t="s">
        <v>739</v>
      </c>
      <c r="P259" s="65"/>
    </row>
    <row r="260" spans="1:16" s="14" customFormat="1" x14ac:dyDescent="0.25">
      <c r="A260" s="27">
        <v>260</v>
      </c>
      <c r="B260" s="65" t="s">
        <v>612</v>
      </c>
      <c r="C260" s="65" t="s">
        <v>15</v>
      </c>
      <c r="D260" s="111">
        <v>45342</v>
      </c>
      <c r="E260" s="65" t="s">
        <v>743</v>
      </c>
      <c r="F260" s="66" t="s">
        <v>104</v>
      </c>
      <c r="G260" s="66" t="s">
        <v>610</v>
      </c>
      <c r="H260" s="67">
        <v>3.8</v>
      </c>
      <c r="I260" s="66"/>
      <c r="J260" s="65" t="s">
        <v>1406</v>
      </c>
      <c r="K260" s="112">
        <v>45348.698807870402</v>
      </c>
      <c r="L260" s="65" t="s">
        <v>1406</v>
      </c>
      <c r="M260" s="112">
        <v>45342</v>
      </c>
      <c r="N260" s="65" t="s">
        <v>1407</v>
      </c>
      <c r="O260" s="66" t="s">
        <v>742</v>
      </c>
      <c r="P260" s="65" t="s">
        <v>642</v>
      </c>
    </row>
    <row r="261" spans="1:16" s="14" customFormat="1" x14ac:dyDescent="0.25">
      <c r="A261" s="27">
        <v>261</v>
      </c>
      <c r="B261" s="65" t="s">
        <v>612</v>
      </c>
      <c r="C261" s="65" t="s">
        <v>15</v>
      </c>
      <c r="D261" s="111">
        <v>45342</v>
      </c>
      <c r="E261" s="65" t="s">
        <v>719</v>
      </c>
      <c r="F261" s="66" t="s">
        <v>47</v>
      </c>
      <c r="G261" s="66" t="s">
        <v>58</v>
      </c>
      <c r="H261" s="67">
        <v>2</v>
      </c>
      <c r="I261" s="66"/>
      <c r="J261" s="65" t="s">
        <v>1406</v>
      </c>
      <c r="K261" s="112">
        <v>45347.725416666697</v>
      </c>
      <c r="L261" s="65" t="s">
        <v>1407</v>
      </c>
      <c r="M261" s="112"/>
      <c r="N261" s="65" t="s">
        <v>1406</v>
      </c>
      <c r="O261" s="66" t="s">
        <v>739</v>
      </c>
      <c r="P261" s="65"/>
    </row>
    <row r="262" spans="1:16" s="14" customFormat="1" x14ac:dyDescent="0.25">
      <c r="A262" s="27">
        <v>262</v>
      </c>
      <c r="B262" s="65" t="s">
        <v>612</v>
      </c>
      <c r="C262" s="65" t="s">
        <v>15</v>
      </c>
      <c r="D262" s="111">
        <v>45346</v>
      </c>
      <c r="E262" s="65" t="s">
        <v>729</v>
      </c>
      <c r="F262" s="66" t="s">
        <v>172</v>
      </c>
      <c r="G262" s="66" t="s">
        <v>730</v>
      </c>
      <c r="H262" s="67">
        <v>0.1</v>
      </c>
      <c r="I262" s="66" t="s">
        <v>731</v>
      </c>
      <c r="J262" s="65" t="s">
        <v>1407</v>
      </c>
      <c r="K262" s="112">
        <v>45347.347060185202</v>
      </c>
      <c r="L262" s="65" t="s">
        <v>1407</v>
      </c>
      <c r="M262" s="112"/>
      <c r="N262" s="65" t="s">
        <v>1407</v>
      </c>
      <c r="O262" s="66" t="s">
        <v>732</v>
      </c>
      <c r="P262" s="65"/>
    </row>
    <row r="263" spans="1:16" s="14" customFormat="1" x14ac:dyDescent="0.25">
      <c r="A263" s="27">
        <v>263</v>
      </c>
      <c r="B263" s="65" t="s">
        <v>612</v>
      </c>
      <c r="C263" s="65" t="s">
        <v>15</v>
      </c>
      <c r="D263" s="111">
        <v>45347</v>
      </c>
      <c r="E263" s="65" t="s">
        <v>733</v>
      </c>
      <c r="F263" s="66" t="s">
        <v>734</v>
      </c>
      <c r="G263" s="66" t="s">
        <v>735</v>
      </c>
      <c r="H263" s="67">
        <v>0.2</v>
      </c>
      <c r="I263" s="66"/>
      <c r="J263" s="65" t="s">
        <v>1406</v>
      </c>
      <c r="K263" s="112">
        <v>45347.4461226852</v>
      </c>
      <c r="L263" s="65" t="s">
        <v>1407</v>
      </c>
      <c r="M263" s="112"/>
      <c r="N263" s="65" t="s">
        <v>1406</v>
      </c>
      <c r="O263" s="66" t="s">
        <v>732</v>
      </c>
      <c r="P263" s="65"/>
    </row>
    <row r="264" spans="1:16" s="14" customFormat="1" x14ac:dyDescent="0.25">
      <c r="A264" s="27">
        <v>264</v>
      </c>
      <c r="B264" s="65" t="s">
        <v>612</v>
      </c>
      <c r="C264" s="65" t="s">
        <v>15</v>
      </c>
      <c r="D264" s="111">
        <v>45347</v>
      </c>
      <c r="E264" s="65" t="s">
        <v>736</v>
      </c>
      <c r="F264" s="66" t="s">
        <v>243</v>
      </c>
      <c r="G264" s="66" t="s">
        <v>737</v>
      </c>
      <c r="H264" s="67">
        <v>0.3</v>
      </c>
      <c r="I264" s="66"/>
      <c r="J264" s="65" t="s">
        <v>1407</v>
      </c>
      <c r="K264" s="112">
        <v>45347.709583333301</v>
      </c>
      <c r="L264" s="65" t="s">
        <v>1407</v>
      </c>
      <c r="M264" s="112"/>
      <c r="N264" s="65" t="s">
        <v>1406</v>
      </c>
      <c r="O264" s="66" t="s">
        <v>739</v>
      </c>
      <c r="P264" s="65"/>
    </row>
    <row r="265" spans="1:16" s="14" customFormat="1" x14ac:dyDescent="0.25">
      <c r="A265" s="27">
        <v>265</v>
      </c>
      <c r="B265" s="65" t="s">
        <v>612</v>
      </c>
      <c r="C265" s="65" t="s">
        <v>15</v>
      </c>
      <c r="D265" s="111">
        <v>45347</v>
      </c>
      <c r="E265" s="65" t="s">
        <v>970</v>
      </c>
      <c r="F265" s="66" t="s">
        <v>30</v>
      </c>
      <c r="G265" s="66" t="s">
        <v>166</v>
      </c>
      <c r="H265" s="67">
        <v>0.4</v>
      </c>
      <c r="I265" s="66"/>
      <c r="J265" s="65" t="s">
        <v>1406</v>
      </c>
      <c r="K265" s="112">
        <v>45347.702939814801</v>
      </c>
      <c r="L265" s="65" t="s">
        <v>1407</v>
      </c>
      <c r="M265" s="112"/>
      <c r="N265" s="65" t="s">
        <v>1406</v>
      </c>
      <c r="O265" s="66" t="s">
        <v>739</v>
      </c>
      <c r="P265" s="65"/>
    </row>
    <row r="266" spans="1:16" s="14" customFormat="1" x14ac:dyDescent="0.25">
      <c r="A266" s="27">
        <v>266</v>
      </c>
      <c r="B266" s="65" t="s">
        <v>612</v>
      </c>
      <c r="C266" s="65" t="s">
        <v>15</v>
      </c>
      <c r="D266" s="111">
        <v>45347</v>
      </c>
      <c r="E266" s="65" t="s">
        <v>970</v>
      </c>
      <c r="F266" s="66" t="s">
        <v>30</v>
      </c>
      <c r="G266" s="66" t="s">
        <v>58</v>
      </c>
      <c r="H266" s="67">
        <v>0.5</v>
      </c>
      <c r="I266" s="66"/>
      <c r="J266" s="65" t="s">
        <v>1406</v>
      </c>
      <c r="K266" s="112">
        <v>45347.723657407398</v>
      </c>
      <c r="L266" s="65" t="s">
        <v>1407</v>
      </c>
      <c r="M266" s="112"/>
      <c r="N266" s="65" t="s">
        <v>1406</v>
      </c>
      <c r="O266" s="66" t="s">
        <v>739</v>
      </c>
      <c r="P266" s="65"/>
    </row>
    <row r="267" spans="1:16" s="14" customFormat="1" x14ac:dyDescent="0.25">
      <c r="A267" s="27">
        <v>267</v>
      </c>
      <c r="B267" s="65" t="s">
        <v>970</v>
      </c>
      <c r="C267" s="65" t="s">
        <v>19</v>
      </c>
      <c r="D267" s="111">
        <v>45348</v>
      </c>
      <c r="E267" s="65" t="s">
        <v>740</v>
      </c>
      <c r="F267" s="66" t="s">
        <v>741</v>
      </c>
      <c r="G267" s="66" t="s">
        <v>58</v>
      </c>
      <c r="H267" s="67">
        <v>1.2</v>
      </c>
      <c r="I267" s="66"/>
      <c r="J267" s="65" t="s">
        <v>1406</v>
      </c>
      <c r="K267" s="112">
        <v>45348.686099537001</v>
      </c>
      <c r="L267" s="65" t="s">
        <v>1407</v>
      </c>
      <c r="M267" s="112"/>
      <c r="N267" s="65" t="s">
        <v>1407</v>
      </c>
      <c r="O267" s="66" t="s">
        <v>742</v>
      </c>
      <c r="P267" s="65"/>
    </row>
    <row r="268" spans="1:16" s="14" customFormat="1" x14ac:dyDescent="0.25">
      <c r="A268" s="27">
        <v>268</v>
      </c>
      <c r="B268" s="65" t="s">
        <v>970</v>
      </c>
      <c r="C268" s="65" t="s">
        <v>19</v>
      </c>
      <c r="D268" s="111">
        <v>45348</v>
      </c>
      <c r="E268" s="65" t="s">
        <v>744</v>
      </c>
      <c r="F268" s="66" t="s">
        <v>20</v>
      </c>
      <c r="G268" s="66" t="s">
        <v>745</v>
      </c>
      <c r="H268" s="67">
        <v>4</v>
      </c>
      <c r="I268" s="66"/>
      <c r="J268" s="65" t="s">
        <v>1406</v>
      </c>
      <c r="K268" s="112">
        <v>45359.051030092603</v>
      </c>
      <c r="L268" s="65" t="s">
        <v>1407</v>
      </c>
      <c r="M268" s="112"/>
      <c r="N268" s="65" t="s">
        <v>1407</v>
      </c>
      <c r="O268" s="66" t="s">
        <v>857</v>
      </c>
      <c r="P268" s="65"/>
    </row>
    <row r="269" spans="1:16" s="14" customFormat="1" x14ac:dyDescent="0.25">
      <c r="A269" s="27">
        <v>269</v>
      </c>
      <c r="B269" s="65" t="s">
        <v>970</v>
      </c>
      <c r="C269" s="65" t="s">
        <v>19</v>
      </c>
      <c r="D269" s="111">
        <v>45348</v>
      </c>
      <c r="E269" s="65" t="s">
        <v>746</v>
      </c>
      <c r="F269" s="66" t="s">
        <v>163</v>
      </c>
      <c r="G269" s="66" t="s">
        <v>166</v>
      </c>
      <c r="H269" s="67">
        <v>0.9</v>
      </c>
      <c r="I269" s="66"/>
      <c r="J269" s="65" t="s">
        <v>1406</v>
      </c>
      <c r="K269" s="112">
        <v>45358.978414351899</v>
      </c>
      <c r="L269" s="65" t="s">
        <v>1407</v>
      </c>
      <c r="M269" s="112"/>
      <c r="N269" s="65" t="s">
        <v>1407</v>
      </c>
      <c r="O269" s="66" t="s">
        <v>857</v>
      </c>
      <c r="P269" s="65"/>
    </row>
    <row r="270" spans="1:16" s="14" customFormat="1" x14ac:dyDescent="0.25">
      <c r="A270" s="27">
        <v>270</v>
      </c>
      <c r="B270" s="65" t="s">
        <v>970</v>
      </c>
      <c r="C270" s="65" t="s">
        <v>19</v>
      </c>
      <c r="D270" s="111">
        <v>45348</v>
      </c>
      <c r="E270" s="65" t="s">
        <v>744</v>
      </c>
      <c r="F270" s="66" t="s">
        <v>20</v>
      </c>
      <c r="G270" s="66" t="s">
        <v>747</v>
      </c>
      <c r="H270" s="67">
        <v>2</v>
      </c>
      <c r="I270" s="66"/>
      <c r="J270" s="65" t="s">
        <v>1406</v>
      </c>
      <c r="K270" s="112">
        <v>45359.051030092603</v>
      </c>
      <c r="L270" s="65" t="s">
        <v>1407</v>
      </c>
      <c r="M270" s="112"/>
      <c r="N270" s="65" t="s">
        <v>1407</v>
      </c>
      <c r="O270" s="66" t="s">
        <v>857</v>
      </c>
      <c r="P270" s="65"/>
    </row>
    <row r="271" spans="1:16" s="14" customFormat="1" x14ac:dyDescent="0.25">
      <c r="A271" s="27">
        <v>271</v>
      </c>
      <c r="B271" s="65" t="s">
        <v>970</v>
      </c>
      <c r="C271" s="65" t="s">
        <v>19</v>
      </c>
      <c r="D271" s="111">
        <v>45348</v>
      </c>
      <c r="E271" s="65" t="s">
        <v>733</v>
      </c>
      <c r="F271" s="66" t="s">
        <v>734</v>
      </c>
      <c r="G271" s="66" t="s">
        <v>748</v>
      </c>
      <c r="H271" s="67">
        <v>0.8</v>
      </c>
      <c r="I271" s="66"/>
      <c r="J271" s="65" t="s">
        <v>1406</v>
      </c>
      <c r="K271" s="112">
        <v>45363.402928240699</v>
      </c>
      <c r="L271" s="65" t="s">
        <v>1407</v>
      </c>
      <c r="M271" s="112"/>
      <c r="N271" s="65" t="s">
        <v>1407</v>
      </c>
      <c r="O271" s="66" t="s">
        <v>914</v>
      </c>
      <c r="P271" s="65"/>
    </row>
    <row r="272" spans="1:16" s="14" customFormat="1" x14ac:dyDescent="0.25">
      <c r="A272" s="27">
        <v>272</v>
      </c>
      <c r="B272" s="65" t="s">
        <v>612</v>
      </c>
      <c r="C272" s="65" t="s">
        <v>15</v>
      </c>
      <c r="D272" s="111">
        <v>45348</v>
      </c>
      <c r="E272" s="65" t="s">
        <v>746</v>
      </c>
      <c r="F272" s="66" t="s">
        <v>163</v>
      </c>
      <c r="G272" s="66" t="s">
        <v>58</v>
      </c>
      <c r="H272" s="67">
        <v>8.9</v>
      </c>
      <c r="I272" s="66"/>
      <c r="J272" s="65" t="s">
        <v>1406</v>
      </c>
      <c r="K272" s="112">
        <v>45358.978414351899</v>
      </c>
      <c r="L272" s="65" t="s">
        <v>1407</v>
      </c>
      <c r="M272" s="112"/>
      <c r="N272" s="65" t="s">
        <v>1407</v>
      </c>
      <c r="O272" s="66" t="s">
        <v>857</v>
      </c>
      <c r="P272" s="65"/>
    </row>
    <row r="273" spans="1:16" s="14" customFormat="1" x14ac:dyDescent="0.25">
      <c r="A273" s="27">
        <v>273</v>
      </c>
      <c r="B273" s="65" t="s">
        <v>612</v>
      </c>
      <c r="C273" s="65" t="s">
        <v>15</v>
      </c>
      <c r="D273" s="111">
        <v>45348</v>
      </c>
      <c r="E273" s="65" t="s">
        <v>746</v>
      </c>
      <c r="F273" s="66" t="s">
        <v>163</v>
      </c>
      <c r="G273" s="66" t="s">
        <v>749</v>
      </c>
      <c r="H273" s="67">
        <v>1</v>
      </c>
      <c r="I273" s="66"/>
      <c r="J273" s="65" t="s">
        <v>1406</v>
      </c>
      <c r="K273" s="112">
        <v>45358.978414351899</v>
      </c>
      <c r="L273" s="65" t="s">
        <v>1407</v>
      </c>
      <c r="M273" s="112"/>
      <c r="N273" s="65" t="s">
        <v>1407</v>
      </c>
      <c r="O273" s="66" t="s">
        <v>857</v>
      </c>
      <c r="P273" s="65"/>
    </row>
    <row r="274" spans="1:16" s="14" customFormat="1" x14ac:dyDescent="0.25">
      <c r="A274" s="27">
        <v>274</v>
      </c>
      <c r="B274" s="65" t="s">
        <v>970</v>
      </c>
      <c r="C274" s="65" t="s">
        <v>19</v>
      </c>
      <c r="D274" s="111">
        <v>45318</v>
      </c>
      <c r="E274" s="65" t="s">
        <v>746</v>
      </c>
      <c r="F274" s="66" t="s">
        <v>163</v>
      </c>
      <c r="G274" s="66" t="s">
        <v>750</v>
      </c>
      <c r="H274" s="67">
        <v>0.4</v>
      </c>
      <c r="I274" s="66"/>
      <c r="J274" s="65" t="s">
        <v>1406</v>
      </c>
      <c r="K274" s="112">
        <v>45358.978414351899</v>
      </c>
      <c r="L274" s="65" t="s">
        <v>1407</v>
      </c>
      <c r="M274" s="112"/>
      <c r="N274" s="65" t="s">
        <v>1407</v>
      </c>
      <c r="O274" s="66" t="s">
        <v>857</v>
      </c>
      <c r="P274" s="65"/>
    </row>
    <row r="275" spans="1:16" s="14" customFormat="1" x14ac:dyDescent="0.25">
      <c r="A275" s="27">
        <v>275</v>
      </c>
      <c r="B275" s="65" t="s">
        <v>970</v>
      </c>
      <c r="C275" s="65" t="s">
        <v>19</v>
      </c>
      <c r="D275" s="111">
        <v>45318</v>
      </c>
      <c r="E275" s="65" t="s">
        <v>970</v>
      </c>
      <c r="F275" s="66" t="s">
        <v>30</v>
      </c>
      <c r="G275" s="66" t="s">
        <v>58</v>
      </c>
      <c r="H275" s="67">
        <v>2.8</v>
      </c>
      <c r="I275" s="66"/>
      <c r="J275" s="65" t="s">
        <v>1406</v>
      </c>
      <c r="K275" s="112">
        <v>45359.393495370401</v>
      </c>
      <c r="L275" s="65" t="s">
        <v>1407</v>
      </c>
      <c r="M275" s="112"/>
      <c r="N275" s="65" t="s">
        <v>1407</v>
      </c>
      <c r="O275" s="66" t="s">
        <v>869</v>
      </c>
      <c r="P275" s="65"/>
    </row>
    <row r="276" spans="1:16" s="14" customFormat="1" x14ac:dyDescent="0.25">
      <c r="A276" s="27">
        <v>276</v>
      </c>
      <c r="B276" s="65" t="s">
        <v>612</v>
      </c>
      <c r="C276" s="65" t="s">
        <v>15</v>
      </c>
      <c r="D276" s="111">
        <v>45318</v>
      </c>
      <c r="E276" s="65" t="s">
        <v>751</v>
      </c>
      <c r="F276" s="66" t="s">
        <v>167</v>
      </c>
      <c r="G276" s="66" t="s">
        <v>270</v>
      </c>
      <c r="H276" s="67">
        <v>1.1000000000000001</v>
      </c>
      <c r="I276" s="66"/>
      <c r="J276" s="65" t="s">
        <v>1406</v>
      </c>
      <c r="K276" s="112">
        <v>45372.494687500002</v>
      </c>
      <c r="L276" s="65" t="s">
        <v>1407</v>
      </c>
      <c r="M276" s="112"/>
      <c r="N276" s="65" t="s">
        <v>1407</v>
      </c>
      <c r="O276" s="66" t="s">
        <v>1091</v>
      </c>
      <c r="P276" s="65"/>
    </row>
    <row r="277" spans="1:16" s="14" customFormat="1" x14ac:dyDescent="0.25">
      <c r="A277" s="27">
        <v>277</v>
      </c>
      <c r="B277" s="65" t="s">
        <v>612</v>
      </c>
      <c r="C277" s="65" t="s">
        <v>15</v>
      </c>
      <c r="D277" s="111">
        <v>45318</v>
      </c>
      <c r="E277" s="65" t="s">
        <v>743</v>
      </c>
      <c r="F277" s="66" t="s">
        <v>104</v>
      </c>
      <c r="G277" s="66" t="s">
        <v>58</v>
      </c>
      <c r="H277" s="67">
        <v>0.8</v>
      </c>
      <c r="I277" s="66"/>
      <c r="J277" s="65" t="s">
        <v>1406</v>
      </c>
      <c r="K277" s="112">
        <v>45361.403888888897</v>
      </c>
      <c r="L277" s="65" t="s">
        <v>1406</v>
      </c>
      <c r="M277" s="112">
        <v>45464.386736111097</v>
      </c>
      <c r="N277" s="65" t="s">
        <v>1407</v>
      </c>
      <c r="O277" s="66" t="s">
        <v>1486</v>
      </c>
      <c r="P277" s="65" t="s">
        <v>1487</v>
      </c>
    </row>
    <row r="278" spans="1:16" s="14" customFormat="1" x14ac:dyDescent="0.25">
      <c r="A278" s="27">
        <v>278</v>
      </c>
      <c r="B278" s="65" t="s">
        <v>970</v>
      </c>
      <c r="C278" s="65" t="s">
        <v>19</v>
      </c>
      <c r="D278" s="111">
        <v>45320</v>
      </c>
      <c r="E278" s="65" t="s">
        <v>753</v>
      </c>
      <c r="F278" s="66" t="s">
        <v>258</v>
      </c>
      <c r="G278" s="66" t="s">
        <v>754</v>
      </c>
      <c r="H278" s="67">
        <v>1.9</v>
      </c>
      <c r="I278" s="66" t="s">
        <v>755</v>
      </c>
      <c r="J278" s="65" t="s">
        <v>1406</v>
      </c>
      <c r="K278" s="112">
        <v>45359.0484490741</v>
      </c>
      <c r="L278" s="65" t="s">
        <v>1407</v>
      </c>
      <c r="M278" s="112"/>
      <c r="N278" s="65" t="s">
        <v>1407</v>
      </c>
      <c r="O278" s="66" t="s">
        <v>857</v>
      </c>
      <c r="P278" s="65"/>
    </row>
    <row r="279" spans="1:16" s="14" customFormat="1" x14ac:dyDescent="0.25">
      <c r="A279" s="27">
        <v>279</v>
      </c>
      <c r="B279" s="65" t="s">
        <v>612</v>
      </c>
      <c r="C279" s="65" t="s">
        <v>15</v>
      </c>
      <c r="D279" s="111">
        <v>45320</v>
      </c>
      <c r="E279" s="65" t="s">
        <v>756</v>
      </c>
      <c r="F279" s="66" t="s">
        <v>757</v>
      </c>
      <c r="G279" s="66" t="s">
        <v>270</v>
      </c>
      <c r="H279" s="67">
        <v>0.9</v>
      </c>
      <c r="I279" s="66" t="s">
        <v>755</v>
      </c>
      <c r="J279" s="65" t="s">
        <v>1406</v>
      </c>
      <c r="K279" s="112">
        <v>45351.608599537001</v>
      </c>
      <c r="L279" s="65" t="s">
        <v>1407</v>
      </c>
      <c r="M279" s="112"/>
      <c r="N279" s="65" t="s">
        <v>1407</v>
      </c>
      <c r="O279" s="66" t="s">
        <v>758</v>
      </c>
      <c r="P279" s="65"/>
    </row>
    <row r="280" spans="1:16" s="14" customFormat="1" x14ac:dyDescent="0.25">
      <c r="A280" s="27">
        <v>280</v>
      </c>
      <c r="B280" s="65" t="s">
        <v>612</v>
      </c>
      <c r="C280" s="65" t="s">
        <v>15</v>
      </c>
      <c r="D280" s="111">
        <v>45320</v>
      </c>
      <c r="E280" s="65" t="s">
        <v>719</v>
      </c>
      <c r="F280" s="66" t="s">
        <v>47</v>
      </c>
      <c r="G280" s="66" t="s">
        <v>58</v>
      </c>
      <c r="H280" s="67">
        <v>0.9</v>
      </c>
      <c r="I280" s="66"/>
      <c r="J280" s="65" t="s">
        <v>1406</v>
      </c>
      <c r="K280" s="112">
        <v>45460.451886574097</v>
      </c>
      <c r="L280" s="65" t="s">
        <v>1407</v>
      </c>
      <c r="M280" s="112"/>
      <c r="N280" s="65" t="s">
        <v>1407</v>
      </c>
      <c r="O280" s="66" t="s">
        <v>1335</v>
      </c>
      <c r="P280" s="65"/>
    </row>
    <row r="281" spans="1:16" s="14" customFormat="1" x14ac:dyDescent="0.25">
      <c r="A281" s="27">
        <v>281</v>
      </c>
      <c r="B281" s="65" t="s">
        <v>612</v>
      </c>
      <c r="C281" s="65" t="s">
        <v>15</v>
      </c>
      <c r="D281" s="111">
        <v>45320</v>
      </c>
      <c r="E281" s="65" t="s">
        <v>759</v>
      </c>
      <c r="F281" s="66" t="s">
        <v>760</v>
      </c>
      <c r="G281" s="66" t="s">
        <v>58</v>
      </c>
      <c r="H281" s="67">
        <v>2.9</v>
      </c>
      <c r="I281" s="66"/>
      <c r="J281" s="65" t="s">
        <v>1406</v>
      </c>
      <c r="K281" s="112">
        <v>45363.399131944403</v>
      </c>
      <c r="L281" s="65" t="s">
        <v>1407</v>
      </c>
      <c r="M281" s="112"/>
      <c r="N281" s="65" t="s">
        <v>1407</v>
      </c>
      <c r="O281" s="66" t="s">
        <v>914</v>
      </c>
      <c r="P281" s="65"/>
    </row>
    <row r="282" spans="1:16" s="14" customFormat="1" x14ac:dyDescent="0.25">
      <c r="A282" s="27">
        <v>282</v>
      </c>
      <c r="B282" s="65" t="s">
        <v>612</v>
      </c>
      <c r="C282" s="65" t="s">
        <v>15</v>
      </c>
      <c r="D282" s="111">
        <v>45320</v>
      </c>
      <c r="E282" s="65" t="s">
        <v>759</v>
      </c>
      <c r="F282" s="66" t="s">
        <v>761</v>
      </c>
      <c r="G282" s="66" t="s">
        <v>762</v>
      </c>
      <c r="H282" s="67">
        <v>2</v>
      </c>
      <c r="I282" s="66"/>
      <c r="J282" s="65" t="s">
        <v>1406</v>
      </c>
      <c r="K282" s="112">
        <v>45363.399131944403</v>
      </c>
      <c r="L282" s="65" t="s">
        <v>1407</v>
      </c>
      <c r="M282" s="112"/>
      <c r="N282" s="65" t="s">
        <v>1407</v>
      </c>
      <c r="O282" s="66" t="s">
        <v>914</v>
      </c>
      <c r="P282" s="65"/>
    </row>
    <row r="283" spans="1:16" s="14" customFormat="1" x14ac:dyDescent="0.25">
      <c r="A283" s="27">
        <v>283</v>
      </c>
      <c r="B283" s="65" t="s">
        <v>612</v>
      </c>
      <c r="C283" s="65" t="s">
        <v>15</v>
      </c>
      <c r="D283" s="111">
        <v>45320</v>
      </c>
      <c r="E283" s="65" t="s">
        <v>763</v>
      </c>
      <c r="F283" s="66" t="s">
        <v>764</v>
      </c>
      <c r="G283" s="66" t="s">
        <v>58</v>
      </c>
      <c r="H283" s="67">
        <v>0.1</v>
      </c>
      <c r="I283" s="66"/>
      <c r="J283" s="65" t="s">
        <v>1406</v>
      </c>
      <c r="K283" s="112">
        <v>45351.710543981499</v>
      </c>
      <c r="L283" s="65" t="s">
        <v>1407</v>
      </c>
      <c r="M283" s="112"/>
      <c r="N283" s="65" t="s">
        <v>1407</v>
      </c>
      <c r="O283" s="66" t="s">
        <v>758</v>
      </c>
      <c r="P283" s="65"/>
    </row>
    <row r="284" spans="1:16" s="14" customFormat="1" x14ac:dyDescent="0.25">
      <c r="A284" s="27">
        <v>284</v>
      </c>
      <c r="B284" s="65" t="s">
        <v>612</v>
      </c>
      <c r="C284" s="65" t="s">
        <v>15</v>
      </c>
      <c r="D284" s="111">
        <v>45320</v>
      </c>
      <c r="E284" s="65" t="s">
        <v>763</v>
      </c>
      <c r="F284" s="66" t="s">
        <v>765</v>
      </c>
      <c r="G284" s="66" t="s">
        <v>766</v>
      </c>
      <c r="H284" s="67">
        <v>1.1000000000000001</v>
      </c>
      <c r="I284" s="66"/>
      <c r="J284" s="65" t="s">
        <v>1406</v>
      </c>
      <c r="K284" s="112">
        <v>45380.321666666699</v>
      </c>
      <c r="L284" s="65" t="s">
        <v>1407</v>
      </c>
      <c r="M284" s="112"/>
      <c r="N284" s="65" t="s">
        <v>1407</v>
      </c>
      <c r="O284" s="66" t="s">
        <v>1134</v>
      </c>
      <c r="P284" s="65"/>
    </row>
    <row r="285" spans="1:16" s="14" customFormat="1" x14ac:dyDescent="0.25">
      <c r="A285" s="27">
        <v>285</v>
      </c>
      <c r="B285" s="65" t="s">
        <v>612</v>
      </c>
      <c r="C285" s="65" t="s">
        <v>15</v>
      </c>
      <c r="D285" s="111">
        <v>45320</v>
      </c>
      <c r="E285" s="65" t="s">
        <v>746</v>
      </c>
      <c r="F285" s="66" t="s">
        <v>163</v>
      </c>
      <c r="G285" s="66" t="s">
        <v>58</v>
      </c>
      <c r="H285" s="67">
        <v>0.2</v>
      </c>
      <c r="I285" s="66"/>
      <c r="J285" s="65" t="s">
        <v>1406</v>
      </c>
      <c r="K285" s="112">
        <v>45358.978414351899</v>
      </c>
      <c r="L285" s="65" t="s">
        <v>1407</v>
      </c>
      <c r="M285" s="112"/>
      <c r="N285" s="65" t="s">
        <v>1407</v>
      </c>
      <c r="O285" s="66" t="s">
        <v>857</v>
      </c>
      <c r="P285" s="65"/>
    </row>
    <row r="286" spans="1:16" s="14" customFormat="1" x14ac:dyDescent="0.25">
      <c r="A286" s="27">
        <v>286</v>
      </c>
      <c r="B286" s="65" t="s">
        <v>612</v>
      </c>
      <c r="C286" s="65" t="s">
        <v>15</v>
      </c>
      <c r="D286" s="111">
        <v>45320</v>
      </c>
      <c r="E286" s="65" t="s">
        <v>733</v>
      </c>
      <c r="F286" s="66" t="s">
        <v>734</v>
      </c>
      <c r="G286" s="66" t="s">
        <v>776</v>
      </c>
      <c r="H286" s="67">
        <v>0.5</v>
      </c>
      <c r="I286" s="66" t="s">
        <v>88</v>
      </c>
      <c r="J286" s="65" t="s">
        <v>1406</v>
      </c>
      <c r="K286" s="112">
        <v>45363.402928240699</v>
      </c>
      <c r="L286" s="65" t="s">
        <v>1407</v>
      </c>
      <c r="M286" s="112"/>
      <c r="N286" s="65" t="s">
        <v>1407</v>
      </c>
      <c r="O286" s="66" t="s">
        <v>914</v>
      </c>
      <c r="P286" s="65"/>
    </row>
    <row r="287" spans="1:16" s="14" customFormat="1" x14ac:dyDescent="0.25">
      <c r="A287" s="27">
        <v>287</v>
      </c>
      <c r="B287" s="65" t="s">
        <v>970</v>
      </c>
      <c r="C287" s="65" t="s">
        <v>19</v>
      </c>
      <c r="D287" s="111">
        <v>45352</v>
      </c>
      <c r="E287" s="65" t="s">
        <v>719</v>
      </c>
      <c r="F287" s="66" t="s">
        <v>47</v>
      </c>
      <c r="G287" s="66" t="s">
        <v>58</v>
      </c>
      <c r="H287" s="67">
        <v>0.5</v>
      </c>
      <c r="I287" s="66"/>
      <c r="J287" s="65" t="s">
        <v>1406</v>
      </c>
      <c r="K287" s="112">
        <v>45460.451886574097</v>
      </c>
      <c r="L287" s="65" t="s">
        <v>1407</v>
      </c>
      <c r="M287" s="112"/>
      <c r="N287" s="65" t="s">
        <v>1407</v>
      </c>
      <c r="O287" s="66" t="s">
        <v>1358</v>
      </c>
      <c r="P287" s="65"/>
    </row>
    <row r="288" spans="1:16" s="14" customFormat="1" x14ac:dyDescent="0.25">
      <c r="A288" s="27">
        <v>288</v>
      </c>
      <c r="B288" s="65" t="s">
        <v>970</v>
      </c>
      <c r="C288" s="65" t="s">
        <v>19</v>
      </c>
      <c r="D288" s="111">
        <v>45320</v>
      </c>
      <c r="E288" s="65" t="s">
        <v>846</v>
      </c>
      <c r="F288" s="66" t="s">
        <v>111</v>
      </c>
      <c r="G288" s="66" t="s">
        <v>767</v>
      </c>
      <c r="H288" s="67">
        <v>1.3</v>
      </c>
      <c r="I288" s="66"/>
      <c r="J288" s="65" t="s">
        <v>1406</v>
      </c>
      <c r="K288" s="112">
        <v>45359.0484490741</v>
      </c>
      <c r="L288" s="65" t="s">
        <v>1407</v>
      </c>
      <c r="M288" s="112"/>
      <c r="N288" s="65" t="s">
        <v>1407</v>
      </c>
      <c r="O288" s="66" t="s">
        <v>857</v>
      </c>
      <c r="P288" s="65"/>
    </row>
    <row r="289" spans="1:16" s="14" customFormat="1" x14ac:dyDescent="0.25">
      <c r="A289" s="27">
        <v>289</v>
      </c>
      <c r="B289" s="65" t="s">
        <v>970</v>
      </c>
      <c r="C289" s="65" t="s">
        <v>19</v>
      </c>
      <c r="D289" s="111">
        <v>45320</v>
      </c>
      <c r="E289" s="65" t="s">
        <v>846</v>
      </c>
      <c r="F289" s="66" t="s">
        <v>111</v>
      </c>
      <c r="G289" s="66" t="s">
        <v>768</v>
      </c>
      <c r="H289" s="67">
        <v>1.5</v>
      </c>
      <c r="I289" s="66"/>
      <c r="J289" s="65" t="s">
        <v>1406</v>
      </c>
      <c r="K289" s="112">
        <v>45359.0484490741</v>
      </c>
      <c r="L289" s="65" t="s">
        <v>1407</v>
      </c>
      <c r="M289" s="112"/>
      <c r="N289" s="65" t="s">
        <v>1407</v>
      </c>
      <c r="O289" s="66" t="s">
        <v>857</v>
      </c>
      <c r="P289" s="65"/>
    </row>
    <row r="290" spans="1:16" s="14" customFormat="1" x14ac:dyDescent="0.25">
      <c r="A290" s="27">
        <v>290</v>
      </c>
      <c r="B290" s="65" t="s">
        <v>970</v>
      </c>
      <c r="C290" s="65" t="s">
        <v>19</v>
      </c>
      <c r="D290" s="111">
        <v>45320</v>
      </c>
      <c r="E290" s="65" t="s">
        <v>771</v>
      </c>
      <c r="F290" s="66" t="s">
        <v>113</v>
      </c>
      <c r="G290" s="66" t="s">
        <v>769</v>
      </c>
      <c r="H290" s="67">
        <v>0.9</v>
      </c>
      <c r="I290" s="66"/>
      <c r="J290" s="65" t="s">
        <v>1406</v>
      </c>
      <c r="K290" s="112">
        <v>45363.372731481497</v>
      </c>
      <c r="L290" s="65" t="s">
        <v>1407</v>
      </c>
      <c r="M290" s="112"/>
      <c r="N290" s="65" t="s">
        <v>1407</v>
      </c>
      <c r="O290" s="66" t="s">
        <v>914</v>
      </c>
      <c r="P290" s="65"/>
    </row>
    <row r="291" spans="1:16" s="14" customFormat="1" x14ac:dyDescent="0.25">
      <c r="A291" s="27">
        <v>291</v>
      </c>
      <c r="B291" s="65" t="s">
        <v>970</v>
      </c>
      <c r="C291" s="65" t="s">
        <v>19</v>
      </c>
      <c r="D291" s="111">
        <v>45320</v>
      </c>
      <c r="E291" s="65" t="s">
        <v>772</v>
      </c>
      <c r="F291" s="66" t="s">
        <v>770</v>
      </c>
      <c r="G291" s="66" t="s">
        <v>270</v>
      </c>
      <c r="H291" s="67">
        <v>0.9</v>
      </c>
      <c r="I291" s="66"/>
      <c r="J291" s="65" t="s">
        <v>1406</v>
      </c>
      <c r="K291" s="112">
        <v>45352.225532407399</v>
      </c>
      <c r="L291" s="65" t="s">
        <v>1407</v>
      </c>
      <c r="M291" s="112"/>
      <c r="N291" s="65" t="s">
        <v>1407</v>
      </c>
      <c r="O291" s="66" t="s">
        <v>758</v>
      </c>
      <c r="P291" s="65"/>
    </row>
    <row r="292" spans="1:16" s="14" customFormat="1" x14ac:dyDescent="0.25">
      <c r="A292" s="27">
        <v>292</v>
      </c>
      <c r="B292" s="65" t="s">
        <v>970</v>
      </c>
      <c r="C292" s="65" t="s">
        <v>19</v>
      </c>
      <c r="D292" s="111">
        <v>45352</v>
      </c>
      <c r="E292" s="65" t="s">
        <v>746</v>
      </c>
      <c r="F292" s="66" t="s">
        <v>163</v>
      </c>
      <c r="G292" s="66" t="s">
        <v>58</v>
      </c>
      <c r="H292" s="67">
        <v>0.9</v>
      </c>
      <c r="I292" s="66"/>
      <c r="J292" s="65" t="s">
        <v>1406</v>
      </c>
      <c r="K292" s="112">
        <v>45352.482233796298</v>
      </c>
      <c r="L292" s="65" t="s">
        <v>1407</v>
      </c>
      <c r="M292" s="112"/>
      <c r="N292" s="65" t="s">
        <v>1406</v>
      </c>
      <c r="O292" s="66" t="s">
        <v>758</v>
      </c>
      <c r="P292" s="65"/>
    </row>
    <row r="293" spans="1:16" s="14" customFormat="1" x14ac:dyDescent="0.25">
      <c r="A293" s="27">
        <v>293</v>
      </c>
      <c r="B293" s="65" t="s">
        <v>970</v>
      </c>
      <c r="C293" s="65" t="s">
        <v>19</v>
      </c>
      <c r="D293" s="111">
        <v>45352</v>
      </c>
      <c r="E293" s="65" t="s">
        <v>773</v>
      </c>
      <c r="F293" s="66" t="s">
        <v>774</v>
      </c>
      <c r="G293" s="66" t="s">
        <v>58</v>
      </c>
      <c r="H293" s="67">
        <v>0.8</v>
      </c>
      <c r="I293" s="66"/>
      <c r="J293" s="65" t="s">
        <v>1406</v>
      </c>
      <c r="K293" s="112">
        <v>45352.250949074099</v>
      </c>
      <c r="L293" s="65" t="s">
        <v>1407</v>
      </c>
      <c r="M293" s="112"/>
      <c r="N293" s="65" t="s">
        <v>1407</v>
      </c>
      <c r="O293" s="66" t="s">
        <v>758</v>
      </c>
      <c r="P293" s="65"/>
    </row>
    <row r="294" spans="1:16" s="14" customFormat="1" x14ac:dyDescent="0.25">
      <c r="A294" s="27">
        <v>294</v>
      </c>
      <c r="B294" s="65" t="s">
        <v>970</v>
      </c>
      <c r="C294" s="65" t="s">
        <v>19</v>
      </c>
      <c r="D294" s="111">
        <v>45352</v>
      </c>
      <c r="E294" s="65" t="s">
        <v>970</v>
      </c>
      <c r="F294" s="66" t="s">
        <v>30</v>
      </c>
      <c r="G294" s="66"/>
      <c r="H294" s="67">
        <v>0.1</v>
      </c>
      <c r="I294" s="66"/>
      <c r="J294" s="65" t="s">
        <v>1407</v>
      </c>
      <c r="K294" s="112">
        <v>45352.4813194444</v>
      </c>
      <c r="L294" s="65" t="s">
        <v>1407</v>
      </c>
      <c r="M294" s="112"/>
      <c r="N294" s="65" t="s">
        <v>1407</v>
      </c>
      <c r="O294" s="66" t="s">
        <v>758</v>
      </c>
      <c r="P294" s="65"/>
    </row>
    <row r="295" spans="1:16" s="14" customFormat="1" x14ac:dyDescent="0.25">
      <c r="A295" s="27">
        <v>295</v>
      </c>
      <c r="B295" s="65" t="s">
        <v>970</v>
      </c>
      <c r="C295" s="65" t="s">
        <v>19</v>
      </c>
      <c r="D295" s="111">
        <v>45352</v>
      </c>
      <c r="E295" s="65" t="s">
        <v>743</v>
      </c>
      <c r="F295" s="66" t="s">
        <v>104</v>
      </c>
      <c r="G295" s="66" t="s">
        <v>58</v>
      </c>
      <c r="H295" s="67">
        <v>0.7</v>
      </c>
      <c r="I295" s="66"/>
      <c r="J295" s="65" t="s">
        <v>1407</v>
      </c>
      <c r="K295" s="112">
        <v>45352.472442129598</v>
      </c>
      <c r="L295" s="65" t="s">
        <v>1407</v>
      </c>
      <c r="M295" s="112"/>
      <c r="N295" s="65" t="s">
        <v>1407</v>
      </c>
      <c r="O295" s="66" t="s">
        <v>758</v>
      </c>
      <c r="P295" s="65"/>
    </row>
    <row r="296" spans="1:16" s="14" customFormat="1" x14ac:dyDescent="0.25">
      <c r="A296" s="27">
        <v>296</v>
      </c>
      <c r="B296" s="65" t="s">
        <v>970</v>
      </c>
      <c r="C296" s="65" t="s">
        <v>19</v>
      </c>
      <c r="D296" s="111">
        <v>45352</v>
      </c>
      <c r="E296" s="65" t="s">
        <v>775</v>
      </c>
      <c r="F296" s="66" t="s">
        <v>26</v>
      </c>
      <c r="G296" s="66" t="s">
        <v>58</v>
      </c>
      <c r="H296" s="67">
        <v>0.5</v>
      </c>
      <c r="I296" s="66"/>
      <c r="J296" s="65" t="s">
        <v>1407</v>
      </c>
      <c r="K296" s="112">
        <v>45352.472476851799</v>
      </c>
      <c r="L296" s="65" t="s">
        <v>1407</v>
      </c>
      <c r="M296" s="112"/>
      <c r="N296" s="65" t="s">
        <v>1407</v>
      </c>
      <c r="O296" s="66" t="s">
        <v>758</v>
      </c>
      <c r="P296" s="65"/>
    </row>
    <row r="297" spans="1:16" s="14" customFormat="1" x14ac:dyDescent="0.25">
      <c r="A297" s="27">
        <v>297</v>
      </c>
      <c r="B297" s="65" t="s">
        <v>970</v>
      </c>
      <c r="C297" s="65" t="s">
        <v>19</v>
      </c>
      <c r="D297" s="111">
        <v>45352</v>
      </c>
      <c r="E297" s="65" t="s">
        <v>744</v>
      </c>
      <c r="F297" s="66" t="s">
        <v>20</v>
      </c>
      <c r="G297" s="66" t="s">
        <v>58</v>
      </c>
      <c r="H297" s="67">
        <v>1</v>
      </c>
      <c r="I297" s="66" t="s">
        <v>755</v>
      </c>
      <c r="J297" s="65" t="s">
        <v>1407</v>
      </c>
      <c r="K297" s="112">
        <v>45352.472256944398</v>
      </c>
      <c r="L297" s="65" t="s">
        <v>1407</v>
      </c>
      <c r="M297" s="112"/>
      <c r="N297" s="65" t="s">
        <v>1407</v>
      </c>
      <c r="O297" s="66" t="s">
        <v>758</v>
      </c>
      <c r="P297" s="65"/>
    </row>
    <row r="298" spans="1:16" s="14" customFormat="1" x14ac:dyDescent="0.25">
      <c r="A298" s="27">
        <v>298</v>
      </c>
      <c r="B298" s="65" t="s">
        <v>970</v>
      </c>
      <c r="C298" s="65" t="s">
        <v>19</v>
      </c>
      <c r="D298" s="111">
        <v>45352</v>
      </c>
      <c r="E298" s="65" t="s">
        <v>777</v>
      </c>
      <c r="F298" s="66" t="s">
        <v>778</v>
      </c>
      <c r="G298" s="66" t="s">
        <v>779</v>
      </c>
      <c r="H298" s="67">
        <v>0.25</v>
      </c>
      <c r="I298" s="66"/>
      <c r="J298" s="65" t="s">
        <v>1406</v>
      </c>
      <c r="K298" s="112">
        <v>45352.481956018499</v>
      </c>
      <c r="L298" s="65" t="s">
        <v>1407</v>
      </c>
      <c r="M298" s="112"/>
      <c r="N298" s="65" t="s">
        <v>1407</v>
      </c>
      <c r="O298" s="66" t="s">
        <v>758</v>
      </c>
      <c r="P298" s="65"/>
    </row>
    <row r="299" spans="1:16" s="14" customFormat="1" x14ac:dyDescent="0.25">
      <c r="A299" s="27">
        <v>299</v>
      </c>
      <c r="B299" s="65" t="s">
        <v>612</v>
      </c>
      <c r="C299" s="65" t="s">
        <v>15</v>
      </c>
      <c r="D299" s="111">
        <v>45353</v>
      </c>
      <c r="E299" s="65" t="s">
        <v>746</v>
      </c>
      <c r="F299" s="66" t="s">
        <v>163</v>
      </c>
      <c r="G299" s="66" t="s">
        <v>58</v>
      </c>
      <c r="H299" s="67">
        <v>2</v>
      </c>
      <c r="I299" s="66"/>
      <c r="J299" s="65" t="s">
        <v>1406</v>
      </c>
      <c r="K299" s="112">
        <v>45358.978414351899</v>
      </c>
      <c r="L299" s="65" t="s">
        <v>1407</v>
      </c>
      <c r="M299" s="112"/>
      <c r="N299" s="65" t="s">
        <v>1407</v>
      </c>
      <c r="O299" s="66" t="s">
        <v>857</v>
      </c>
      <c r="P299" s="65"/>
    </row>
    <row r="300" spans="1:16" s="14" customFormat="1" x14ac:dyDescent="0.25">
      <c r="A300" s="27">
        <v>300</v>
      </c>
      <c r="B300" s="65" t="s">
        <v>612</v>
      </c>
      <c r="C300" s="65" t="s">
        <v>15</v>
      </c>
      <c r="D300" s="111">
        <v>45353</v>
      </c>
      <c r="E300" s="65" t="s">
        <v>719</v>
      </c>
      <c r="F300" s="66" t="s">
        <v>47</v>
      </c>
      <c r="G300" s="66" t="s">
        <v>781</v>
      </c>
      <c r="H300" s="67">
        <v>3</v>
      </c>
      <c r="I300" s="66"/>
      <c r="J300" s="65" t="s">
        <v>1406</v>
      </c>
      <c r="K300" s="112">
        <v>45460.451886574097</v>
      </c>
      <c r="L300" s="65" t="s">
        <v>1407</v>
      </c>
      <c r="M300" s="112"/>
      <c r="N300" s="65" t="s">
        <v>1407</v>
      </c>
      <c r="O300" s="66" t="s">
        <v>1358</v>
      </c>
      <c r="P300" s="65"/>
    </row>
    <row r="301" spans="1:16" s="14" customFormat="1" x14ac:dyDescent="0.25">
      <c r="A301" s="27">
        <v>301</v>
      </c>
      <c r="B301" s="65" t="s">
        <v>612</v>
      </c>
      <c r="C301" s="65" t="s">
        <v>15</v>
      </c>
      <c r="D301" s="111">
        <v>45353</v>
      </c>
      <c r="E301" s="65" t="s">
        <v>782</v>
      </c>
      <c r="F301" s="66" t="s">
        <v>783</v>
      </c>
      <c r="G301" s="66" t="s">
        <v>784</v>
      </c>
      <c r="H301" s="67">
        <v>4</v>
      </c>
      <c r="I301" s="66"/>
      <c r="J301" s="65" t="s">
        <v>1406</v>
      </c>
      <c r="K301" s="112">
        <v>45363.378379629597</v>
      </c>
      <c r="L301" s="65" t="s">
        <v>1407</v>
      </c>
      <c r="M301" s="112"/>
      <c r="N301" s="65" t="s">
        <v>1407</v>
      </c>
      <c r="O301" s="66" t="s">
        <v>914</v>
      </c>
      <c r="P301" s="65"/>
    </row>
    <row r="302" spans="1:16" s="14" customFormat="1" x14ac:dyDescent="0.25">
      <c r="A302" s="27">
        <v>302</v>
      </c>
      <c r="B302" s="65" t="s">
        <v>612</v>
      </c>
      <c r="C302" s="65" t="s">
        <v>15</v>
      </c>
      <c r="D302" s="111">
        <v>45353</v>
      </c>
      <c r="E302" s="65" t="s">
        <v>719</v>
      </c>
      <c r="F302" s="66" t="s">
        <v>47</v>
      </c>
      <c r="G302" s="66"/>
      <c r="H302" s="67">
        <v>0.1</v>
      </c>
      <c r="I302" s="66"/>
      <c r="J302" s="65" t="s">
        <v>1406</v>
      </c>
      <c r="K302" s="112">
        <v>45460.451886574097</v>
      </c>
      <c r="L302" s="65" t="s">
        <v>1407</v>
      </c>
      <c r="M302" s="112"/>
      <c r="N302" s="65" t="s">
        <v>1407</v>
      </c>
      <c r="O302" s="66" t="s">
        <v>1358</v>
      </c>
      <c r="P302" s="65"/>
    </row>
    <row r="303" spans="1:16" s="14" customFormat="1" x14ac:dyDescent="0.25">
      <c r="A303" s="27">
        <v>303</v>
      </c>
      <c r="B303" s="65" t="s">
        <v>970</v>
      </c>
      <c r="C303" s="65" t="s">
        <v>19</v>
      </c>
      <c r="D303" s="111">
        <v>45353</v>
      </c>
      <c r="E303" s="65" t="s">
        <v>719</v>
      </c>
      <c r="F303" s="66" t="s">
        <v>47</v>
      </c>
      <c r="G303" s="66" t="s">
        <v>58</v>
      </c>
      <c r="H303" s="67">
        <v>0.1</v>
      </c>
      <c r="I303" s="66"/>
      <c r="J303" s="65" t="s">
        <v>1407</v>
      </c>
      <c r="K303" s="112">
        <v>45353.6238773148</v>
      </c>
      <c r="L303" s="65" t="s">
        <v>1407</v>
      </c>
      <c r="M303" s="112"/>
      <c r="N303" s="65" t="s">
        <v>1407</v>
      </c>
      <c r="O303" s="66" t="s">
        <v>780</v>
      </c>
      <c r="P303" s="65"/>
    </row>
    <row r="304" spans="1:16" s="14" customFormat="1" x14ac:dyDescent="0.25">
      <c r="A304" s="27">
        <v>304</v>
      </c>
      <c r="B304" s="65" t="s">
        <v>970</v>
      </c>
      <c r="C304" s="65" t="s">
        <v>19</v>
      </c>
      <c r="D304" s="111">
        <v>45353</v>
      </c>
      <c r="E304" s="65" t="s">
        <v>785</v>
      </c>
      <c r="F304" s="66" t="s">
        <v>256</v>
      </c>
      <c r="G304" s="66" t="s">
        <v>786</v>
      </c>
      <c r="H304" s="67">
        <v>1</v>
      </c>
      <c r="I304" s="66"/>
      <c r="J304" s="65" t="s">
        <v>1407</v>
      </c>
      <c r="K304" s="112">
        <v>45353.624074074098</v>
      </c>
      <c r="L304" s="65" t="s">
        <v>1407</v>
      </c>
      <c r="M304" s="112"/>
      <c r="N304" s="65" t="s">
        <v>1407</v>
      </c>
      <c r="O304" s="66" t="s">
        <v>780</v>
      </c>
      <c r="P304" s="65"/>
    </row>
    <row r="305" spans="1:16" s="14" customFormat="1" x14ac:dyDescent="0.25">
      <c r="A305" s="27">
        <v>305</v>
      </c>
      <c r="B305" s="65" t="s">
        <v>970</v>
      </c>
      <c r="C305" s="65" t="s">
        <v>19</v>
      </c>
      <c r="D305" s="111">
        <v>45358</v>
      </c>
      <c r="E305" s="65" t="s">
        <v>743</v>
      </c>
      <c r="F305" s="66" t="s">
        <v>104</v>
      </c>
      <c r="G305" s="66" t="s">
        <v>841</v>
      </c>
      <c r="H305" s="67">
        <v>1</v>
      </c>
      <c r="I305" s="66"/>
      <c r="J305" s="65" t="s">
        <v>1406</v>
      </c>
      <c r="K305" s="112">
        <v>45361.403888888897</v>
      </c>
      <c r="L305" s="65" t="s">
        <v>1406</v>
      </c>
      <c r="M305" s="112">
        <v>45464.397384259297</v>
      </c>
      <c r="N305" s="65" t="s">
        <v>1407</v>
      </c>
      <c r="O305" s="66" t="s">
        <v>1486</v>
      </c>
      <c r="P305" s="65" t="s">
        <v>1488</v>
      </c>
    </row>
    <row r="306" spans="1:16" s="14" customFormat="1" x14ac:dyDescent="0.25">
      <c r="A306" s="27">
        <v>306</v>
      </c>
      <c r="B306" s="65" t="s">
        <v>970</v>
      </c>
      <c r="C306" s="65" t="s">
        <v>19</v>
      </c>
      <c r="D306" s="111">
        <v>45358</v>
      </c>
      <c r="E306" s="65" t="s">
        <v>746</v>
      </c>
      <c r="F306" s="66" t="s">
        <v>163</v>
      </c>
      <c r="G306" s="66" t="s">
        <v>842</v>
      </c>
      <c r="H306" s="67">
        <v>2</v>
      </c>
      <c r="I306" s="66"/>
      <c r="J306" s="65" t="s">
        <v>1406</v>
      </c>
      <c r="K306" s="112">
        <v>45358.978414351899</v>
      </c>
      <c r="L306" s="65" t="s">
        <v>1407</v>
      </c>
      <c r="M306" s="112"/>
      <c r="N306" s="65" t="s">
        <v>1407</v>
      </c>
      <c r="O306" s="66" t="s">
        <v>857</v>
      </c>
      <c r="P306" s="65"/>
    </row>
    <row r="307" spans="1:16" s="14" customFormat="1" x14ac:dyDescent="0.25">
      <c r="A307" s="27">
        <v>307</v>
      </c>
      <c r="B307" s="65" t="s">
        <v>612</v>
      </c>
      <c r="C307" s="65" t="s">
        <v>15</v>
      </c>
      <c r="D307" s="111">
        <v>45358</v>
      </c>
      <c r="E307" s="65" t="s">
        <v>743</v>
      </c>
      <c r="F307" s="66" t="s">
        <v>104</v>
      </c>
      <c r="G307" s="66" t="s">
        <v>58</v>
      </c>
      <c r="H307" s="67">
        <v>3</v>
      </c>
      <c r="I307" s="66"/>
      <c r="J307" s="65" t="s">
        <v>1406</v>
      </c>
      <c r="K307" s="112">
        <v>45361.403888888897</v>
      </c>
      <c r="L307" s="65" t="s">
        <v>1406</v>
      </c>
      <c r="M307" s="112">
        <v>45464.397384259297</v>
      </c>
      <c r="N307" s="65" t="s">
        <v>1407</v>
      </c>
      <c r="O307" s="66" t="s">
        <v>1486</v>
      </c>
      <c r="P307" s="65" t="s">
        <v>1488</v>
      </c>
    </row>
    <row r="308" spans="1:16" s="14" customFormat="1" x14ac:dyDescent="0.25">
      <c r="A308" s="27">
        <v>308</v>
      </c>
      <c r="B308" s="65" t="s">
        <v>970</v>
      </c>
      <c r="C308" s="65" t="s">
        <v>19</v>
      </c>
      <c r="D308" s="111">
        <v>45358</v>
      </c>
      <c r="E308" s="65" t="s">
        <v>729</v>
      </c>
      <c r="F308" s="66" t="s">
        <v>172</v>
      </c>
      <c r="G308" s="66"/>
      <c r="H308" s="67">
        <v>3</v>
      </c>
      <c r="I308" s="66"/>
      <c r="J308" s="65" t="s">
        <v>1406</v>
      </c>
      <c r="K308" s="112">
        <v>45364.390960648103</v>
      </c>
      <c r="L308" s="65" t="s">
        <v>1407</v>
      </c>
      <c r="M308" s="112"/>
      <c r="N308" s="65" t="s">
        <v>1407</v>
      </c>
      <c r="O308" s="66" t="s">
        <v>956</v>
      </c>
      <c r="P308" s="65"/>
    </row>
    <row r="309" spans="1:16" s="14" customFormat="1" x14ac:dyDescent="0.25">
      <c r="A309" s="27">
        <v>309</v>
      </c>
      <c r="B309" s="65" t="s">
        <v>1408</v>
      </c>
      <c r="C309" s="65" t="s">
        <v>53</v>
      </c>
      <c r="D309" s="111">
        <v>45358</v>
      </c>
      <c r="E309" s="65" t="s">
        <v>729</v>
      </c>
      <c r="F309" s="66" t="s">
        <v>172</v>
      </c>
      <c r="G309" s="66" t="s">
        <v>58</v>
      </c>
      <c r="H309" s="67">
        <v>3</v>
      </c>
      <c r="I309" s="66"/>
      <c r="J309" s="65" t="s">
        <v>1406</v>
      </c>
      <c r="K309" s="112">
        <v>45364.390960648103</v>
      </c>
      <c r="L309" s="65" t="s">
        <v>1407</v>
      </c>
      <c r="M309" s="112"/>
      <c r="N309" s="65" t="s">
        <v>1407</v>
      </c>
      <c r="O309" s="66" t="s">
        <v>956</v>
      </c>
      <c r="P309" s="65"/>
    </row>
    <row r="310" spans="1:16" s="14" customFormat="1" x14ac:dyDescent="0.25">
      <c r="A310" s="27">
        <v>310</v>
      </c>
      <c r="B310" s="65" t="s">
        <v>612</v>
      </c>
      <c r="C310" s="65" t="s">
        <v>15</v>
      </c>
      <c r="D310" s="111">
        <v>45358</v>
      </c>
      <c r="E310" s="65" t="s">
        <v>775</v>
      </c>
      <c r="F310" s="66" t="s">
        <v>26</v>
      </c>
      <c r="G310" s="66" t="s">
        <v>58</v>
      </c>
      <c r="H310" s="67">
        <v>4</v>
      </c>
      <c r="I310" s="66"/>
      <c r="J310" s="65" t="s">
        <v>1406</v>
      </c>
      <c r="K310" s="112">
        <v>45363.312060185199</v>
      </c>
      <c r="L310" s="65" t="s">
        <v>1407</v>
      </c>
      <c r="M310" s="112"/>
      <c r="N310" s="65" t="s">
        <v>1407</v>
      </c>
      <c r="O310" s="66" t="s">
        <v>914</v>
      </c>
      <c r="P310" s="65"/>
    </row>
    <row r="311" spans="1:16" s="14" customFormat="1" x14ac:dyDescent="0.25">
      <c r="A311" s="27">
        <v>311</v>
      </c>
      <c r="B311" s="65" t="s">
        <v>970</v>
      </c>
      <c r="C311" s="65" t="s">
        <v>19</v>
      </c>
      <c r="D311" s="111">
        <v>45358</v>
      </c>
      <c r="E311" s="65" t="s">
        <v>970</v>
      </c>
      <c r="F311" s="66" t="s">
        <v>30</v>
      </c>
      <c r="G311" s="66" t="s">
        <v>58</v>
      </c>
      <c r="H311" s="67">
        <v>4</v>
      </c>
      <c r="I311" s="66"/>
      <c r="J311" s="65" t="s">
        <v>1406</v>
      </c>
      <c r="K311" s="112">
        <v>45359.393495370401</v>
      </c>
      <c r="L311" s="65" t="s">
        <v>1407</v>
      </c>
      <c r="M311" s="112"/>
      <c r="N311" s="65" t="s">
        <v>1407</v>
      </c>
      <c r="O311" s="66" t="s">
        <v>869</v>
      </c>
      <c r="P311" s="65"/>
    </row>
    <row r="312" spans="1:16" s="14" customFormat="1" x14ac:dyDescent="0.25">
      <c r="A312" s="27">
        <v>312</v>
      </c>
      <c r="B312" s="65" t="s">
        <v>970</v>
      </c>
      <c r="C312" s="65" t="s">
        <v>19</v>
      </c>
      <c r="D312" s="111">
        <v>45358</v>
      </c>
      <c r="E312" s="65" t="s">
        <v>843</v>
      </c>
      <c r="F312" s="66" t="s">
        <v>122</v>
      </c>
      <c r="G312" s="66" t="s">
        <v>58</v>
      </c>
      <c r="H312" s="67">
        <v>3</v>
      </c>
      <c r="I312" s="66"/>
      <c r="J312" s="65" t="s">
        <v>1406</v>
      </c>
      <c r="K312" s="112">
        <v>45359.3433449074</v>
      </c>
      <c r="L312" s="65" t="s">
        <v>1407</v>
      </c>
      <c r="M312" s="112"/>
      <c r="N312" s="65" t="s">
        <v>1407</v>
      </c>
      <c r="O312" s="66" t="s">
        <v>869</v>
      </c>
      <c r="P312" s="65"/>
    </row>
    <row r="313" spans="1:16" s="14" customFormat="1" x14ac:dyDescent="0.25">
      <c r="A313" s="27">
        <v>313</v>
      </c>
      <c r="B313" s="65" t="s">
        <v>872</v>
      </c>
      <c r="C313" s="65" t="s">
        <v>221</v>
      </c>
      <c r="D313" s="111">
        <v>45358</v>
      </c>
      <c r="E313" s="65" t="s">
        <v>843</v>
      </c>
      <c r="F313" s="66" t="s">
        <v>122</v>
      </c>
      <c r="G313" s="66" t="s">
        <v>58</v>
      </c>
      <c r="H313" s="67">
        <v>2</v>
      </c>
      <c r="I313" s="66"/>
      <c r="J313" s="65" t="s">
        <v>1406</v>
      </c>
      <c r="K313" s="112">
        <v>45359.3433449074</v>
      </c>
      <c r="L313" s="65" t="s">
        <v>1407</v>
      </c>
      <c r="M313" s="112"/>
      <c r="N313" s="65" t="s">
        <v>1407</v>
      </c>
      <c r="O313" s="66" t="s">
        <v>869</v>
      </c>
      <c r="P313" s="65"/>
    </row>
    <row r="314" spans="1:16" s="14" customFormat="1" x14ac:dyDescent="0.25">
      <c r="A314" s="27">
        <v>314</v>
      </c>
      <c r="B314" s="65" t="s">
        <v>872</v>
      </c>
      <c r="C314" s="65" t="s">
        <v>221</v>
      </c>
      <c r="D314" s="111">
        <v>45358</v>
      </c>
      <c r="E314" s="65" t="s">
        <v>844</v>
      </c>
      <c r="F314" s="66" t="s">
        <v>845</v>
      </c>
      <c r="G314" s="66" t="s">
        <v>58</v>
      </c>
      <c r="H314" s="67">
        <v>2</v>
      </c>
      <c r="I314" s="66"/>
      <c r="J314" s="65" t="s">
        <v>1406</v>
      </c>
      <c r="K314" s="112">
        <v>45363.393136574101</v>
      </c>
      <c r="L314" s="65" t="s">
        <v>1407</v>
      </c>
      <c r="M314" s="112"/>
      <c r="N314" s="65" t="s">
        <v>1407</v>
      </c>
      <c r="O314" s="66" t="s">
        <v>914</v>
      </c>
      <c r="P314" s="65"/>
    </row>
    <row r="315" spans="1:16" s="14" customFormat="1" x14ac:dyDescent="0.25">
      <c r="A315" s="27">
        <v>315</v>
      </c>
      <c r="B315" s="65" t="s">
        <v>872</v>
      </c>
      <c r="C315" s="65" t="s">
        <v>221</v>
      </c>
      <c r="D315" s="111">
        <v>45358</v>
      </c>
      <c r="E315" s="65" t="s">
        <v>846</v>
      </c>
      <c r="F315" s="66" t="s">
        <v>111</v>
      </c>
      <c r="G315" s="66" t="s">
        <v>58</v>
      </c>
      <c r="H315" s="67">
        <v>2</v>
      </c>
      <c r="I315" s="66"/>
      <c r="J315" s="65" t="s">
        <v>1406</v>
      </c>
      <c r="K315" s="112">
        <v>45361.667476851799</v>
      </c>
      <c r="L315" s="65" t="s">
        <v>1407</v>
      </c>
      <c r="M315" s="112"/>
      <c r="N315" s="65" t="s">
        <v>1407</v>
      </c>
      <c r="O315" s="66" t="s">
        <v>881</v>
      </c>
      <c r="P315" s="65"/>
    </row>
    <row r="316" spans="1:16" s="14" customFormat="1" x14ac:dyDescent="0.25">
      <c r="A316" s="27">
        <v>316</v>
      </c>
      <c r="B316" s="65" t="s">
        <v>872</v>
      </c>
      <c r="C316" s="65" t="s">
        <v>221</v>
      </c>
      <c r="D316" s="111">
        <v>45358</v>
      </c>
      <c r="E316" s="65" t="s">
        <v>846</v>
      </c>
      <c r="F316" s="66" t="s">
        <v>111</v>
      </c>
      <c r="G316" s="66" t="s">
        <v>58</v>
      </c>
      <c r="H316" s="67">
        <v>2</v>
      </c>
      <c r="I316" s="66"/>
      <c r="J316" s="65" t="s">
        <v>1406</v>
      </c>
      <c r="K316" s="112">
        <v>45361.667476851799</v>
      </c>
      <c r="L316" s="65" t="s">
        <v>1407</v>
      </c>
      <c r="M316" s="112"/>
      <c r="N316" s="65" t="s">
        <v>1407</v>
      </c>
      <c r="O316" s="66" t="s">
        <v>881</v>
      </c>
      <c r="P316" s="65"/>
    </row>
    <row r="317" spans="1:16" s="14" customFormat="1" x14ac:dyDescent="0.25">
      <c r="A317" s="27">
        <v>317</v>
      </c>
      <c r="B317" s="65" t="s">
        <v>1408</v>
      </c>
      <c r="C317" s="65" t="s">
        <v>53</v>
      </c>
      <c r="D317" s="111">
        <v>45358</v>
      </c>
      <c r="E317" s="65" t="s">
        <v>847</v>
      </c>
      <c r="F317" s="66" t="s">
        <v>848</v>
      </c>
      <c r="G317" s="66" t="s">
        <v>58</v>
      </c>
      <c r="H317" s="67">
        <v>2</v>
      </c>
      <c r="I317" s="66"/>
      <c r="J317" s="65" t="s">
        <v>1406</v>
      </c>
      <c r="K317" s="112">
        <v>45358.575763888897</v>
      </c>
      <c r="L317" s="65" t="s">
        <v>1407</v>
      </c>
      <c r="M317" s="112"/>
      <c r="N317" s="65" t="s">
        <v>1407</v>
      </c>
      <c r="O317" s="66" t="s">
        <v>840</v>
      </c>
      <c r="P317" s="65"/>
    </row>
    <row r="318" spans="1:16" s="14" customFormat="1" x14ac:dyDescent="0.25">
      <c r="A318" s="27">
        <v>318</v>
      </c>
      <c r="B318" s="65" t="s">
        <v>1408</v>
      </c>
      <c r="C318" s="65" t="s">
        <v>53</v>
      </c>
      <c r="D318" s="111">
        <v>45358</v>
      </c>
      <c r="E318" s="65" t="s">
        <v>843</v>
      </c>
      <c r="F318" s="66" t="s">
        <v>122</v>
      </c>
      <c r="G318" s="66" t="s">
        <v>58</v>
      </c>
      <c r="H318" s="67">
        <v>2</v>
      </c>
      <c r="I318" s="66"/>
      <c r="J318" s="65" t="s">
        <v>1406</v>
      </c>
      <c r="K318" s="112">
        <v>45359.3433449074</v>
      </c>
      <c r="L318" s="65" t="s">
        <v>1407</v>
      </c>
      <c r="M318" s="112"/>
      <c r="N318" s="65" t="s">
        <v>1407</v>
      </c>
      <c r="O318" s="66" t="s">
        <v>869</v>
      </c>
      <c r="P318" s="65"/>
    </row>
    <row r="319" spans="1:16" s="14" customFormat="1" x14ac:dyDescent="0.25">
      <c r="A319" s="27">
        <v>319</v>
      </c>
      <c r="B319" s="65" t="s">
        <v>1408</v>
      </c>
      <c r="C319" s="65" t="s">
        <v>53</v>
      </c>
      <c r="D319" s="111">
        <v>45358</v>
      </c>
      <c r="E319" s="65" t="s">
        <v>843</v>
      </c>
      <c r="F319" s="66" t="s">
        <v>122</v>
      </c>
      <c r="G319" s="66" t="s">
        <v>58</v>
      </c>
      <c r="H319" s="67">
        <v>0.5</v>
      </c>
      <c r="I319" s="66"/>
      <c r="J319" s="65" t="s">
        <v>1406</v>
      </c>
      <c r="K319" s="112">
        <v>45359.3433449074</v>
      </c>
      <c r="L319" s="65" t="s">
        <v>1407</v>
      </c>
      <c r="M319" s="112"/>
      <c r="N319" s="65" t="s">
        <v>1407</v>
      </c>
      <c r="O319" s="66" t="s">
        <v>869</v>
      </c>
      <c r="P319" s="65"/>
    </row>
    <row r="320" spans="1:16" s="14" customFormat="1" x14ac:dyDescent="0.25">
      <c r="A320" s="27">
        <v>320</v>
      </c>
      <c r="B320" s="65" t="s">
        <v>1408</v>
      </c>
      <c r="C320" s="65" t="s">
        <v>53</v>
      </c>
      <c r="D320" s="111">
        <v>45358</v>
      </c>
      <c r="E320" s="65" t="s">
        <v>844</v>
      </c>
      <c r="F320" s="66" t="s">
        <v>845</v>
      </c>
      <c r="G320" s="66" t="s">
        <v>58</v>
      </c>
      <c r="H320" s="67">
        <v>1.3</v>
      </c>
      <c r="I320" s="66"/>
      <c r="J320" s="65" t="s">
        <v>1406</v>
      </c>
      <c r="K320" s="112">
        <v>45363.393136574101</v>
      </c>
      <c r="L320" s="65" t="s">
        <v>1407</v>
      </c>
      <c r="M320" s="112"/>
      <c r="N320" s="65" t="s">
        <v>1407</v>
      </c>
      <c r="O320" s="66" t="s">
        <v>914</v>
      </c>
      <c r="P320" s="65"/>
    </row>
    <row r="321" spans="1:16" s="14" customFormat="1" x14ac:dyDescent="0.25">
      <c r="A321" s="27">
        <v>321</v>
      </c>
      <c r="B321" s="65" t="s">
        <v>1408</v>
      </c>
      <c r="C321" s="65" t="s">
        <v>53</v>
      </c>
      <c r="D321" s="111">
        <v>45358</v>
      </c>
      <c r="E321" s="65" t="s">
        <v>849</v>
      </c>
      <c r="F321" s="66" t="s">
        <v>850</v>
      </c>
      <c r="G321" s="66" t="s">
        <v>84</v>
      </c>
      <c r="H321" s="67">
        <v>22</v>
      </c>
      <c r="I321" s="66"/>
      <c r="J321" s="65" t="s">
        <v>1406</v>
      </c>
      <c r="K321" s="112">
        <v>45359.334120370397</v>
      </c>
      <c r="L321" s="65" t="s">
        <v>1407</v>
      </c>
      <c r="M321" s="112"/>
      <c r="N321" s="65" t="s">
        <v>1407</v>
      </c>
      <c r="O321" s="66" t="s">
        <v>869</v>
      </c>
      <c r="P321" s="65"/>
    </row>
    <row r="322" spans="1:16" s="14" customFormat="1" x14ac:dyDescent="0.25">
      <c r="A322" s="27">
        <v>322</v>
      </c>
      <c r="B322" s="65" t="s">
        <v>872</v>
      </c>
      <c r="C322" s="65" t="s">
        <v>221</v>
      </c>
      <c r="D322" s="111">
        <v>45358</v>
      </c>
      <c r="E322" s="65" t="s">
        <v>719</v>
      </c>
      <c r="F322" s="66" t="s">
        <v>47</v>
      </c>
      <c r="G322" s="66" t="s">
        <v>58</v>
      </c>
      <c r="H322" s="67">
        <v>10</v>
      </c>
      <c r="I322" s="66"/>
      <c r="J322" s="65" t="s">
        <v>1406</v>
      </c>
      <c r="K322" s="112">
        <v>45460.451886574097</v>
      </c>
      <c r="L322" s="65" t="s">
        <v>1407</v>
      </c>
      <c r="M322" s="112"/>
      <c r="N322" s="65" t="s">
        <v>1407</v>
      </c>
      <c r="O322" s="66" t="s">
        <v>1358</v>
      </c>
      <c r="P322" s="65"/>
    </row>
    <row r="323" spans="1:16" s="14" customFormat="1" x14ac:dyDescent="0.25">
      <c r="A323" s="27">
        <v>323</v>
      </c>
      <c r="B323" s="65" t="s">
        <v>872</v>
      </c>
      <c r="C323" s="65" t="s">
        <v>221</v>
      </c>
      <c r="D323" s="111">
        <v>45358</v>
      </c>
      <c r="E323" s="65" t="s">
        <v>746</v>
      </c>
      <c r="F323" s="66" t="s">
        <v>163</v>
      </c>
      <c r="G323" s="66" t="s">
        <v>58</v>
      </c>
      <c r="H323" s="67">
        <v>4.5</v>
      </c>
      <c r="I323" s="66"/>
      <c r="J323" s="65" t="s">
        <v>1406</v>
      </c>
      <c r="K323" s="112">
        <v>45358.978414351899</v>
      </c>
      <c r="L323" s="65" t="s">
        <v>1407</v>
      </c>
      <c r="M323" s="112"/>
      <c r="N323" s="65" t="s">
        <v>1407</v>
      </c>
      <c r="O323" s="66" t="s">
        <v>857</v>
      </c>
      <c r="P323" s="65"/>
    </row>
    <row r="324" spans="1:16" s="14" customFormat="1" x14ac:dyDescent="0.25">
      <c r="A324" s="27">
        <v>324</v>
      </c>
      <c r="B324" s="65" t="s">
        <v>612</v>
      </c>
      <c r="C324" s="65" t="s">
        <v>15</v>
      </c>
      <c r="D324" s="111">
        <v>45358</v>
      </c>
      <c r="E324" s="65" t="s">
        <v>746</v>
      </c>
      <c r="F324" s="66" t="s">
        <v>163</v>
      </c>
      <c r="G324" s="66" t="s">
        <v>851</v>
      </c>
      <c r="H324" s="67">
        <v>15</v>
      </c>
      <c r="I324" s="66"/>
      <c r="J324" s="65" t="s">
        <v>1406</v>
      </c>
      <c r="K324" s="112">
        <v>45358.978414351899</v>
      </c>
      <c r="L324" s="65" t="s">
        <v>1407</v>
      </c>
      <c r="M324" s="112"/>
      <c r="N324" s="65" t="s">
        <v>1407</v>
      </c>
      <c r="O324" s="66" t="s">
        <v>857</v>
      </c>
      <c r="P324" s="65"/>
    </row>
    <row r="325" spans="1:16" s="14" customFormat="1" x14ac:dyDescent="0.25">
      <c r="A325" s="27">
        <v>325</v>
      </c>
      <c r="B325" s="65" t="s">
        <v>612</v>
      </c>
      <c r="C325" s="65" t="s">
        <v>15</v>
      </c>
      <c r="D325" s="111">
        <v>45358</v>
      </c>
      <c r="E325" s="65" t="s">
        <v>746</v>
      </c>
      <c r="F325" s="66" t="s">
        <v>163</v>
      </c>
      <c r="G325" s="66" t="s">
        <v>852</v>
      </c>
      <c r="H325" s="67">
        <v>1</v>
      </c>
      <c r="I325" s="66"/>
      <c r="J325" s="65" t="s">
        <v>1406</v>
      </c>
      <c r="K325" s="112">
        <v>45358.978414351899</v>
      </c>
      <c r="L325" s="65" t="s">
        <v>1407</v>
      </c>
      <c r="M325" s="112"/>
      <c r="N325" s="65" t="s">
        <v>1407</v>
      </c>
      <c r="O325" s="66" t="s">
        <v>857</v>
      </c>
      <c r="P325" s="65"/>
    </row>
    <row r="326" spans="1:16" s="14" customFormat="1" x14ac:dyDescent="0.25">
      <c r="A326" s="27">
        <v>326</v>
      </c>
      <c r="B326" s="65" t="s">
        <v>872</v>
      </c>
      <c r="C326" s="65" t="s">
        <v>221</v>
      </c>
      <c r="D326" s="111">
        <v>45357</v>
      </c>
      <c r="E326" s="65" t="s">
        <v>719</v>
      </c>
      <c r="F326" s="66" t="s">
        <v>47</v>
      </c>
      <c r="G326" s="66" t="s">
        <v>58</v>
      </c>
      <c r="H326" s="67">
        <v>2</v>
      </c>
      <c r="I326" s="66"/>
      <c r="J326" s="65" t="s">
        <v>1406</v>
      </c>
      <c r="K326" s="112">
        <v>45460.451886574097</v>
      </c>
      <c r="L326" s="65" t="s">
        <v>1407</v>
      </c>
      <c r="M326" s="112"/>
      <c r="N326" s="65" t="s">
        <v>1407</v>
      </c>
      <c r="O326" s="66" t="s">
        <v>1358</v>
      </c>
      <c r="P326" s="65"/>
    </row>
    <row r="327" spans="1:16" s="14" customFormat="1" x14ac:dyDescent="0.25">
      <c r="A327" s="27">
        <v>327</v>
      </c>
      <c r="B327" s="65" t="s">
        <v>872</v>
      </c>
      <c r="C327" s="65" t="s">
        <v>221</v>
      </c>
      <c r="D327" s="111">
        <v>45357</v>
      </c>
      <c r="E327" s="65" t="s">
        <v>746</v>
      </c>
      <c r="F327" s="66" t="s">
        <v>163</v>
      </c>
      <c r="G327" s="66" t="s">
        <v>58</v>
      </c>
      <c r="H327" s="67">
        <v>3</v>
      </c>
      <c r="I327" s="66"/>
      <c r="J327" s="65" t="s">
        <v>1406</v>
      </c>
      <c r="K327" s="112">
        <v>45358.978414351899</v>
      </c>
      <c r="L327" s="65" t="s">
        <v>1407</v>
      </c>
      <c r="M327" s="112"/>
      <c r="N327" s="65" t="s">
        <v>1407</v>
      </c>
      <c r="O327" s="66" t="s">
        <v>857</v>
      </c>
      <c r="P327" s="65"/>
    </row>
    <row r="328" spans="1:16" s="14" customFormat="1" x14ac:dyDescent="0.25">
      <c r="A328" s="27">
        <v>328</v>
      </c>
      <c r="B328" s="65" t="s">
        <v>872</v>
      </c>
      <c r="C328" s="65" t="s">
        <v>221</v>
      </c>
      <c r="D328" s="111">
        <v>45356</v>
      </c>
      <c r="E328" s="65" t="s">
        <v>719</v>
      </c>
      <c r="F328" s="66" t="s">
        <v>47</v>
      </c>
      <c r="G328" s="66" t="s">
        <v>853</v>
      </c>
      <c r="H328" s="67">
        <v>2</v>
      </c>
      <c r="I328" s="66"/>
      <c r="J328" s="65" t="s">
        <v>1406</v>
      </c>
      <c r="K328" s="112">
        <v>45460.451886574097</v>
      </c>
      <c r="L328" s="65" t="s">
        <v>1407</v>
      </c>
      <c r="M328" s="112"/>
      <c r="N328" s="65" t="s">
        <v>1407</v>
      </c>
      <c r="O328" s="66" t="s">
        <v>1358</v>
      </c>
      <c r="P328" s="65"/>
    </row>
    <row r="329" spans="1:16" s="14" customFormat="1" x14ac:dyDescent="0.25">
      <c r="A329" s="27">
        <v>329</v>
      </c>
      <c r="B329" s="65" t="s">
        <v>872</v>
      </c>
      <c r="C329" s="65" t="s">
        <v>221</v>
      </c>
      <c r="D329" s="111">
        <v>45356</v>
      </c>
      <c r="E329" s="65" t="s">
        <v>746</v>
      </c>
      <c r="F329" s="66" t="s">
        <v>163</v>
      </c>
      <c r="G329" s="66" t="s">
        <v>854</v>
      </c>
      <c r="H329" s="67">
        <v>3</v>
      </c>
      <c r="I329" s="66"/>
      <c r="J329" s="65" t="s">
        <v>1406</v>
      </c>
      <c r="K329" s="112">
        <v>45358.978414351899</v>
      </c>
      <c r="L329" s="65" t="s">
        <v>1407</v>
      </c>
      <c r="M329" s="112"/>
      <c r="N329" s="65" t="s">
        <v>1407</v>
      </c>
      <c r="O329" s="66" t="s">
        <v>857</v>
      </c>
      <c r="P329" s="65"/>
    </row>
    <row r="330" spans="1:16" s="14" customFormat="1" x14ac:dyDescent="0.25">
      <c r="A330" s="27">
        <v>330</v>
      </c>
      <c r="B330" s="65" t="s">
        <v>872</v>
      </c>
      <c r="C330" s="65" t="s">
        <v>221</v>
      </c>
      <c r="D330" s="111">
        <v>45322</v>
      </c>
      <c r="E330" s="65" t="s">
        <v>719</v>
      </c>
      <c r="F330" s="66" t="s">
        <v>47</v>
      </c>
      <c r="G330" s="66" t="s">
        <v>855</v>
      </c>
      <c r="H330" s="67">
        <v>20</v>
      </c>
      <c r="I330" s="66"/>
      <c r="J330" s="65" t="s">
        <v>1406</v>
      </c>
      <c r="K330" s="112">
        <v>45460.451886574097</v>
      </c>
      <c r="L330" s="65" t="s">
        <v>1407</v>
      </c>
      <c r="M330" s="112"/>
      <c r="N330" s="65" t="s">
        <v>1407</v>
      </c>
      <c r="O330" s="66" t="s">
        <v>1335</v>
      </c>
      <c r="P330" s="65"/>
    </row>
    <row r="331" spans="1:16" s="14" customFormat="1" x14ac:dyDescent="0.25">
      <c r="A331" s="27">
        <v>331</v>
      </c>
      <c r="B331" s="65" t="s">
        <v>872</v>
      </c>
      <c r="C331" s="65" t="s">
        <v>221</v>
      </c>
      <c r="D331" s="111">
        <v>45322</v>
      </c>
      <c r="E331" s="65" t="s">
        <v>746</v>
      </c>
      <c r="F331" s="66" t="s">
        <v>163</v>
      </c>
      <c r="G331" s="66" t="s">
        <v>856</v>
      </c>
      <c r="H331" s="67">
        <v>1</v>
      </c>
      <c r="I331" s="66"/>
      <c r="J331" s="65" t="s">
        <v>1406</v>
      </c>
      <c r="K331" s="112">
        <v>45358.978414351899</v>
      </c>
      <c r="L331" s="65" t="s">
        <v>1407</v>
      </c>
      <c r="M331" s="112"/>
      <c r="N331" s="65" t="s">
        <v>1407</v>
      </c>
      <c r="O331" s="66" t="s">
        <v>857</v>
      </c>
      <c r="P331" s="65"/>
    </row>
    <row r="332" spans="1:16" s="14" customFormat="1" x14ac:dyDescent="0.25">
      <c r="A332" s="27">
        <v>332</v>
      </c>
      <c r="B332" s="65" t="s">
        <v>612</v>
      </c>
      <c r="C332" s="65" t="s">
        <v>15</v>
      </c>
      <c r="D332" s="111">
        <v>45330</v>
      </c>
      <c r="E332" s="65" t="s">
        <v>743</v>
      </c>
      <c r="F332" s="66" t="s">
        <v>104</v>
      </c>
      <c r="G332" s="66" t="s">
        <v>871</v>
      </c>
      <c r="H332" s="67">
        <v>5</v>
      </c>
      <c r="I332" s="66"/>
      <c r="J332" s="65" t="s">
        <v>1406</v>
      </c>
      <c r="K332" s="112">
        <v>45361.403888888897</v>
      </c>
      <c r="L332" s="65" t="s">
        <v>1406</v>
      </c>
      <c r="M332" s="112">
        <v>45464.386736111097</v>
      </c>
      <c r="N332" s="65" t="s">
        <v>1407</v>
      </c>
      <c r="O332" s="66" t="s">
        <v>1486</v>
      </c>
      <c r="P332" s="65" t="s">
        <v>1487</v>
      </c>
    </row>
    <row r="333" spans="1:16" s="14" customFormat="1" x14ac:dyDescent="0.25">
      <c r="A333" s="27">
        <v>333</v>
      </c>
      <c r="B333" s="65" t="s">
        <v>612</v>
      </c>
      <c r="C333" s="65" t="s">
        <v>15</v>
      </c>
      <c r="D333" s="111">
        <v>45330</v>
      </c>
      <c r="E333" s="65" t="s">
        <v>843</v>
      </c>
      <c r="F333" s="66" t="s">
        <v>122</v>
      </c>
      <c r="G333" s="66" t="s">
        <v>871</v>
      </c>
      <c r="H333" s="67">
        <v>4</v>
      </c>
      <c r="I333" s="66"/>
      <c r="J333" s="65" t="s">
        <v>1406</v>
      </c>
      <c r="K333" s="112">
        <v>45359.3433449074</v>
      </c>
      <c r="L333" s="65" t="s">
        <v>1407</v>
      </c>
      <c r="M333" s="112"/>
      <c r="N333" s="65" t="s">
        <v>1407</v>
      </c>
      <c r="O333" s="66" t="s">
        <v>869</v>
      </c>
      <c r="P333" s="65"/>
    </row>
    <row r="334" spans="1:16" s="14" customFormat="1" x14ac:dyDescent="0.25">
      <c r="A334" s="27">
        <v>334</v>
      </c>
      <c r="B334" s="65" t="s">
        <v>872</v>
      </c>
      <c r="C334" s="65" t="s">
        <v>221</v>
      </c>
      <c r="D334" s="111">
        <v>45337</v>
      </c>
      <c r="E334" s="65" t="s">
        <v>872</v>
      </c>
      <c r="F334" s="66" t="s">
        <v>267</v>
      </c>
      <c r="G334" s="66" t="s">
        <v>871</v>
      </c>
      <c r="H334" s="67">
        <v>8</v>
      </c>
      <c r="I334" s="66"/>
      <c r="J334" s="65" t="s">
        <v>1406</v>
      </c>
      <c r="K334" s="112">
        <v>45361.675057870401</v>
      </c>
      <c r="L334" s="65" t="s">
        <v>1406</v>
      </c>
      <c r="M334" s="112">
        <v>45462.7341087963</v>
      </c>
      <c r="N334" s="65" t="s">
        <v>1407</v>
      </c>
      <c r="O334" s="66" t="s">
        <v>1474</v>
      </c>
      <c r="P334" s="65" t="s">
        <v>1476</v>
      </c>
    </row>
    <row r="335" spans="1:16" s="14" customFormat="1" x14ac:dyDescent="0.25">
      <c r="A335" s="27">
        <v>335</v>
      </c>
      <c r="B335" s="65" t="s">
        <v>872</v>
      </c>
      <c r="C335" s="65" t="s">
        <v>221</v>
      </c>
      <c r="D335" s="111">
        <v>45338</v>
      </c>
      <c r="E335" s="65" t="s">
        <v>873</v>
      </c>
      <c r="F335" s="66" t="s">
        <v>874</v>
      </c>
      <c r="G335" s="66" t="s">
        <v>871</v>
      </c>
      <c r="H335" s="67">
        <v>9</v>
      </c>
      <c r="I335" s="66"/>
      <c r="J335" s="65" t="s">
        <v>1406</v>
      </c>
      <c r="K335" s="112">
        <v>45359.326793981498</v>
      </c>
      <c r="L335" s="65" t="s">
        <v>1407</v>
      </c>
      <c r="M335" s="112"/>
      <c r="N335" s="65" t="s">
        <v>1407</v>
      </c>
      <c r="O335" s="66" t="s">
        <v>869</v>
      </c>
      <c r="P335" s="65"/>
    </row>
    <row r="336" spans="1:16" s="14" customFormat="1" x14ac:dyDescent="0.25">
      <c r="A336" s="27">
        <v>336</v>
      </c>
      <c r="B336" s="65" t="s">
        <v>1408</v>
      </c>
      <c r="C336" s="65" t="s">
        <v>53</v>
      </c>
      <c r="D336" s="111">
        <v>45340</v>
      </c>
      <c r="E336" s="65" t="s">
        <v>873</v>
      </c>
      <c r="F336" s="66" t="s">
        <v>874</v>
      </c>
      <c r="G336" s="66" t="s">
        <v>871</v>
      </c>
      <c r="H336" s="67">
        <v>12</v>
      </c>
      <c r="I336" s="66"/>
      <c r="J336" s="65" t="s">
        <v>1406</v>
      </c>
      <c r="K336" s="112">
        <v>45359.327083333301</v>
      </c>
      <c r="L336" s="65" t="s">
        <v>1407</v>
      </c>
      <c r="M336" s="112"/>
      <c r="N336" s="65" t="s">
        <v>1407</v>
      </c>
      <c r="O336" s="66" t="s">
        <v>869</v>
      </c>
      <c r="P336" s="65"/>
    </row>
    <row r="337" spans="1:16" s="14" customFormat="1" x14ac:dyDescent="0.25">
      <c r="A337" s="27">
        <v>337</v>
      </c>
      <c r="B337" s="65" t="s">
        <v>970</v>
      </c>
      <c r="C337" s="65" t="s">
        <v>19</v>
      </c>
      <c r="D337" s="111">
        <v>45341</v>
      </c>
      <c r="E337" s="65" t="s">
        <v>743</v>
      </c>
      <c r="F337" s="66" t="s">
        <v>104</v>
      </c>
      <c r="G337" s="66" t="s">
        <v>871</v>
      </c>
      <c r="H337" s="67">
        <v>15</v>
      </c>
      <c r="I337" s="66"/>
      <c r="J337" s="65" t="s">
        <v>1406</v>
      </c>
      <c r="K337" s="112">
        <v>45361.403888888897</v>
      </c>
      <c r="L337" s="65" t="s">
        <v>1406</v>
      </c>
      <c r="M337" s="112">
        <v>45464.386736111097</v>
      </c>
      <c r="N337" s="65" t="s">
        <v>1407</v>
      </c>
      <c r="O337" s="66" t="s">
        <v>1486</v>
      </c>
      <c r="P337" s="65" t="s">
        <v>1487</v>
      </c>
    </row>
    <row r="338" spans="1:16" s="14" customFormat="1" x14ac:dyDescent="0.25">
      <c r="A338" s="27">
        <v>338</v>
      </c>
      <c r="B338" s="65" t="s">
        <v>872</v>
      </c>
      <c r="C338" s="65" t="s">
        <v>221</v>
      </c>
      <c r="D338" s="111">
        <v>45106</v>
      </c>
      <c r="E338" s="65" t="s">
        <v>873</v>
      </c>
      <c r="F338" s="66" t="s">
        <v>874</v>
      </c>
      <c r="G338" s="66" t="s">
        <v>875</v>
      </c>
      <c r="H338" s="67">
        <v>24</v>
      </c>
      <c r="I338" s="66"/>
      <c r="J338" s="65" t="s">
        <v>1406</v>
      </c>
      <c r="K338" s="112">
        <v>45359.329131944403</v>
      </c>
      <c r="L338" s="65" t="s">
        <v>1407</v>
      </c>
      <c r="M338" s="112"/>
      <c r="N338" s="65" t="s">
        <v>1407</v>
      </c>
      <c r="O338" s="66" t="s">
        <v>869</v>
      </c>
      <c r="P338" s="65"/>
    </row>
    <row r="339" spans="1:16" s="14" customFormat="1" x14ac:dyDescent="0.25">
      <c r="A339" s="27">
        <v>339</v>
      </c>
      <c r="B339" s="65" t="s">
        <v>872</v>
      </c>
      <c r="C339" s="65" t="s">
        <v>221</v>
      </c>
      <c r="D339" s="111">
        <v>45105</v>
      </c>
      <c r="E339" s="65" t="s">
        <v>843</v>
      </c>
      <c r="F339" s="66" t="s">
        <v>122</v>
      </c>
      <c r="G339" s="66" t="s">
        <v>875</v>
      </c>
      <c r="H339" s="67">
        <v>20</v>
      </c>
      <c r="I339" s="66"/>
      <c r="J339" s="65" t="s">
        <v>1406</v>
      </c>
      <c r="K339" s="112">
        <v>45359.3433449074</v>
      </c>
      <c r="L339" s="65" t="s">
        <v>1407</v>
      </c>
      <c r="M339" s="112"/>
      <c r="N339" s="65" t="s">
        <v>1407</v>
      </c>
      <c r="O339" s="66" t="s">
        <v>869</v>
      </c>
      <c r="P339" s="65"/>
    </row>
    <row r="340" spans="1:16" s="14" customFormat="1" x14ac:dyDescent="0.25">
      <c r="A340" s="27">
        <v>340</v>
      </c>
      <c r="B340" s="65" t="s">
        <v>872</v>
      </c>
      <c r="C340" s="65" t="s">
        <v>221</v>
      </c>
      <c r="D340" s="111">
        <v>45138</v>
      </c>
      <c r="E340" s="65" t="s">
        <v>843</v>
      </c>
      <c r="F340" s="66" t="s">
        <v>122</v>
      </c>
      <c r="G340" s="66" t="s">
        <v>875</v>
      </c>
      <c r="H340" s="67">
        <v>20</v>
      </c>
      <c r="I340" s="66"/>
      <c r="J340" s="65" t="s">
        <v>1406</v>
      </c>
      <c r="K340" s="112">
        <v>45359.3433449074</v>
      </c>
      <c r="L340" s="65" t="s">
        <v>1407</v>
      </c>
      <c r="M340" s="112"/>
      <c r="N340" s="65" t="s">
        <v>1407</v>
      </c>
      <c r="O340" s="66" t="s">
        <v>869</v>
      </c>
      <c r="P340" s="65"/>
    </row>
    <row r="341" spans="1:16" s="14" customFormat="1" x14ac:dyDescent="0.25">
      <c r="A341" s="27">
        <v>341</v>
      </c>
      <c r="B341" s="65" t="s">
        <v>970</v>
      </c>
      <c r="C341" s="65" t="s">
        <v>19</v>
      </c>
      <c r="D341" s="111">
        <v>45138</v>
      </c>
      <c r="E341" s="65" t="s">
        <v>744</v>
      </c>
      <c r="F341" s="66" t="s">
        <v>20</v>
      </c>
      <c r="G341" s="66" t="s">
        <v>875</v>
      </c>
      <c r="H341" s="67">
        <v>20</v>
      </c>
      <c r="I341" s="66"/>
      <c r="J341" s="65" t="s">
        <v>1406</v>
      </c>
      <c r="K341" s="112">
        <v>45359.329872685201</v>
      </c>
      <c r="L341" s="65" t="s">
        <v>1407</v>
      </c>
      <c r="M341" s="112"/>
      <c r="N341" s="65" t="s">
        <v>1407</v>
      </c>
      <c r="O341" s="66" t="s">
        <v>869</v>
      </c>
      <c r="P341" s="65"/>
    </row>
    <row r="342" spans="1:16" s="14" customFormat="1" x14ac:dyDescent="0.25">
      <c r="A342" s="27">
        <v>342</v>
      </c>
      <c r="B342" s="65" t="s">
        <v>612</v>
      </c>
      <c r="C342" s="65" t="s">
        <v>15</v>
      </c>
      <c r="D342" s="111">
        <v>45361</v>
      </c>
      <c r="E342" s="65" t="s">
        <v>746</v>
      </c>
      <c r="F342" s="66" t="s">
        <v>163</v>
      </c>
      <c r="G342" s="66" t="s">
        <v>882</v>
      </c>
      <c r="H342" s="67">
        <v>12</v>
      </c>
      <c r="I342" s="66"/>
      <c r="J342" s="65" t="s">
        <v>1406</v>
      </c>
      <c r="K342" s="112">
        <v>45361.683333333298</v>
      </c>
      <c r="L342" s="65" t="s">
        <v>1407</v>
      </c>
      <c r="M342" s="112"/>
      <c r="N342" s="65" t="s">
        <v>1407</v>
      </c>
      <c r="O342" s="66" t="s">
        <v>881</v>
      </c>
      <c r="P342" s="65"/>
    </row>
    <row r="343" spans="1:16" s="14" customFormat="1" x14ac:dyDescent="0.25">
      <c r="A343" s="27">
        <v>343</v>
      </c>
      <c r="B343" s="65" t="s">
        <v>612</v>
      </c>
      <c r="C343" s="65" t="s">
        <v>15</v>
      </c>
      <c r="D343" s="111">
        <v>45361</v>
      </c>
      <c r="E343" s="65" t="s">
        <v>729</v>
      </c>
      <c r="F343" s="66" t="s">
        <v>172</v>
      </c>
      <c r="G343" s="66" t="s">
        <v>882</v>
      </c>
      <c r="H343" s="67">
        <v>8</v>
      </c>
      <c r="I343" s="66"/>
      <c r="J343" s="65" t="s">
        <v>1406</v>
      </c>
      <c r="K343" s="112">
        <v>45364.390960648103</v>
      </c>
      <c r="L343" s="65" t="s">
        <v>1407</v>
      </c>
      <c r="M343" s="112"/>
      <c r="N343" s="65" t="s">
        <v>1407</v>
      </c>
      <c r="O343" s="66" t="s">
        <v>956</v>
      </c>
      <c r="P343" s="65"/>
    </row>
    <row r="344" spans="1:16" s="14" customFormat="1" x14ac:dyDescent="0.25">
      <c r="A344" s="27">
        <v>344</v>
      </c>
      <c r="B344" s="65" t="s">
        <v>970</v>
      </c>
      <c r="C344" s="65" t="s">
        <v>19</v>
      </c>
      <c r="D344" s="111">
        <v>45360</v>
      </c>
      <c r="E344" s="65" t="s">
        <v>719</v>
      </c>
      <c r="F344" s="66" t="s">
        <v>47</v>
      </c>
      <c r="G344" s="66" t="s">
        <v>882</v>
      </c>
      <c r="H344" s="67">
        <v>9</v>
      </c>
      <c r="I344" s="66"/>
      <c r="J344" s="65" t="s">
        <v>1407</v>
      </c>
      <c r="K344" s="112">
        <v>45361.378171296303</v>
      </c>
      <c r="L344" s="65" t="s">
        <v>1407</v>
      </c>
      <c r="M344" s="112"/>
      <c r="N344" s="65" t="s">
        <v>1407</v>
      </c>
      <c r="O344" s="66" t="s">
        <v>869</v>
      </c>
      <c r="P344" s="65"/>
    </row>
    <row r="345" spans="1:16" s="14" customFormat="1" x14ac:dyDescent="0.25">
      <c r="A345" s="27">
        <v>345</v>
      </c>
      <c r="B345" s="65" t="s">
        <v>970</v>
      </c>
      <c r="C345" s="65" t="s">
        <v>19</v>
      </c>
      <c r="D345" s="111">
        <v>45360</v>
      </c>
      <c r="E345" s="65" t="s">
        <v>843</v>
      </c>
      <c r="F345" s="66" t="s">
        <v>122</v>
      </c>
      <c r="G345" s="66" t="s">
        <v>882</v>
      </c>
      <c r="H345" s="67">
        <v>9</v>
      </c>
      <c r="I345" s="66"/>
      <c r="J345" s="65" t="s">
        <v>1407</v>
      </c>
      <c r="K345" s="112">
        <v>45361.378217592603</v>
      </c>
      <c r="L345" s="65" t="s">
        <v>1407</v>
      </c>
      <c r="M345" s="112"/>
      <c r="N345" s="65" t="s">
        <v>1407</v>
      </c>
      <c r="O345" s="66" t="s">
        <v>869</v>
      </c>
      <c r="P345" s="65"/>
    </row>
    <row r="346" spans="1:16" s="14" customFormat="1" x14ac:dyDescent="0.25">
      <c r="A346" s="27">
        <v>346</v>
      </c>
      <c r="B346" s="65" t="s">
        <v>872</v>
      </c>
      <c r="C346" s="65" t="s">
        <v>221</v>
      </c>
      <c r="D346" s="111">
        <v>45360</v>
      </c>
      <c r="E346" s="65" t="s">
        <v>719</v>
      </c>
      <c r="F346" s="66" t="s">
        <v>47</v>
      </c>
      <c r="G346" s="66" t="s">
        <v>882</v>
      </c>
      <c r="H346" s="67">
        <v>15</v>
      </c>
      <c r="I346" s="66"/>
      <c r="J346" s="65" t="s">
        <v>1406</v>
      </c>
      <c r="K346" s="112">
        <v>45460.451886574097</v>
      </c>
      <c r="L346" s="65" t="s">
        <v>1407</v>
      </c>
      <c r="M346" s="112"/>
      <c r="N346" s="65" t="s">
        <v>1407</v>
      </c>
      <c r="O346" s="66" t="s">
        <v>1358</v>
      </c>
      <c r="P346" s="65"/>
    </row>
    <row r="347" spans="1:16" s="14" customFormat="1" x14ac:dyDescent="0.25">
      <c r="A347" s="27">
        <v>347</v>
      </c>
      <c r="B347" s="65" t="s">
        <v>872</v>
      </c>
      <c r="C347" s="65" t="s">
        <v>221</v>
      </c>
      <c r="D347" s="111">
        <v>45361</v>
      </c>
      <c r="E347" s="65" t="s">
        <v>729</v>
      </c>
      <c r="F347" s="66" t="s">
        <v>172</v>
      </c>
      <c r="G347" s="66" t="s">
        <v>882</v>
      </c>
      <c r="H347" s="67">
        <v>15</v>
      </c>
      <c r="I347" s="66"/>
      <c r="J347" s="65" t="s">
        <v>1406</v>
      </c>
      <c r="K347" s="112">
        <v>45364.390960648103</v>
      </c>
      <c r="L347" s="65" t="s">
        <v>1407</v>
      </c>
      <c r="M347" s="112"/>
      <c r="N347" s="65" t="s">
        <v>1407</v>
      </c>
      <c r="O347" s="66" t="s">
        <v>956</v>
      </c>
      <c r="P347" s="65"/>
    </row>
    <row r="348" spans="1:16" s="14" customFormat="1" x14ac:dyDescent="0.25">
      <c r="A348" s="27">
        <v>348</v>
      </c>
      <c r="B348" s="65" t="s">
        <v>1408</v>
      </c>
      <c r="C348" s="65" t="s">
        <v>53</v>
      </c>
      <c r="D348" s="111">
        <v>45301</v>
      </c>
      <c r="E348" s="65" t="s">
        <v>970</v>
      </c>
      <c r="F348" s="66" t="s">
        <v>30</v>
      </c>
      <c r="G348" s="66" t="s">
        <v>882</v>
      </c>
      <c r="H348" s="67">
        <v>18</v>
      </c>
      <c r="I348" s="66"/>
      <c r="J348" s="65" t="s">
        <v>1406</v>
      </c>
      <c r="K348" s="112">
        <v>45366.129884259302</v>
      </c>
      <c r="L348" s="65" t="s">
        <v>1407</v>
      </c>
      <c r="M348" s="112"/>
      <c r="N348" s="65" t="s">
        <v>1407</v>
      </c>
      <c r="O348" s="66" t="s">
        <v>1024</v>
      </c>
      <c r="P348" s="65"/>
    </row>
    <row r="349" spans="1:16" s="14" customFormat="1" x14ac:dyDescent="0.25">
      <c r="A349" s="27">
        <v>349</v>
      </c>
      <c r="B349" s="65" t="s">
        <v>1408</v>
      </c>
      <c r="C349" s="65" t="s">
        <v>53</v>
      </c>
      <c r="D349" s="111">
        <v>45300</v>
      </c>
      <c r="E349" s="65" t="s">
        <v>883</v>
      </c>
      <c r="F349" s="66" t="s">
        <v>884</v>
      </c>
      <c r="G349" s="66" t="s">
        <v>885</v>
      </c>
      <c r="H349" s="67">
        <v>19</v>
      </c>
      <c r="I349" s="66"/>
      <c r="J349" s="65" t="s">
        <v>1406</v>
      </c>
      <c r="K349" s="112">
        <v>45361.676712963003</v>
      </c>
      <c r="L349" s="65" t="s">
        <v>1407</v>
      </c>
      <c r="M349" s="112"/>
      <c r="N349" s="65" t="s">
        <v>1407</v>
      </c>
      <c r="O349" s="66" t="s">
        <v>881</v>
      </c>
      <c r="P349" s="65"/>
    </row>
    <row r="350" spans="1:16" s="14" customFormat="1" x14ac:dyDescent="0.25">
      <c r="A350" s="27">
        <v>350</v>
      </c>
      <c r="B350" s="65" t="s">
        <v>612</v>
      </c>
      <c r="C350" s="65" t="s">
        <v>15</v>
      </c>
      <c r="D350" s="111">
        <v>45363</v>
      </c>
      <c r="E350" s="65" t="s">
        <v>1023</v>
      </c>
      <c r="F350" s="66" t="s">
        <v>251</v>
      </c>
      <c r="G350" s="66" t="s">
        <v>971</v>
      </c>
      <c r="H350" s="67">
        <v>2</v>
      </c>
      <c r="I350" s="66"/>
      <c r="J350" s="65" t="s">
        <v>1406</v>
      </c>
      <c r="K350" s="112">
        <v>45366.1094212963</v>
      </c>
      <c r="L350" s="65" t="s">
        <v>1407</v>
      </c>
      <c r="M350" s="112"/>
      <c r="N350" s="65" t="s">
        <v>1407</v>
      </c>
      <c r="O350" s="66" t="s">
        <v>1024</v>
      </c>
      <c r="P350" s="65"/>
    </row>
    <row r="351" spans="1:16" s="14" customFormat="1" x14ac:dyDescent="0.25">
      <c r="A351" s="27">
        <v>351</v>
      </c>
      <c r="B351" s="65" t="s">
        <v>612</v>
      </c>
      <c r="C351" s="65" t="s">
        <v>15</v>
      </c>
      <c r="D351" s="111">
        <v>45363</v>
      </c>
      <c r="E351" s="65" t="s">
        <v>972</v>
      </c>
      <c r="F351" s="66" t="s">
        <v>253</v>
      </c>
      <c r="G351" s="66" t="s">
        <v>971</v>
      </c>
      <c r="H351" s="67">
        <v>3</v>
      </c>
      <c r="I351" s="66"/>
      <c r="J351" s="65" t="s">
        <v>1406</v>
      </c>
      <c r="K351" s="112">
        <v>45364.438518518502</v>
      </c>
      <c r="L351" s="65" t="s">
        <v>1407</v>
      </c>
      <c r="M351" s="112"/>
      <c r="N351" s="65" t="s">
        <v>1407</v>
      </c>
      <c r="O351" s="66" t="s">
        <v>956</v>
      </c>
      <c r="P351" s="65"/>
    </row>
    <row r="352" spans="1:16" s="14" customFormat="1" x14ac:dyDescent="0.25">
      <c r="A352" s="27">
        <v>352</v>
      </c>
      <c r="B352" s="65" t="s">
        <v>612</v>
      </c>
      <c r="C352" s="65" t="s">
        <v>15</v>
      </c>
      <c r="D352" s="111">
        <v>45363</v>
      </c>
      <c r="E352" s="65" t="s">
        <v>782</v>
      </c>
      <c r="F352" s="66" t="s">
        <v>783</v>
      </c>
      <c r="G352" s="66" t="s">
        <v>971</v>
      </c>
      <c r="H352" s="67">
        <v>4</v>
      </c>
      <c r="I352" s="66"/>
      <c r="J352" s="65" t="s">
        <v>1406</v>
      </c>
      <c r="K352" s="112">
        <v>45364.451319444401</v>
      </c>
      <c r="L352" s="65" t="s">
        <v>1407</v>
      </c>
      <c r="M352" s="112"/>
      <c r="N352" s="65" t="s">
        <v>1407</v>
      </c>
      <c r="O352" s="66" t="s">
        <v>956</v>
      </c>
      <c r="P352" s="65"/>
    </row>
    <row r="353" spans="1:16" s="14" customFormat="1" x14ac:dyDescent="0.25">
      <c r="A353" s="27">
        <v>353</v>
      </c>
      <c r="B353" s="65" t="s">
        <v>612</v>
      </c>
      <c r="C353" s="65" t="s">
        <v>15</v>
      </c>
      <c r="D353" s="111">
        <v>45363</v>
      </c>
      <c r="E353" s="65" t="s">
        <v>873</v>
      </c>
      <c r="F353" s="66" t="s">
        <v>874</v>
      </c>
      <c r="G353" s="66" t="s">
        <v>971</v>
      </c>
      <c r="H353" s="67">
        <v>5</v>
      </c>
      <c r="I353" s="66"/>
      <c r="J353" s="65" t="s">
        <v>1406</v>
      </c>
      <c r="K353" s="112">
        <v>45364.407546296301</v>
      </c>
      <c r="L353" s="65" t="s">
        <v>1407</v>
      </c>
      <c r="M353" s="112"/>
      <c r="N353" s="65" t="s">
        <v>1407</v>
      </c>
      <c r="O353" s="66" t="s">
        <v>956</v>
      </c>
      <c r="P353" s="65"/>
    </row>
    <row r="354" spans="1:16" s="14" customFormat="1" x14ac:dyDescent="0.25">
      <c r="A354" s="27">
        <v>354</v>
      </c>
      <c r="B354" s="65" t="s">
        <v>612</v>
      </c>
      <c r="C354" s="65" t="s">
        <v>15</v>
      </c>
      <c r="D354" s="111">
        <v>45363</v>
      </c>
      <c r="E354" s="65" t="s">
        <v>743</v>
      </c>
      <c r="F354" s="66" t="s">
        <v>104</v>
      </c>
      <c r="G354" s="66" t="s">
        <v>971</v>
      </c>
      <c r="H354" s="67">
        <v>6</v>
      </c>
      <c r="I354" s="66"/>
      <c r="J354" s="65" t="s">
        <v>1406</v>
      </c>
      <c r="K354" s="112">
        <v>45364.420694444401</v>
      </c>
      <c r="L354" s="65" t="s">
        <v>1406</v>
      </c>
      <c r="M354" s="112">
        <v>45464.397384259297</v>
      </c>
      <c r="N354" s="65" t="s">
        <v>1407</v>
      </c>
      <c r="O354" s="66" t="s">
        <v>1486</v>
      </c>
      <c r="P354" s="65" t="s">
        <v>1488</v>
      </c>
    </row>
    <row r="355" spans="1:16" s="14" customFormat="1" x14ac:dyDescent="0.25">
      <c r="A355" s="27">
        <v>355</v>
      </c>
      <c r="B355" s="65" t="s">
        <v>612</v>
      </c>
      <c r="C355" s="65" t="s">
        <v>15</v>
      </c>
      <c r="D355" s="111">
        <v>45364</v>
      </c>
      <c r="E355" s="65" t="s">
        <v>873</v>
      </c>
      <c r="F355" s="66" t="s">
        <v>874</v>
      </c>
      <c r="G355" s="66" t="s">
        <v>971</v>
      </c>
      <c r="H355" s="67">
        <v>4</v>
      </c>
      <c r="I355" s="66"/>
      <c r="J355" s="65" t="s">
        <v>1406</v>
      </c>
      <c r="K355" s="112">
        <v>45365.282002314802</v>
      </c>
      <c r="L355" s="65" t="s">
        <v>1407</v>
      </c>
      <c r="M355" s="112"/>
      <c r="N355" s="65" t="s">
        <v>1407</v>
      </c>
      <c r="O355" s="66" t="s">
        <v>956</v>
      </c>
      <c r="P355" s="65"/>
    </row>
    <row r="356" spans="1:16" s="14" customFormat="1" x14ac:dyDescent="0.25">
      <c r="A356" s="27">
        <v>356</v>
      </c>
      <c r="B356" s="65" t="s">
        <v>612</v>
      </c>
      <c r="C356" s="65" t="s">
        <v>15</v>
      </c>
      <c r="D356" s="111">
        <v>45364</v>
      </c>
      <c r="E356" s="65" t="s">
        <v>743</v>
      </c>
      <c r="F356" s="66" t="s">
        <v>104</v>
      </c>
      <c r="G356" s="66" t="s">
        <v>971</v>
      </c>
      <c r="H356" s="67">
        <v>3</v>
      </c>
      <c r="I356" s="66"/>
      <c r="J356" s="65" t="s">
        <v>1406</v>
      </c>
      <c r="K356" s="112">
        <v>45364.420694444401</v>
      </c>
      <c r="L356" s="65" t="s">
        <v>1406</v>
      </c>
      <c r="M356" s="112">
        <v>45464.397384259297</v>
      </c>
      <c r="N356" s="65" t="s">
        <v>1407</v>
      </c>
      <c r="O356" s="66" t="s">
        <v>1486</v>
      </c>
      <c r="P356" s="65" t="s">
        <v>1488</v>
      </c>
    </row>
    <row r="357" spans="1:16" s="14" customFormat="1" x14ac:dyDescent="0.25">
      <c r="A357" s="27">
        <v>357</v>
      </c>
      <c r="B357" s="65" t="s">
        <v>612</v>
      </c>
      <c r="C357" s="65" t="s">
        <v>15</v>
      </c>
      <c r="D357" s="111">
        <v>45364</v>
      </c>
      <c r="E357" s="65" t="s">
        <v>719</v>
      </c>
      <c r="F357" s="66" t="s">
        <v>47</v>
      </c>
      <c r="G357" s="66" t="s">
        <v>971</v>
      </c>
      <c r="H357" s="67">
        <v>1</v>
      </c>
      <c r="I357" s="66"/>
      <c r="J357" s="65" t="s">
        <v>1406</v>
      </c>
      <c r="K357" s="112">
        <v>45460.451886574097</v>
      </c>
      <c r="L357" s="65" t="s">
        <v>1407</v>
      </c>
      <c r="M357" s="112"/>
      <c r="N357" s="65" t="s">
        <v>1407</v>
      </c>
      <c r="O357" s="66" t="s">
        <v>1358</v>
      </c>
      <c r="P357" s="65"/>
    </row>
    <row r="358" spans="1:16" s="14" customFormat="1" x14ac:dyDescent="0.25">
      <c r="A358" s="27">
        <v>358</v>
      </c>
      <c r="B358" s="65" t="s">
        <v>612</v>
      </c>
      <c r="C358" s="65" t="s">
        <v>15</v>
      </c>
      <c r="D358" s="111">
        <v>45364</v>
      </c>
      <c r="E358" s="65" t="s">
        <v>775</v>
      </c>
      <c r="F358" s="66" t="s">
        <v>26</v>
      </c>
      <c r="G358" s="66" t="s">
        <v>971</v>
      </c>
      <c r="H358" s="67">
        <v>3.9</v>
      </c>
      <c r="I358" s="66"/>
      <c r="J358" s="65" t="s">
        <v>1406</v>
      </c>
      <c r="K358" s="112">
        <v>45364.669062499997</v>
      </c>
      <c r="L358" s="65" t="s">
        <v>1407</v>
      </c>
      <c r="M358" s="112"/>
      <c r="N358" s="65" t="s">
        <v>1407</v>
      </c>
      <c r="O358" s="66" t="s">
        <v>956</v>
      </c>
      <c r="P358" s="65"/>
    </row>
    <row r="359" spans="1:16" s="14" customFormat="1" x14ac:dyDescent="0.25">
      <c r="A359" s="27">
        <v>359</v>
      </c>
      <c r="B359" s="65" t="s">
        <v>612</v>
      </c>
      <c r="C359" s="65" t="s">
        <v>15</v>
      </c>
      <c r="D359" s="111">
        <v>45364</v>
      </c>
      <c r="E359" s="65" t="s">
        <v>973</v>
      </c>
      <c r="F359" s="66" t="s">
        <v>156</v>
      </c>
      <c r="G359" s="66" t="s">
        <v>971</v>
      </c>
      <c r="H359" s="67">
        <v>2.1</v>
      </c>
      <c r="I359" s="66"/>
      <c r="J359" s="65" t="s">
        <v>1406</v>
      </c>
      <c r="K359" s="112">
        <v>45372.490162037</v>
      </c>
      <c r="L359" s="65" t="s">
        <v>1407</v>
      </c>
      <c r="M359" s="112"/>
      <c r="N359" s="65" t="s">
        <v>1407</v>
      </c>
      <c r="O359" s="66" t="s">
        <v>1091</v>
      </c>
      <c r="P359" s="65"/>
    </row>
    <row r="360" spans="1:16" s="14" customFormat="1" x14ac:dyDescent="0.25">
      <c r="A360" s="27">
        <v>360</v>
      </c>
      <c r="B360" s="65" t="s">
        <v>970</v>
      </c>
      <c r="C360" s="65" t="s">
        <v>19</v>
      </c>
      <c r="D360" s="111">
        <v>45363</v>
      </c>
      <c r="E360" s="65" t="s">
        <v>782</v>
      </c>
      <c r="F360" s="66" t="s">
        <v>783</v>
      </c>
      <c r="G360" s="66" t="s">
        <v>971</v>
      </c>
      <c r="H360" s="67">
        <v>12</v>
      </c>
      <c r="I360" s="66"/>
      <c r="J360" s="65" t="s">
        <v>1406</v>
      </c>
      <c r="K360" s="112">
        <v>45364.451319444401</v>
      </c>
      <c r="L360" s="65" t="s">
        <v>1407</v>
      </c>
      <c r="M360" s="112"/>
      <c r="N360" s="65" t="s">
        <v>1407</v>
      </c>
      <c r="O360" s="66" t="s">
        <v>956</v>
      </c>
      <c r="P360" s="65"/>
    </row>
    <row r="361" spans="1:16" s="14" customFormat="1" x14ac:dyDescent="0.25">
      <c r="A361" s="27">
        <v>361</v>
      </c>
      <c r="B361" s="65" t="s">
        <v>612</v>
      </c>
      <c r="C361" s="65" t="s">
        <v>15</v>
      </c>
      <c r="D361" s="111">
        <v>45365</v>
      </c>
      <c r="E361" s="65" t="s">
        <v>743</v>
      </c>
      <c r="F361" s="66" t="s">
        <v>104</v>
      </c>
      <c r="G361" s="66" t="s">
        <v>58</v>
      </c>
      <c r="H361" s="67">
        <v>5</v>
      </c>
      <c r="I361" s="66"/>
      <c r="J361" s="65" t="s">
        <v>1406</v>
      </c>
      <c r="K361" s="112">
        <v>45365.920416666697</v>
      </c>
      <c r="L361" s="65" t="s">
        <v>1406</v>
      </c>
      <c r="M361" s="112">
        <v>45464.397384259297</v>
      </c>
      <c r="N361" s="65" t="s">
        <v>1407</v>
      </c>
      <c r="O361" s="66" t="s">
        <v>1486</v>
      </c>
      <c r="P361" s="65" t="s">
        <v>1488</v>
      </c>
    </row>
    <row r="362" spans="1:16" s="14" customFormat="1" x14ac:dyDescent="0.25">
      <c r="A362" s="27">
        <v>362</v>
      </c>
      <c r="B362" s="65" t="s">
        <v>612</v>
      </c>
      <c r="C362" s="65" t="s">
        <v>15</v>
      </c>
      <c r="D362" s="111">
        <v>45365</v>
      </c>
      <c r="E362" s="65" t="s">
        <v>970</v>
      </c>
      <c r="F362" s="66" t="s">
        <v>30</v>
      </c>
      <c r="G362" s="66" t="s">
        <v>58</v>
      </c>
      <c r="H362" s="67">
        <v>4</v>
      </c>
      <c r="I362" s="66" t="s">
        <v>755</v>
      </c>
      <c r="J362" s="65" t="s">
        <v>1406</v>
      </c>
      <c r="K362" s="112">
        <v>45366.129884259302</v>
      </c>
      <c r="L362" s="65" t="s">
        <v>1407</v>
      </c>
      <c r="M362" s="112"/>
      <c r="N362" s="65" t="s">
        <v>1407</v>
      </c>
      <c r="O362" s="66" t="s">
        <v>1024</v>
      </c>
      <c r="P362" s="65"/>
    </row>
    <row r="363" spans="1:16" s="14" customFormat="1" x14ac:dyDescent="0.25">
      <c r="A363" s="27">
        <v>363</v>
      </c>
      <c r="B363" s="65" t="s">
        <v>612</v>
      </c>
      <c r="C363" s="65" t="s">
        <v>15</v>
      </c>
      <c r="D363" s="111">
        <v>45365</v>
      </c>
      <c r="E363" s="65" t="s">
        <v>744</v>
      </c>
      <c r="F363" s="66" t="s">
        <v>20</v>
      </c>
      <c r="G363" s="66" t="s">
        <v>58</v>
      </c>
      <c r="H363" s="67">
        <v>2.9</v>
      </c>
      <c r="I363" s="66"/>
      <c r="J363" s="65" t="s">
        <v>1406</v>
      </c>
      <c r="K363" s="112">
        <v>45366.1325</v>
      </c>
      <c r="L363" s="65" t="s">
        <v>1407</v>
      </c>
      <c r="M363" s="112"/>
      <c r="N363" s="65" t="s">
        <v>1407</v>
      </c>
      <c r="O363" s="66" t="s">
        <v>1024</v>
      </c>
      <c r="P363" s="65"/>
    </row>
    <row r="364" spans="1:16" s="14" customFormat="1" x14ac:dyDescent="0.25">
      <c r="A364" s="27">
        <v>364</v>
      </c>
      <c r="B364" s="65" t="s">
        <v>872</v>
      </c>
      <c r="C364" s="65" t="s">
        <v>221</v>
      </c>
      <c r="D364" s="111">
        <v>45365</v>
      </c>
      <c r="E364" s="65" t="s">
        <v>719</v>
      </c>
      <c r="F364" s="66" t="s">
        <v>47</v>
      </c>
      <c r="G364" s="66" t="s">
        <v>58</v>
      </c>
      <c r="H364" s="67">
        <v>7</v>
      </c>
      <c r="I364" s="66"/>
      <c r="J364" s="65" t="s">
        <v>1406</v>
      </c>
      <c r="K364" s="112">
        <v>45365.875300925902</v>
      </c>
      <c r="L364" s="65" t="s">
        <v>1407</v>
      </c>
      <c r="M364" s="112"/>
      <c r="N364" s="65" t="s">
        <v>1407</v>
      </c>
      <c r="O364" s="66" t="s">
        <v>1358</v>
      </c>
      <c r="P364" s="65"/>
    </row>
    <row r="365" spans="1:16" s="14" customFormat="1" x14ac:dyDescent="0.25">
      <c r="A365" s="27">
        <v>365</v>
      </c>
      <c r="B365" s="65" t="s">
        <v>872</v>
      </c>
      <c r="C365" s="65" t="s">
        <v>221</v>
      </c>
      <c r="D365" s="111">
        <v>45365</v>
      </c>
      <c r="E365" s="65" t="s">
        <v>970</v>
      </c>
      <c r="F365" s="66" t="s">
        <v>30</v>
      </c>
      <c r="G365" s="66" t="s">
        <v>58</v>
      </c>
      <c r="H365" s="67">
        <v>7</v>
      </c>
      <c r="I365" s="66"/>
      <c r="J365" s="65" t="s">
        <v>1406</v>
      </c>
      <c r="K365" s="112">
        <v>45366.129884259302</v>
      </c>
      <c r="L365" s="65" t="s">
        <v>1407</v>
      </c>
      <c r="M365" s="112"/>
      <c r="N365" s="65" t="s">
        <v>1407</v>
      </c>
      <c r="O365" s="66" t="s">
        <v>1024</v>
      </c>
      <c r="P365" s="65"/>
    </row>
    <row r="366" spans="1:16" s="14" customFormat="1" x14ac:dyDescent="0.25">
      <c r="A366" s="27">
        <v>366</v>
      </c>
      <c r="B366" s="65" t="s">
        <v>872</v>
      </c>
      <c r="C366" s="65" t="s">
        <v>221</v>
      </c>
      <c r="D366" s="111">
        <v>45365</v>
      </c>
      <c r="E366" s="65" t="s">
        <v>846</v>
      </c>
      <c r="F366" s="66" t="s">
        <v>111</v>
      </c>
      <c r="G366" s="66" t="s">
        <v>58</v>
      </c>
      <c r="H366" s="67">
        <v>5</v>
      </c>
      <c r="I366" s="66"/>
      <c r="J366" s="65" t="s">
        <v>1406</v>
      </c>
      <c r="K366" s="112">
        <v>45365.875752314802</v>
      </c>
      <c r="L366" s="65" t="s">
        <v>1407</v>
      </c>
      <c r="M366" s="112"/>
      <c r="N366" s="65" t="s">
        <v>1406</v>
      </c>
      <c r="O366" s="66" t="s">
        <v>1015</v>
      </c>
      <c r="P366" s="65"/>
    </row>
    <row r="367" spans="1:16" s="14" customFormat="1" x14ac:dyDescent="0.25">
      <c r="A367" s="27">
        <v>367</v>
      </c>
      <c r="B367" s="65" t="s">
        <v>970</v>
      </c>
      <c r="C367" s="65" t="s">
        <v>19</v>
      </c>
      <c r="D367" s="111">
        <v>45365</v>
      </c>
      <c r="E367" s="65" t="s">
        <v>846</v>
      </c>
      <c r="F367" s="66" t="s">
        <v>111</v>
      </c>
      <c r="G367" s="66" t="s">
        <v>58</v>
      </c>
      <c r="H367" s="67">
        <v>5.6</v>
      </c>
      <c r="I367" s="66"/>
      <c r="J367" s="65" t="s">
        <v>1406</v>
      </c>
      <c r="K367" s="112">
        <v>45365.878888888903</v>
      </c>
      <c r="L367" s="65" t="s">
        <v>1407</v>
      </c>
      <c r="M367" s="112"/>
      <c r="N367" s="65" t="s">
        <v>1407</v>
      </c>
      <c r="O367" s="66" t="s">
        <v>1015</v>
      </c>
      <c r="P367" s="65"/>
    </row>
    <row r="368" spans="1:16" s="14" customFormat="1" x14ac:dyDescent="0.25">
      <c r="A368" s="27">
        <v>368</v>
      </c>
      <c r="B368" s="65" t="s">
        <v>970</v>
      </c>
      <c r="C368" s="65" t="s">
        <v>19</v>
      </c>
      <c r="D368" s="111">
        <v>45365</v>
      </c>
      <c r="E368" s="65" t="s">
        <v>746</v>
      </c>
      <c r="F368" s="66" t="s">
        <v>163</v>
      </c>
      <c r="G368" s="66" t="s">
        <v>1021</v>
      </c>
      <c r="H368" s="67">
        <v>2.9</v>
      </c>
      <c r="I368" s="66"/>
      <c r="J368" s="65" t="s">
        <v>1406</v>
      </c>
      <c r="K368" s="112">
        <v>45366.132129629601</v>
      </c>
      <c r="L368" s="65" t="s">
        <v>1407</v>
      </c>
      <c r="M368" s="112"/>
      <c r="N368" s="65" t="s">
        <v>1407</v>
      </c>
      <c r="O368" s="66" t="s">
        <v>1024</v>
      </c>
      <c r="P368" s="65"/>
    </row>
    <row r="369" spans="1:16" s="14" customFormat="1" x14ac:dyDescent="0.25">
      <c r="A369" s="27">
        <v>369</v>
      </c>
      <c r="B369" s="65" t="s">
        <v>970</v>
      </c>
      <c r="C369" s="65" t="s">
        <v>19</v>
      </c>
      <c r="D369" s="111">
        <v>45365</v>
      </c>
      <c r="E369" s="65" t="s">
        <v>743</v>
      </c>
      <c r="F369" s="66" t="s">
        <v>104</v>
      </c>
      <c r="G369" s="66" t="s">
        <v>58</v>
      </c>
      <c r="H369" s="67">
        <v>1</v>
      </c>
      <c r="I369" s="66"/>
      <c r="J369" s="65" t="s">
        <v>1406</v>
      </c>
      <c r="K369" s="112">
        <v>45365.929120370398</v>
      </c>
      <c r="L369" s="65" t="s">
        <v>1406</v>
      </c>
      <c r="M369" s="112">
        <v>45464.397384259297</v>
      </c>
      <c r="N369" s="65" t="s">
        <v>1407</v>
      </c>
      <c r="O369" s="66" t="s">
        <v>1486</v>
      </c>
      <c r="P369" s="65" t="s">
        <v>1488</v>
      </c>
    </row>
    <row r="370" spans="1:16" s="14" customFormat="1" x14ac:dyDescent="0.25">
      <c r="A370" s="27">
        <v>370</v>
      </c>
      <c r="B370" s="65" t="s">
        <v>872</v>
      </c>
      <c r="C370" s="65" t="s">
        <v>221</v>
      </c>
      <c r="D370" s="111">
        <v>45365</v>
      </c>
      <c r="E370" s="65" t="s">
        <v>729</v>
      </c>
      <c r="F370" s="66" t="s">
        <v>172</v>
      </c>
      <c r="G370" s="66" t="s">
        <v>58</v>
      </c>
      <c r="H370" s="67">
        <v>0.7</v>
      </c>
      <c r="I370" s="66"/>
      <c r="J370" s="65" t="s">
        <v>1406</v>
      </c>
      <c r="K370" s="112">
        <v>45366.124178240701</v>
      </c>
      <c r="L370" s="65" t="s">
        <v>1407</v>
      </c>
      <c r="M370" s="112"/>
      <c r="N370" s="65" t="s">
        <v>1407</v>
      </c>
      <c r="O370" s="66" t="s">
        <v>1024</v>
      </c>
      <c r="P370" s="65"/>
    </row>
    <row r="371" spans="1:16" s="14" customFormat="1" x14ac:dyDescent="0.25">
      <c r="A371" s="27">
        <v>371</v>
      </c>
      <c r="B371" s="65" t="s">
        <v>872</v>
      </c>
      <c r="C371" s="65" t="s">
        <v>221</v>
      </c>
      <c r="D371" s="111">
        <v>45364</v>
      </c>
      <c r="E371" s="65" t="s">
        <v>729</v>
      </c>
      <c r="F371" s="66" t="s">
        <v>172</v>
      </c>
      <c r="G371" s="66" t="s">
        <v>58</v>
      </c>
      <c r="H371" s="67">
        <v>9.3000000000000007</v>
      </c>
      <c r="I371" s="66"/>
      <c r="J371" s="65" t="s">
        <v>1406</v>
      </c>
      <c r="K371" s="112">
        <v>45366.124178240701</v>
      </c>
      <c r="L371" s="65" t="s">
        <v>1407</v>
      </c>
      <c r="M371" s="112"/>
      <c r="N371" s="65" t="s">
        <v>1407</v>
      </c>
      <c r="O371" s="66" t="s">
        <v>1024</v>
      </c>
      <c r="P371" s="65"/>
    </row>
    <row r="372" spans="1:16" s="14" customFormat="1" x14ac:dyDescent="0.25">
      <c r="A372" s="27">
        <v>372</v>
      </c>
      <c r="B372" s="65" t="s">
        <v>970</v>
      </c>
      <c r="C372" s="65" t="s">
        <v>19</v>
      </c>
      <c r="D372" s="111">
        <v>45364</v>
      </c>
      <c r="E372" s="65" t="s">
        <v>743</v>
      </c>
      <c r="F372" s="66" t="s">
        <v>104</v>
      </c>
      <c r="G372" s="66" t="s">
        <v>58</v>
      </c>
      <c r="H372" s="67">
        <v>2.5</v>
      </c>
      <c r="I372" s="66"/>
      <c r="J372" s="65" t="s">
        <v>1406</v>
      </c>
      <c r="K372" s="112">
        <v>45366.056689814803</v>
      </c>
      <c r="L372" s="65" t="s">
        <v>1406</v>
      </c>
      <c r="M372" s="112">
        <v>45464.397384259297</v>
      </c>
      <c r="N372" s="65" t="s">
        <v>1407</v>
      </c>
      <c r="O372" s="66" t="s">
        <v>1486</v>
      </c>
      <c r="P372" s="65" t="s">
        <v>1488</v>
      </c>
    </row>
    <row r="373" spans="1:16" s="14" customFormat="1" x14ac:dyDescent="0.25">
      <c r="A373" s="27">
        <v>373</v>
      </c>
      <c r="B373" s="65" t="s">
        <v>970</v>
      </c>
      <c r="C373" s="65" t="s">
        <v>19</v>
      </c>
      <c r="D373" s="111">
        <v>45364</v>
      </c>
      <c r="E373" s="65" t="s">
        <v>738</v>
      </c>
      <c r="F373" s="66" t="s">
        <v>50</v>
      </c>
      <c r="G373" s="66" t="s">
        <v>58</v>
      </c>
      <c r="H373" s="67">
        <v>1.5</v>
      </c>
      <c r="I373" s="66"/>
      <c r="J373" s="65" t="s">
        <v>1406</v>
      </c>
      <c r="K373" s="112">
        <v>45366.056689814803</v>
      </c>
      <c r="L373" s="65" t="s">
        <v>1407</v>
      </c>
      <c r="M373" s="112"/>
      <c r="N373" s="65" t="s">
        <v>1407</v>
      </c>
      <c r="O373" s="66" t="s">
        <v>1024</v>
      </c>
      <c r="P373" s="65"/>
    </row>
    <row r="374" spans="1:16" s="14" customFormat="1" x14ac:dyDescent="0.25">
      <c r="A374" s="27">
        <v>374</v>
      </c>
      <c r="B374" s="65" t="s">
        <v>970</v>
      </c>
      <c r="C374" s="65" t="s">
        <v>19</v>
      </c>
      <c r="D374" s="111">
        <v>45366</v>
      </c>
      <c r="E374" s="65" t="s">
        <v>743</v>
      </c>
      <c r="F374" s="66" t="s">
        <v>104</v>
      </c>
      <c r="G374" s="66" t="s">
        <v>58</v>
      </c>
      <c r="H374" s="67">
        <v>5.05</v>
      </c>
      <c r="I374" s="66"/>
      <c r="J374" s="65" t="s">
        <v>1406</v>
      </c>
      <c r="K374" s="112">
        <v>45366.104212963</v>
      </c>
      <c r="L374" s="65" t="s">
        <v>1406</v>
      </c>
      <c r="M374" s="112">
        <v>45464.397384259297</v>
      </c>
      <c r="N374" s="65" t="s">
        <v>1407</v>
      </c>
      <c r="O374" s="66" t="s">
        <v>1486</v>
      </c>
      <c r="P374" s="65" t="s">
        <v>1488</v>
      </c>
    </row>
    <row r="375" spans="1:16" s="14" customFormat="1" x14ac:dyDescent="0.25">
      <c r="A375" s="27">
        <v>375</v>
      </c>
      <c r="B375" s="65" t="s">
        <v>970</v>
      </c>
      <c r="C375" s="65" t="s">
        <v>19</v>
      </c>
      <c r="D375" s="111">
        <v>45366</v>
      </c>
      <c r="E375" s="65" t="s">
        <v>775</v>
      </c>
      <c r="F375" s="66" t="s">
        <v>26</v>
      </c>
      <c r="G375" s="66" t="s">
        <v>58</v>
      </c>
      <c r="H375" s="67">
        <v>5</v>
      </c>
      <c r="I375" s="66"/>
      <c r="J375" s="65" t="s">
        <v>1406</v>
      </c>
      <c r="K375" s="112">
        <v>45366.104212963</v>
      </c>
      <c r="L375" s="65" t="s">
        <v>1407</v>
      </c>
      <c r="M375" s="112"/>
      <c r="N375" s="65" t="s">
        <v>1407</v>
      </c>
      <c r="O375" s="66" t="s">
        <v>1024</v>
      </c>
      <c r="P375" s="65"/>
    </row>
    <row r="376" spans="1:16" s="14" customFormat="1" x14ac:dyDescent="0.25">
      <c r="A376" s="27">
        <v>376</v>
      </c>
      <c r="B376" s="65" t="s">
        <v>612</v>
      </c>
      <c r="C376" s="65" t="s">
        <v>15</v>
      </c>
      <c r="D376" s="111">
        <v>45361</v>
      </c>
      <c r="E376" s="65" t="s">
        <v>746</v>
      </c>
      <c r="F376" s="66" t="s">
        <v>163</v>
      </c>
      <c r="G376" s="66" t="s">
        <v>58</v>
      </c>
      <c r="H376" s="67">
        <v>2</v>
      </c>
      <c r="I376" s="66"/>
      <c r="J376" s="65" t="s">
        <v>1406</v>
      </c>
      <c r="K376" s="112">
        <v>45371.6069907407</v>
      </c>
      <c r="L376" s="65" t="s">
        <v>1407</v>
      </c>
      <c r="M376" s="112"/>
      <c r="N376" s="65" t="s">
        <v>1407</v>
      </c>
      <c r="O376" s="66" t="s">
        <v>1052</v>
      </c>
      <c r="P376" s="65"/>
    </row>
    <row r="377" spans="1:16" s="14" customFormat="1" x14ac:dyDescent="0.25">
      <c r="A377" s="27">
        <v>377</v>
      </c>
      <c r="B377" s="65" t="s">
        <v>612</v>
      </c>
      <c r="C377" s="65" t="s">
        <v>15</v>
      </c>
      <c r="D377" s="111">
        <v>45362</v>
      </c>
      <c r="E377" s="65" t="s">
        <v>729</v>
      </c>
      <c r="F377" s="66" t="s">
        <v>172</v>
      </c>
      <c r="G377" s="66" t="s">
        <v>1039</v>
      </c>
      <c r="H377" s="67">
        <v>2</v>
      </c>
      <c r="I377" s="66"/>
      <c r="J377" s="65" t="s">
        <v>1406</v>
      </c>
      <c r="K377" s="112">
        <v>45371.593854166698</v>
      </c>
      <c r="L377" s="65" t="s">
        <v>1407</v>
      </c>
      <c r="M377" s="112"/>
      <c r="N377" s="65" t="s">
        <v>1407</v>
      </c>
      <c r="O377" s="66" t="s">
        <v>1052</v>
      </c>
      <c r="P377" s="65"/>
    </row>
    <row r="378" spans="1:16" s="14" customFormat="1" x14ac:dyDescent="0.25">
      <c r="A378" s="27">
        <v>378</v>
      </c>
      <c r="B378" s="65" t="s">
        <v>612</v>
      </c>
      <c r="C378" s="65" t="s">
        <v>15</v>
      </c>
      <c r="D378" s="111">
        <v>45362</v>
      </c>
      <c r="E378" s="65" t="s">
        <v>970</v>
      </c>
      <c r="F378" s="66" t="s">
        <v>30</v>
      </c>
      <c r="G378" s="66" t="s">
        <v>1040</v>
      </c>
      <c r="H378" s="67">
        <v>2</v>
      </c>
      <c r="I378" s="66"/>
      <c r="J378" s="65" t="s">
        <v>1406</v>
      </c>
      <c r="K378" s="112">
        <v>45366.3648032407</v>
      </c>
      <c r="L378" s="65" t="s">
        <v>1407</v>
      </c>
      <c r="M378" s="112"/>
      <c r="N378" s="65" t="s">
        <v>1407</v>
      </c>
      <c r="O378" s="66" t="s">
        <v>1024</v>
      </c>
      <c r="P378" s="65"/>
    </row>
    <row r="379" spans="1:16" s="14" customFormat="1" x14ac:dyDescent="0.25">
      <c r="A379" s="27">
        <v>379</v>
      </c>
      <c r="B379" s="65" t="s">
        <v>612</v>
      </c>
      <c r="C379" s="65" t="s">
        <v>15</v>
      </c>
      <c r="D379" s="111">
        <v>45362</v>
      </c>
      <c r="E379" s="65" t="s">
        <v>743</v>
      </c>
      <c r="F379" s="66" t="s">
        <v>104</v>
      </c>
      <c r="G379" s="66" t="s">
        <v>1039</v>
      </c>
      <c r="H379" s="67">
        <v>2</v>
      </c>
      <c r="I379" s="66"/>
      <c r="J379" s="65" t="s">
        <v>1406</v>
      </c>
      <c r="K379" s="112">
        <v>45371.421689814801</v>
      </c>
      <c r="L379" s="65" t="s">
        <v>1406</v>
      </c>
      <c r="M379" s="112">
        <v>45464.397384259297</v>
      </c>
      <c r="N379" s="65" t="s">
        <v>1407</v>
      </c>
      <c r="O379" s="66" t="s">
        <v>1486</v>
      </c>
      <c r="P379" s="65" t="s">
        <v>1488</v>
      </c>
    </row>
    <row r="380" spans="1:16" s="14" customFormat="1" x14ac:dyDescent="0.25">
      <c r="A380" s="27">
        <v>380</v>
      </c>
      <c r="B380" s="65" t="s">
        <v>612</v>
      </c>
      <c r="C380" s="65" t="s">
        <v>15</v>
      </c>
      <c r="D380" s="111">
        <v>45362</v>
      </c>
      <c r="E380" s="65" t="s">
        <v>1041</v>
      </c>
      <c r="F380" s="66" t="s">
        <v>153</v>
      </c>
      <c r="G380" s="66" t="s">
        <v>1039</v>
      </c>
      <c r="H380" s="67">
        <v>2</v>
      </c>
      <c r="I380" s="66"/>
      <c r="J380" s="65" t="s">
        <v>1406</v>
      </c>
      <c r="K380" s="112">
        <v>45383.847534722197</v>
      </c>
      <c r="L380" s="65" t="s">
        <v>1407</v>
      </c>
      <c r="M380" s="112"/>
      <c r="N380" s="65" t="s">
        <v>1407</v>
      </c>
      <c r="O380" s="66" t="s">
        <v>1166</v>
      </c>
      <c r="P380" s="65"/>
    </row>
    <row r="381" spans="1:16" s="14" customFormat="1" x14ac:dyDescent="0.25">
      <c r="A381" s="27">
        <v>381</v>
      </c>
      <c r="B381" s="65" t="s">
        <v>612</v>
      </c>
      <c r="C381" s="65" t="s">
        <v>15</v>
      </c>
      <c r="D381" s="111">
        <v>45362</v>
      </c>
      <c r="E381" s="65" t="s">
        <v>1023</v>
      </c>
      <c r="F381" s="66" t="s">
        <v>251</v>
      </c>
      <c r="G381" s="66" t="s">
        <v>1039</v>
      </c>
      <c r="H381" s="67">
        <v>2</v>
      </c>
      <c r="I381" s="66"/>
      <c r="J381" s="65" t="s">
        <v>1406</v>
      </c>
      <c r="K381" s="112">
        <v>45372.326412037</v>
      </c>
      <c r="L381" s="65" t="s">
        <v>1407</v>
      </c>
      <c r="M381" s="112"/>
      <c r="N381" s="65" t="s">
        <v>1407</v>
      </c>
      <c r="O381" s="66" t="s">
        <v>1073</v>
      </c>
      <c r="P381" s="65"/>
    </row>
    <row r="382" spans="1:16" s="14" customFormat="1" x14ac:dyDescent="0.25">
      <c r="A382" s="27">
        <v>382</v>
      </c>
      <c r="B382" s="65" t="s">
        <v>612</v>
      </c>
      <c r="C382" s="65" t="s">
        <v>15</v>
      </c>
      <c r="D382" s="111">
        <v>45362</v>
      </c>
      <c r="E382" s="65" t="s">
        <v>1042</v>
      </c>
      <c r="F382" s="66" t="s">
        <v>1043</v>
      </c>
      <c r="G382" s="66" t="s">
        <v>1039</v>
      </c>
      <c r="H382" s="67">
        <v>2</v>
      </c>
      <c r="I382" s="66"/>
      <c r="J382" s="65" t="s">
        <v>1406</v>
      </c>
      <c r="K382" s="112">
        <v>45371.4073726852</v>
      </c>
      <c r="L382" s="65" t="s">
        <v>1407</v>
      </c>
      <c r="M382" s="112"/>
      <c r="N382" s="65" t="s">
        <v>1407</v>
      </c>
      <c r="O382" s="66" t="s">
        <v>1052</v>
      </c>
      <c r="P382" s="65"/>
    </row>
    <row r="383" spans="1:16" s="14" customFormat="1" x14ac:dyDescent="0.25">
      <c r="A383" s="27">
        <v>383</v>
      </c>
      <c r="B383" s="65" t="s">
        <v>612</v>
      </c>
      <c r="C383" s="65" t="s">
        <v>15</v>
      </c>
      <c r="D383" s="111">
        <v>45362</v>
      </c>
      <c r="E383" s="65" t="s">
        <v>843</v>
      </c>
      <c r="F383" s="66" t="s">
        <v>122</v>
      </c>
      <c r="G383" s="66" t="s">
        <v>1039</v>
      </c>
      <c r="H383" s="67">
        <v>2</v>
      </c>
      <c r="I383" s="66"/>
      <c r="J383" s="65" t="s">
        <v>1406</v>
      </c>
      <c r="K383" s="112">
        <v>45371.415694444397</v>
      </c>
      <c r="L383" s="65" t="s">
        <v>1407</v>
      </c>
      <c r="M383" s="112"/>
      <c r="N383" s="65" t="s">
        <v>1407</v>
      </c>
      <c r="O383" s="66" t="s">
        <v>1052</v>
      </c>
      <c r="P383" s="65"/>
    </row>
    <row r="384" spans="1:16" s="14" customFormat="1" x14ac:dyDescent="0.25">
      <c r="A384" s="27">
        <v>384</v>
      </c>
      <c r="B384" s="65" t="s">
        <v>612</v>
      </c>
      <c r="C384" s="65" t="s">
        <v>15</v>
      </c>
      <c r="D384" s="111">
        <v>45366</v>
      </c>
      <c r="E384" s="65" t="s">
        <v>738</v>
      </c>
      <c r="F384" s="66" t="s">
        <v>50</v>
      </c>
      <c r="G384" s="66" t="s">
        <v>1039</v>
      </c>
      <c r="H384" s="67">
        <v>2</v>
      </c>
      <c r="I384" s="66"/>
      <c r="J384" s="65" t="s">
        <v>1406</v>
      </c>
      <c r="K384" s="112">
        <v>45379.653368055602</v>
      </c>
      <c r="L384" s="65" t="s">
        <v>1407</v>
      </c>
      <c r="M384" s="112"/>
      <c r="N384" s="65" t="s">
        <v>1407</v>
      </c>
      <c r="O384" s="66" t="s">
        <v>1142</v>
      </c>
      <c r="P384" s="65"/>
    </row>
    <row r="385" spans="1:16" s="14" customFormat="1" x14ac:dyDescent="0.25">
      <c r="A385" s="27">
        <v>385</v>
      </c>
      <c r="B385" s="65" t="s">
        <v>612</v>
      </c>
      <c r="C385" s="65" t="s">
        <v>15</v>
      </c>
      <c r="D385" s="111">
        <v>45366</v>
      </c>
      <c r="E385" s="65" t="s">
        <v>846</v>
      </c>
      <c r="F385" s="66" t="s">
        <v>111</v>
      </c>
      <c r="G385" s="66" t="s">
        <v>1039</v>
      </c>
      <c r="H385" s="67">
        <v>2</v>
      </c>
      <c r="I385" s="66"/>
      <c r="J385" s="65" t="s">
        <v>1406</v>
      </c>
      <c r="K385" s="112">
        <v>45371.308541666702</v>
      </c>
      <c r="L385" s="65" t="s">
        <v>1407</v>
      </c>
      <c r="M385" s="112"/>
      <c r="N385" s="65" t="s">
        <v>1407</v>
      </c>
      <c r="O385" s="66" t="s">
        <v>1052</v>
      </c>
      <c r="P385" s="65"/>
    </row>
    <row r="386" spans="1:16" s="14" customFormat="1" x14ac:dyDescent="0.25">
      <c r="A386" s="27">
        <v>386</v>
      </c>
      <c r="B386" s="65" t="s">
        <v>970</v>
      </c>
      <c r="C386" s="65" t="s">
        <v>19</v>
      </c>
      <c r="D386" s="111">
        <v>45361</v>
      </c>
      <c r="E386" s="65" t="s">
        <v>746</v>
      </c>
      <c r="F386" s="66" t="s">
        <v>163</v>
      </c>
      <c r="G386" s="66" t="s">
        <v>58</v>
      </c>
      <c r="H386" s="67">
        <v>2.75</v>
      </c>
      <c r="I386" s="66"/>
      <c r="J386" s="65" t="s">
        <v>1406</v>
      </c>
      <c r="K386" s="112">
        <v>45371.6069907407</v>
      </c>
      <c r="L386" s="65" t="s">
        <v>1407</v>
      </c>
      <c r="M386" s="112"/>
      <c r="N386" s="65" t="s">
        <v>1407</v>
      </c>
      <c r="O386" s="66" t="s">
        <v>1052</v>
      </c>
      <c r="P386" s="65"/>
    </row>
    <row r="387" spans="1:16" s="14" customFormat="1" x14ac:dyDescent="0.25">
      <c r="A387" s="27">
        <v>387</v>
      </c>
      <c r="B387" s="65" t="s">
        <v>970</v>
      </c>
      <c r="C387" s="65" t="s">
        <v>19</v>
      </c>
      <c r="D387" s="111">
        <v>45362</v>
      </c>
      <c r="E387" s="65" t="s">
        <v>729</v>
      </c>
      <c r="F387" s="66" t="s">
        <v>172</v>
      </c>
      <c r="G387" s="66" t="s">
        <v>1039</v>
      </c>
      <c r="H387" s="67">
        <v>2.75</v>
      </c>
      <c r="I387" s="66"/>
      <c r="J387" s="65" t="s">
        <v>1406</v>
      </c>
      <c r="K387" s="112">
        <v>45371.593854166698</v>
      </c>
      <c r="L387" s="65" t="s">
        <v>1407</v>
      </c>
      <c r="M387" s="112"/>
      <c r="N387" s="65" t="s">
        <v>1407</v>
      </c>
      <c r="O387" s="66" t="s">
        <v>1052</v>
      </c>
      <c r="P387" s="65"/>
    </row>
    <row r="388" spans="1:16" s="14" customFormat="1" x14ac:dyDescent="0.25">
      <c r="A388" s="27">
        <v>388</v>
      </c>
      <c r="B388" s="65" t="s">
        <v>970</v>
      </c>
      <c r="C388" s="65" t="s">
        <v>19</v>
      </c>
      <c r="D388" s="111">
        <v>45362</v>
      </c>
      <c r="E388" s="65" t="s">
        <v>970</v>
      </c>
      <c r="F388" s="66" t="s">
        <v>30</v>
      </c>
      <c r="G388" s="66" t="s">
        <v>1040</v>
      </c>
      <c r="H388" s="67">
        <v>2.75</v>
      </c>
      <c r="I388" s="66"/>
      <c r="J388" s="65" t="s">
        <v>1406</v>
      </c>
      <c r="K388" s="112">
        <v>45366.3648032407</v>
      </c>
      <c r="L388" s="65" t="s">
        <v>1407</v>
      </c>
      <c r="M388" s="112"/>
      <c r="N388" s="65" t="s">
        <v>1407</v>
      </c>
      <c r="O388" s="66" t="s">
        <v>1024</v>
      </c>
      <c r="P388" s="65"/>
    </row>
    <row r="389" spans="1:16" s="14" customFormat="1" x14ac:dyDescent="0.25">
      <c r="A389" s="27">
        <v>389</v>
      </c>
      <c r="B389" s="65" t="s">
        <v>970</v>
      </c>
      <c r="C389" s="65" t="s">
        <v>19</v>
      </c>
      <c r="D389" s="111">
        <v>45362</v>
      </c>
      <c r="E389" s="65" t="s">
        <v>743</v>
      </c>
      <c r="F389" s="66" t="s">
        <v>104</v>
      </c>
      <c r="G389" s="66" t="s">
        <v>1039</v>
      </c>
      <c r="H389" s="67">
        <v>2.75</v>
      </c>
      <c r="I389" s="66"/>
      <c r="J389" s="65" t="s">
        <v>1406</v>
      </c>
      <c r="K389" s="112">
        <v>45371.421689814801</v>
      </c>
      <c r="L389" s="65" t="s">
        <v>1406</v>
      </c>
      <c r="M389" s="112">
        <v>45464.397384259297</v>
      </c>
      <c r="N389" s="65" t="s">
        <v>1407</v>
      </c>
      <c r="O389" s="66" t="s">
        <v>1486</v>
      </c>
      <c r="P389" s="65" t="s">
        <v>1488</v>
      </c>
    </row>
    <row r="390" spans="1:16" s="14" customFormat="1" x14ac:dyDescent="0.25">
      <c r="A390" s="27">
        <v>390</v>
      </c>
      <c r="B390" s="65" t="s">
        <v>970</v>
      </c>
      <c r="C390" s="65" t="s">
        <v>19</v>
      </c>
      <c r="D390" s="111">
        <v>45362</v>
      </c>
      <c r="E390" s="65" t="s">
        <v>1041</v>
      </c>
      <c r="F390" s="66" t="s">
        <v>153</v>
      </c>
      <c r="G390" s="66" t="s">
        <v>1039</v>
      </c>
      <c r="H390" s="67">
        <v>2.75</v>
      </c>
      <c r="I390" s="66"/>
      <c r="J390" s="65" t="s">
        <v>1406</v>
      </c>
      <c r="K390" s="112">
        <v>45383.847534722197</v>
      </c>
      <c r="L390" s="65" t="s">
        <v>1407</v>
      </c>
      <c r="M390" s="112"/>
      <c r="N390" s="65" t="s">
        <v>1407</v>
      </c>
      <c r="O390" s="66" t="s">
        <v>1166</v>
      </c>
      <c r="P390" s="65"/>
    </row>
    <row r="391" spans="1:16" s="14" customFormat="1" x14ac:dyDescent="0.25">
      <c r="A391" s="27">
        <v>391</v>
      </c>
      <c r="B391" s="65" t="s">
        <v>970</v>
      </c>
      <c r="C391" s="65" t="s">
        <v>19</v>
      </c>
      <c r="D391" s="111">
        <v>45362</v>
      </c>
      <c r="E391" s="65" t="s">
        <v>1023</v>
      </c>
      <c r="F391" s="66" t="s">
        <v>251</v>
      </c>
      <c r="G391" s="66" t="s">
        <v>1039</v>
      </c>
      <c r="H391" s="67">
        <v>2.75</v>
      </c>
      <c r="I391" s="66"/>
      <c r="J391" s="65" t="s">
        <v>1406</v>
      </c>
      <c r="K391" s="112">
        <v>45372.511840277803</v>
      </c>
      <c r="L391" s="65" t="s">
        <v>1407</v>
      </c>
      <c r="M391" s="112"/>
      <c r="N391" s="65" t="s">
        <v>1407</v>
      </c>
      <c r="O391" s="66" t="s">
        <v>1091</v>
      </c>
      <c r="P391" s="65"/>
    </row>
    <row r="392" spans="1:16" s="14" customFormat="1" x14ac:dyDescent="0.25">
      <c r="A392" s="27">
        <v>392</v>
      </c>
      <c r="B392" s="65" t="s">
        <v>970</v>
      </c>
      <c r="C392" s="65" t="s">
        <v>19</v>
      </c>
      <c r="D392" s="111">
        <v>45362</v>
      </c>
      <c r="E392" s="65" t="s">
        <v>1042</v>
      </c>
      <c r="F392" s="66" t="s">
        <v>1043</v>
      </c>
      <c r="G392" s="66" t="s">
        <v>1039</v>
      </c>
      <c r="H392" s="67">
        <v>2.75</v>
      </c>
      <c r="I392" s="66"/>
      <c r="J392" s="65" t="s">
        <v>1406</v>
      </c>
      <c r="K392" s="112">
        <v>45371.4073726852</v>
      </c>
      <c r="L392" s="65" t="s">
        <v>1407</v>
      </c>
      <c r="M392" s="112"/>
      <c r="N392" s="65" t="s">
        <v>1407</v>
      </c>
      <c r="O392" s="66" t="s">
        <v>1052</v>
      </c>
      <c r="P392" s="65"/>
    </row>
    <row r="393" spans="1:16" s="14" customFormat="1" x14ac:dyDescent="0.25">
      <c r="A393" s="27">
        <v>393</v>
      </c>
      <c r="B393" s="65" t="s">
        <v>970</v>
      </c>
      <c r="C393" s="65" t="s">
        <v>19</v>
      </c>
      <c r="D393" s="111">
        <v>45362</v>
      </c>
      <c r="E393" s="65" t="s">
        <v>843</v>
      </c>
      <c r="F393" s="66" t="s">
        <v>122</v>
      </c>
      <c r="G393" s="66" t="s">
        <v>1039</v>
      </c>
      <c r="H393" s="67">
        <v>2.75</v>
      </c>
      <c r="I393" s="66"/>
      <c r="J393" s="65" t="s">
        <v>1406</v>
      </c>
      <c r="K393" s="112">
        <v>45371.415694444397</v>
      </c>
      <c r="L393" s="65" t="s">
        <v>1407</v>
      </c>
      <c r="M393" s="112"/>
      <c r="N393" s="65" t="s">
        <v>1407</v>
      </c>
      <c r="O393" s="66" t="s">
        <v>1052</v>
      </c>
      <c r="P393" s="65"/>
    </row>
    <row r="394" spans="1:16" s="14" customFormat="1" x14ac:dyDescent="0.25">
      <c r="A394" s="27">
        <v>394</v>
      </c>
      <c r="B394" s="65" t="s">
        <v>970</v>
      </c>
      <c r="C394" s="65" t="s">
        <v>19</v>
      </c>
      <c r="D394" s="111">
        <v>45366</v>
      </c>
      <c r="E394" s="65" t="s">
        <v>738</v>
      </c>
      <c r="F394" s="66" t="s">
        <v>50</v>
      </c>
      <c r="G394" s="66" t="s">
        <v>1039</v>
      </c>
      <c r="H394" s="67">
        <v>2.75</v>
      </c>
      <c r="I394" s="66"/>
      <c r="J394" s="65" t="s">
        <v>1406</v>
      </c>
      <c r="K394" s="112">
        <v>45379.653368055602</v>
      </c>
      <c r="L394" s="65" t="s">
        <v>1407</v>
      </c>
      <c r="M394" s="112"/>
      <c r="N394" s="65" t="s">
        <v>1407</v>
      </c>
      <c r="O394" s="66" t="s">
        <v>1142</v>
      </c>
      <c r="P394" s="65"/>
    </row>
    <row r="395" spans="1:16" s="14" customFormat="1" x14ac:dyDescent="0.25">
      <c r="A395" s="27">
        <v>395</v>
      </c>
      <c r="B395" s="65" t="s">
        <v>970</v>
      </c>
      <c r="C395" s="65" t="s">
        <v>19</v>
      </c>
      <c r="D395" s="111">
        <v>45366</v>
      </c>
      <c r="E395" s="65" t="s">
        <v>846</v>
      </c>
      <c r="F395" s="66" t="s">
        <v>111</v>
      </c>
      <c r="G395" s="66" t="s">
        <v>1039</v>
      </c>
      <c r="H395" s="67">
        <v>2.75</v>
      </c>
      <c r="I395" s="66"/>
      <c r="J395" s="65" t="s">
        <v>1406</v>
      </c>
      <c r="K395" s="112">
        <v>45371.308541666702</v>
      </c>
      <c r="L395" s="65" t="s">
        <v>1407</v>
      </c>
      <c r="M395" s="112"/>
      <c r="N395" s="65" t="s">
        <v>1407</v>
      </c>
      <c r="O395" s="66" t="s">
        <v>1052</v>
      </c>
      <c r="P395" s="65"/>
    </row>
    <row r="396" spans="1:16" s="14" customFormat="1" x14ac:dyDescent="0.25">
      <c r="A396" s="27">
        <v>396</v>
      </c>
      <c r="B396" s="65" t="s">
        <v>872</v>
      </c>
      <c r="C396" s="65" t="s">
        <v>221</v>
      </c>
      <c r="D396" s="111">
        <v>45361</v>
      </c>
      <c r="E396" s="65" t="s">
        <v>746</v>
      </c>
      <c r="F396" s="66" t="s">
        <v>163</v>
      </c>
      <c r="G396" s="66" t="s">
        <v>58</v>
      </c>
      <c r="H396" s="67">
        <v>3.5</v>
      </c>
      <c r="I396" s="66"/>
      <c r="J396" s="65" t="s">
        <v>1406</v>
      </c>
      <c r="K396" s="112">
        <v>45371.6069907407</v>
      </c>
      <c r="L396" s="65" t="s">
        <v>1407</v>
      </c>
      <c r="M396" s="112"/>
      <c r="N396" s="65" t="s">
        <v>1407</v>
      </c>
      <c r="O396" s="66" t="s">
        <v>1052</v>
      </c>
      <c r="P396" s="65"/>
    </row>
    <row r="397" spans="1:16" s="14" customFormat="1" x14ac:dyDescent="0.25">
      <c r="A397" s="27">
        <v>397</v>
      </c>
      <c r="B397" s="65" t="s">
        <v>872</v>
      </c>
      <c r="C397" s="65" t="s">
        <v>221</v>
      </c>
      <c r="D397" s="111">
        <v>45362</v>
      </c>
      <c r="E397" s="65" t="s">
        <v>729</v>
      </c>
      <c r="F397" s="66" t="s">
        <v>172</v>
      </c>
      <c r="G397" s="66" t="s">
        <v>1039</v>
      </c>
      <c r="H397" s="67">
        <v>3.5</v>
      </c>
      <c r="I397" s="66"/>
      <c r="J397" s="65" t="s">
        <v>1406</v>
      </c>
      <c r="K397" s="112">
        <v>45371.593854166698</v>
      </c>
      <c r="L397" s="65" t="s">
        <v>1407</v>
      </c>
      <c r="M397" s="112"/>
      <c r="N397" s="65" t="s">
        <v>1407</v>
      </c>
      <c r="O397" s="66" t="s">
        <v>1052</v>
      </c>
      <c r="P397" s="65"/>
    </row>
    <row r="398" spans="1:16" s="14" customFormat="1" x14ac:dyDescent="0.25">
      <c r="A398" s="27">
        <v>398</v>
      </c>
      <c r="B398" s="65" t="s">
        <v>872</v>
      </c>
      <c r="C398" s="65" t="s">
        <v>221</v>
      </c>
      <c r="D398" s="111">
        <v>45362</v>
      </c>
      <c r="E398" s="65" t="s">
        <v>970</v>
      </c>
      <c r="F398" s="66" t="s">
        <v>30</v>
      </c>
      <c r="G398" s="66" t="s">
        <v>1040</v>
      </c>
      <c r="H398" s="67">
        <v>3.5</v>
      </c>
      <c r="I398" s="66"/>
      <c r="J398" s="65" t="s">
        <v>1406</v>
      </c>
      <c r="K398" s="112">
        <v>45366.3648032407</v>
      </c>
      <c r="L398" s="65" t="s">
        <v>1407</v>
      </c>
      <c r="M398" s="112"/>
      <c r="N398" s="65" t="s">
        <v>1407</v>
      </c>
      <c r="O398" s="66" t="s">
        <v>1024</v>
      </c>
      <c r="P398" s="65"/>
    </row>
    <row r="399" spans="1:16" s="14" customFormat="1" x14ac:dyDescent="0.25">
      <c r="A399" s="27">
        <v>399</v>
      </c>
      <c r="B399" s="65" t="s">
        <v>872</v>
      </c>
      <c r="C399" s="65" t="s">
        <v>221</v>
      </c>
      <c r="D399" s="111">
        <v>45362</v>
      </c>
      <c r="E399" s="65" t="s">
        <v>743</v>
      </c>
      <c r="F399" s="66" t="s">
        <v>104</v>
      </c>
      <c r="G399" s="66" t="s">
        <v>1039</v>
      </c>
      <c r="H399" s="67">
        <v>3.5</v>
      </c>
      <c r="I399" s="66"/>
      <c r="J399" s="65" t="s">
        <v>1406</v>
      </c>
      <c r="K399" s="112">
        <v>45371.421689814801</v>
      </c>
      <c r="L399" s="65" t="s">
        <v>1406</v>
      </c>
      <c r="M399" s="112">
        <v>45464.397384259297</v>
      </c>
      <c r="N399" s="65" t="s">
        <v>1407</v>
      </c>
      <c r="O399" s="66" t="s">
        <v>1486</v>
      </c>
      <c r="P399" s="65" t="s">
        <v>1488</v>
      </c>
    </row>
    <row r="400" spans="1:16" s="14" customFormat="1" x14ac:dyDescent="0.25">
      <c r="A400" s="27">
        <v>400</v>
      </c>
      <c r="B400" s="65" t="s">
        <v>872</v>
      </c>
      <c r="C400" s="65" t="s">
        <v>221</v>
      </c>
      <c r="D400" s="111">
        <v>45362</v>
      </c>
      <c r="E400" s="65" t="s">
        <v>1041</v>
      </c>
      <c r="F400" s="66" t="s">
        <v>153</v>
      </c>
      <c r="G400" s="66" t="s">
        <v>1039</v>
      </c>
      <c r="H400" s="67">
        <v>3.5</v>
      </c>
      <c r="I400" s="66"/>
      <c r="J400" s="65" t="s">
        <v>1406</v>
      </c>
      <c r="K400" s="112">
        <v>45383.847534722197</v>
      </c>
      <c r="L400" s="65" t="s">
        <v>1407</v>
      </c>
      <c r="M400" s="112"/>
      <c r="N400" s="65" t="s">
        <v>1407</v>
      </c>
      <c r="O400" s="66" t="s">
        <v>1166</v>
      </c>
      <c r="P400" s="65"/>
    </row>
    <row r="401" spans="1:16" s="14" customFormat="1" x14ac:dyDescent="0.25">
      <c r="A401" s="27">
        <v>401</v>
      </c>
      <c r="B401" s="65" t="s">
        <v>872</v>
      </c>
      <c r="C401" s="65" t="s">
        <v>221</v>
      </c>
      <c r="D401" s="111">
        <v>45362</v>
      </c>
      <c r="E401" s="65" t="s">
        <v>1023</v>
      </c>
      <c r="F401" s="66" t="s">
        <v>251</v>
      </c>
      <c r="G401" s="66" t="s">
        <v>1039</v>
      </c>
      <c r="H401" s="67">
        <v>3.5</v>
      </c>
      <c r="I401" s="66"/>
      <c r="J401" s="65" t="s">
        <v>1406</v>
      </c>
      <c r="K401" s="112">
        <v>45372.496689814798</v>
      </c>
      <c r="L401" s="65" t="s">
        <v>1407</v>
      </c>
      <c r="M401" s="112"/>
      <c r="N401" s="65" t="s">
        <v>1407</v>
      </c>
      <c r="O401" s="66" t="s">
        <v>1091</v>
      </c>
      <c r="P401" s="65"/>
    </row>
    <row r="402" spans="1:16" s="14" customFormat="1" x14ac:dyDescent="0.25">
      <c r="A402" s="27">
        <v>402</v>
      </c>
      <c r="B402" s="65" t="s">
        <v>872</v>
      </c>
      <c r="C402" s="65" t="s">
        <v>221</v>
      </c>
      <c r="D402" s="111">
        <v>45362</v>
      </c>
      <c r="E402" s="65" t="s">
        <v>1042</v>
      </c>
      <c r="F402" s="66" t="s">
        <v>1043</v>
      </c>
      <c r="G402" s="66" t="s">
        <v>1039</v>
      </c>
      <c r="H402" s="67">
        <v>3.5</v>
      </c>
      <c r="I402" s="66"/>
      <c r="J402" s="65" t="s">
        <v>1406</v>
      </c>
      <c r="K402" s="112">
        <v>45371.4073726852</v>
      </c>
      <c r="L402" s="65" t="s">
        <v>1407</v>
      </c>
      <c r="M402" s="112"/>
      <c r="N402" s="65" t="s">
        <v>1407</v>
      </c>
      <c r="O402" s="66" t="s">
        <v>1052</v>
      </c>
      <c r="P402" s="65"/>
    </row>
    <row r="403" spans="1:16" s="14" customFormat="1" x14ac:dyDescent="0.25">
      <c r="A403" s="27">
        <v>403</v>
      </c>
      <c r="B403" s="65" t="s">
        <v>872</v>
      </c>
      <c r="C403" s="65" t="s">
        <v>221</v>
      </c>
      <c r="D403" s="111">
        <v>45362</v>
      </c>
      <c r="E403" s="65" t="s">
        <v>843</v>
      </c>
      <c r="F403" s="66" t="s">
        <v>122</v>
      </c>
      <c r="G403" s="66" t="s">
        <v>1039</v>
      </c>
      <c r="H403" s="67">
        <v>3.5</v>
      </c>
      <c r="I403" s="66"/>
      <c r="J403" s="65" t="s">
        <v>1406</v>
      </c>
      <c r="K403" s="112">
        <v>45371.415694444397</v>
      </c>
      <c r="L403" s="65" t="s">
        <v>1407</v>
      </c>
      <c r="M403" s="112"/>
      <c r="N403" s="65" t="s">
        <v>1407</v>
      </c>
      <c r="O403" s="66" t="s">
        <v>1052</v>
      </c>
      <c r="P403" s="65"/>
    </row>
    <row r="404" spans="1:16" s="14" customFormat="1" x14ac:dyDescent="0.25">
      <c r="A404" s="27">
        <v>404</v>
      </c>
      <c r="B404" s="65" t="s">
        <v>872</v>
      </c>
      <c r="C404" s="65" t="s">
        <v>221</v>
      </c>
      <c r="D404" s="111">
        <v>45366</v>
      </c>
      <c r="E404" s="65" t="s">
        <v>738</v>
      </c>
      <c r="F404" s="66" t="s">
        <v>50</v>
      </c>
      <c r="G404" s="66" t="s">
        <v>1039</v>
      </c>
      <c r="H404" s="67">
        <v>3.5</v>
      </c>
      <c r="I404" s="66"/>
      <c r="J404" s="65" t="s">
        <v>1406</v>
      </c>
      <c r="K404" s="112">
        <v>45379.653368055602</v>
      </c>
      <c r="L404" s="65" t="s">
        <v>1407</v>
      </c>
      <c r="M404" s="112"/>
      <c r="N404" s="65" t="s">
        <v>1407</v>
      </c>
      <c r="O404" s="66" t="s">
        <v>1142</v>
      </c>
      <c r="P404" s="65"/>
    </row>
    <row r="405" spans="1:16" s="14" customFormat="1" x14ac:dyDescent="0.25">
      <c r="A405" s="27">
        <v>405</v>
      </c>
      <c r="B405" s="65" t="s">
        <v>872</v>
      </c>
      <c r="C405" s="65" t="s">
        <v>221</v>
      </c>
      <c r="D405" s="111">
        <v>45366</v>
      </c>
      <c r="E405" s="65" t="s">
        <v>846</v>
      </c>
      <c r="F405" s="66" t="s">
        <v>111</v>
      </c>
      <c r="G405" s="66" t="s">
        <v>1039</v>
      </c>
      <c r="H405" s="67">
        <v>3.5</v>
      </c>
      <c r="I405" s="66"/>
      <c r="J405" s="65" t="s">
        <v>1406</v>
      </c>
      <c r="K405" s="112">
        <v>45371.308541666702</v>
      </c>
      <c r="L405" s="65" t="s">
        <v>1407</v>
      </c>
      <c r="M405" s="112"/>
      <c r="N405" s="65" t="s">
        <v>1407</v>
      </c>
      <c r="O405" s="66" t="s">
        <v>1052</v>
      </c>
      <c r="P405" s="65"/>
    </row>
    <row r="406" spans="1:16" s="14" customFormat="1" x14ac:dyDescent="0.25">
      <c r="A406" s="27">
        <v>406</v>
      </c>
      <c r="B406" s="65" t="s">
        <v>1408</v>
      </c>
      <c r="C406" s="65" t="s">
        <v>53</v>
      </c>
      <c r="D406" s="111">
        <v>45301</v>
      </c>
      <c r="E406" s="65" t="s">
        <v>746</v>
      </c>
      <c r="F406" s="66" t="s">
        <v>163</v>
      </c>
      <c r="G406" s="66" t="s">
        <v>58</v>
      </c>
      <c r="H406" s="67">
        <v>0.75</v>
      </c>
      <c r="I406" s="66"/>
      <c r="J406" s="65" t="s">
        <v>1406</v>
      </c>
      <c r="K406" s="112">
        <v>45371.6069907407</v>
      </c>
      <c r="L406" s="65" t="s">
        <v>1407</v>
      </c>
      <c r="M406" s="112"/>
      <c r="N406" s="65" t="s">
        <v>1407</v>
      </c>
      <c r="O406" s="66" t="s">
        <v>1052</v>
      </c>
      <c r="P406" s="65"/>
    </row>
    <row r="407" spans="1:16" s="14" customFormat="1" x14ac:dyDescent="0.25">
      <c r="A407" s="27">
        <v>407</v>
      </c>
      <c r="B407" s="65" t="s">
        <v>1408</v>
      </c>
      <c r="C407" s="65" t="s">
        <v>53</v>
      </c>
      <c r="D407" s="111">
        <v>45302</v>
      </c>
      <c r="E407" s="65" t="s">
        <v>729</v>
      </c>
      <c r="F407" s="66" t="s">
        <v>172</v>
      </c>
      <c r="G407" s="66" t="s">
        <v>1039</v>
      </c>
      <c r="H407" s="67">
        <v>0.75</v>
      </c>
      <c r="I407" s="66"/>
      <c r="J407" s="65" t="s">
        <v>1406</v>
      </c>
      <c r="K407" s="112">
        <v>45371.593854166698</v>
      </c>
      <c r="L407" s="65" t="s">
        <v>1407</v>
      </c>
      <c r="M407" s="112"/>
      <c r="N407" s="65" t="s">
        <v>1407</v>
      </c>
      <c r="O407" s="66" t="s">
        <v>1052</v>
      </c>
      <c r="P407" s="65"/>
    </row>
    <row r="408" spans="1:16" s="14" customFormat="1" x14ac:dyDescent="0.25">
      <c r="A408" s="27">
        <v>408</v>
      </c>
      <c r="B408" s="65" t="s">
        <v>1408</v>
      </c>
      <c r="C408" s="65" t="s">
        <v>53</v>
      </c>
      <c r="D408" s="111">
        <v>45302</v>
      </c>
      <c r="E408" s="65" t="s">
        <v>970</v>
      </c>
      <c r="F408" s="66" t="s">
        <v>30</v>
      </c>
      <c r="G408" s="66" t="s">
        <v>1040</v>
      </c>
      <c r="H408" s="67">
        <v>0.75</v>
      </c>
      <c r="I408" s="66"/>
      <c r="J408" s="65" t="s">
        <v>1406</v>
      </c>
      <c r="K408" s="112">
        <v>45366.3648032407</v>
      </c>
      <c r="L408" s="65" t="s">
        <v>1407</v>
      </c>
      <c r="M408" s="112"/>
      <c r="N408" s="65" t="s">
        <v>1407</v>
      </c>
      <c r="O408" s="66" t="s">
        <v>1024</v>
      </c>
      <c r="P408" s="65"/>
    </row>
    <row r="409" spans="1:16" s="14" customFormat="1" x14ac:dyDescent="0.25">
      <c r="A409" s="27">
        <v>409</v>
      </c>
      <c r="B409" s="65" t="s">
        <v>1408</v>
      </c>
      <c r="C409" s="65" t="s">
        <v>53</v>
      </c>
      <c r="D409" s="111">
        <v>45302</v>
      </c>
      <c r="E409" s="65" t="s">
        <v>743</v>
      </c>
      <c r="F409" s="66" t="s">
        <v>104</v>
      </c>
      <c r="G409" s="66" t="s">
        <v>1039</v>
      </c>
      <c r="H409" s="67">
        <v>0.75</v>
      </c>
      <c r="I409" s="66"/>
      <c r="J409" s="65" t="s">
        <v>1406</v>
      </c>
      <c r="K409" s="112">
        <v>45371.421689814801</v>
      </c>
      <c r="L409" s="65" t="s">
        <v>1406</v>
      </c>
      <c r="M409" s="112">
        <v>45464.386736111097</v>
      </c>
      <c r="N409" s="65" t="s">
        <v>1407</v>
      </c>
      <c r="O409" s="66" t="s">
        <v>1486</v>
      </c>
      <c r="P409" s="65" t="s">
        <v>1487</v>
      </c>
    </row>
    <row r="410" spans="1:16" s="14" customFormat="1" x14ac:dyDescent="0.25">
      <c r="A410" s="27">
        <v>410</v>
      </c>
      <c r="B410" s="65" t="s">
        <v>1408</v>
      </c>
      <c r="C410" s="65" t="s">
        <v>53</v>
      </c>
      <c r="D410" s="111">
        <v>45302</v>
      </c>
      <c r="E410" s="65" t="s">
        <v>1041</v>
      </c>
      <c r="F410" s="66" t="s">
        <v>153</v>
      </c>
      <c r="G410" s="66" t="s">
        <v>1039</v>
      </c>
      <c r="H410" s="67">
        <v>0.75</v>
      </c>
      <c r="I410" s="66"/>
      <c r="J410" s="65" t="s">
        <v>1406</v>
      </c>
      <c r="K410" s="112">
        <v>45372.312835648103</v>
      </c>
      <c r="L410" s="65" t="s">
        <v>1407</v>
      </c>
      <c r="M410" s="112"/>
      <c r="N410" s="65" t="s">
        <v>1407</v>
      </c>
      <c r="O410" s="66" t="s">
        <v>1073</v>
      </c>
      <c r="P410" s="65"/>
    </row>
    <row r="411" spans="1:16" s="14" customFormat="1" x14ac:dyDescent="0.25">
      <c r="A411" s="27">
        <v>411</v>
      </c>
      <c r="B411" s="65" t="s">
        <v>1408</v>
      </c>
      <c r="C411" s="65" t="s">
        <v>53</v>
      </c>
      <c r="D411" s="111">
        <v>45302</v>
      </c>
      <c r="E411" s="65" t="s">
        <v>1023</v>
      </c>
      <c r="F411" s="66" t="s">
        <v>251</v>
      </c>
      <c r="G411" s="66" t="s">
        <v>1039</v>
      </c>
      <c r="H411" s="67">
        <v>0.75</v>
      </c>
      <c r="I411" s="66"/>
      <c r="J411" s="65" t="s">
        <v>1406</v>
      </c>
      <c r="K411" s="112">
        <v>45372.326412037</v>
      </c>
      <c r="L411" s="65" t="s">
        <v>1407</v>
      </c>
      <c r="M411" s="112"/>
      <c r="N411" s="65" t="s">
        <v>1407</v>
      </c>
      <c r="O411" s="66" t="s">
        <v>1073</v>
      </c>
      <c r="P411" s="65"/>
    </row>
    <row r="412" spans="1:16" s="14" customFormat="1" x14ac:dyDescent="0.25">
      <c r="A412" s="27">
        <v>412</v>
      </c>
      <c r="B412" s="65" t="s">
        <v>1408</v>
      </c>
      <c r="C412" s="65" t="s">
        <v>53</v>
      </c>
      <c r="D412" s="111">
        <v>45302</v>
      </c>
      <c r="E412" s="65" t="s">
        <v>1042</v>
      </c>
      <c r="F412" s="66" t="s">
        <v>1043</v>
      </c>
      <c r="G412" s="66" t="s">
        <v>1039</v>
      </c>
      <c r="H412" s="67">
        <v>0.75</v>
      </c>
      <c r="I412" s="66"/>
      <c r="J412" s="65" t="s">
        <v>1406</v>
      </c>
      <c r="K412" s="112">
        <v>45371.4073726852</v>
      </c>
      <c r="L412" s="65" t="s">
        <v>1407</v>
      </c>
      <c r="M412" s="112"/>
      <c r="N412" s="65" t="s">
        <v>1407</v>
      </c>
      <c r="O412" s="66" t="s">
        <v>1052</v>
      </c>
      <c r="P412" s="65"/>
    </row>
    <row r="413" spans="1:16" s="14" customFormat="1" x14ac:dyDescent="0.25">
      <c r="A413" s="27">
        <v>413</v>
      </c>
      <c r="B413" s="65" t="s">
        <v>1408</v>
      </c>
      <c r="C413" s="65" t="s">
        <v>53</v>
      </c>
      <c r="D413" s="111">
        <v>45302</v>
      </c>
      <c r="E413" s="65" t="s">
        <v>843</v>
      </c>
      <c r="F413" s="66" t="s">
        <v>122</v>
      </c>
      <c r="G413" s="66" t="s">
        <v>1039</v>
      </c>
      <c r="H413" s="67">
        <v>0.75</v>
      </c>
      <c r="I413" s="66"/>
      <c r="J413" s="65" t="s">
        <v>1406</v>
      </c>
      <c r="K413" s="112">
        <v>45371.415694444397</v>
      </c>
      <c r="L413" s="65" t="s">
        <v>1407</v>
      </c>
      <c r="M413" s="112"/>
      <c r="N413" s="65" t="s">
        <v>1407</v>
      </c>
      <c r="O413" s="66" t="s">
        <v>1052</v>
      </c>
      <c r="P413" s="65"/>
    </row>
    <row r="414" spans="1:16" s="14" customFormat="1" x14ac:dyDescent="0.25">
      <c r="A414" s="27">
        <v>414</v>
      </c>
      <c r="B414" s="65" t="s">
        <v>1408</v>
      </c>
      <c r="C414" s="65" t="s">
        <v>53</v>
      </c>
      <c r="D414" s="111">
        <v>45306</v>
      </c>
      <c r="E414" s="65" t="s">
        <v>738</v>
      </c>
      <c r="F414" s="66" t="s">
        <v>50</v>
      </c>
      <c r="G414" s="66" t="s">
        <v>1039</v>
      </c>
      <c r="H414" s="67">
        <v>0.75</v>
      </c>
      <c r="I414" s="66"/>
      <c r="J414" s="65" t="s">
        <v>1406</v>
      </c>
      <c r="K414" s="112">
        <v>45372.639988425901</v>
      </c>
      <c r="L414" s="65" t="s">
        <v>1407</v>
      </c>
      <c r="M414" s="112"/>
      <c r="N414" s="65" t="s">
        <v>1407</v>
      </c>
      <c r="O414" s="66" t="s">
        <v>1091</v>
      </c>
      <c r="P414" s="65"/>
    </row>
    <row r="415" spans="1:16" s="14" customFormat="1" x14ac:dyDescent="0.25">
      <c r="A415" s="27">
        <v>415</v>
      </c>
      <c r="B415" s="65" t="s">
        <v>1408</v>
      </c>
      <c r="C415" s="65" t="s">
        <v>53</v>
      </c>
      <c r="D415" s="111">
        <v>45306</v>
      </c>
      <c r="E415" s="65" t="s">
        <v>846</v>
      </c>
      <c r="F415" s="66" t="s">
        <v>111</v>
      </c>
      <c r="G415" s="66" t="s">
        <v>1039</v>
      </c>
      <c r="H415" s="67">
        <v>0.75</v>
      </c>
      <c r="I415" s="66"/>
      <c r="J415" s="65" t="s">
        <v>1406</v>
      </c>
      <c r="K415" s="112">
        <v>45366.396215277797</v>
      </c>
      <c r="L415" s="65" t="s">
        <v>1407</v>
      </c>
      <c r="M415" s="112"/>
      <c r="N415" s="65" t="s">
        <v>1407</v>
      </c>
      <c r="O415" s="66" t="s">
        <v>1024</v>
      </c>
      <c r="P415" s="65"/>
    </row>
    <row r="416" spans="1:16" s="14" customFormat="1" x14ac:dyDescent="0.25">
      <c r="A416" s="27">
        <v>416</v>
      </c>
      <c r="B416" s="65" t="s">
        <v>1408</v>
      </c>
      <c r="C416" s="65" t="s">
        <v>53</v>
      </c>
      <c r="D416" s="111">
        <v>45332</v>
      </c>
      <c r="E416" s="65" t="s">
        <v>746</v>
      </c>
      <c r="F416" s="66" t="s">
        <v>163</v>
      </c>
      <c r="G416" s="66" t="s">
        <v>58</v>
      </c>
      <c r="H416" s="67">
        <v>4.9000000000000004</v>
      </c>
      <c r="I416" s="66"/>
      <c r="J416" s="65" t="s">
        <v>1406</v>
      </c>
      <c r="K416" s="112">
        <v>45371.6069907407</v>
      </c>
      <c r="L416" s="65" t="s">
        <v>1407</v>
      </c>
      <c r="M416" s="112"/>
      <c r="N416" s="65" t="s">
        <v>1407</v>
      </c>
      <c r="O416" s="66" t="s">
        <v>1052</v>
      </c>
      <c r="P416" s="65"/>
    </row>
    <row r="417" spans="1:16" s="14" customFormat="1" x14ac:dyDescent="0.25">
      <c r="A417" s="27">
        <v>417</v>
      </c>
      <c r="B417" s="65" t="s">
        <v>1408</v>
      </c>
      <c r="C417" s="65" t="s">
        <v>53</v>
      </c>
      <c r="D417" s="111">
        <v>45333</v>
      </c>
      <c r="E417" s="65" t="s">
        <v>729</v>
      </c>
      <c r="F417" s="66" t="s">
        <v>172</v>
      </c>
      <c r="G417" s="66" t="s">
        <v>1039</v>
      </c>
      <c r="H417" s="67">
        <v>1.9</v>
      </c>
      <c r="I417" s="66"/>
      <c r="J417" s="65" t="s">
        <v>1406</v>
      </c>
      <c r="K417" s="112">
        <v>45371.593854166698</v>
      </c>
      <c r="L417" s="65" t="s">
        <v>1407</v>
      </c>
      <c r="M417" s="112"/>
      <c r="N417" s="65" t="s">
        <v>1407</v>
      </c>
      <c r="O417" s="66" t="s">
        <v>1052</v>
      </c>
      <c r="P417" s="65"/>
    </row>
    <row r="418" spans="1:16" s="14" customFormat="1" x14ac:dyDescent="0.25">
      <c r="A418" s="27">
        <v>418</v>
      </c>
      <c r="B418" s="65" t="s">
        <v>1408</v>
      </c>
      <c r="C418" s="65" t="s">
        <v>53</v>
      </c>
      <c r="D418" s="111">
        <v>45333</v>
      </c>
      <c r="E418" s="65" t="s">
        <v>970</v>
      </c>
      <c r="F418" s="66" t="s">
        <v>30</v>
      </c>
      <c r="G418" s="66" t="s">
        <v>1040</v>
      </c>
      <c r="H418" s="67">
        <v>4.9000000000000004</v>
      </c>
      <c r="I418" s="66"/>
      <c r="J418" s="65" t="s">
        <v>1406</v>
      </c>
      <c r="K418" s="112">
        <v>45366.3648032407</v>
      </c>
      <c r="L418" s="65" t="s">
        <v>1407</v>
      </c>
      <c r="M418" s="112"/>
      <c r="N418" s="65" t="s">
        <v>1407</v>
      </c>
      <c r="O418" s="66" t="s">
        <v>1024</v>
      </c>
      <c r="P418" s="65"/>
    </row>
    <row r="419" spans="1:16" s="14" customFormat="1" x14ac:dyDescent="0.25">
      <c r="A419" s="27">
        <v>419</v>
      </c>
      <c r="B419" s="65" t="s">
        <v>1408</v>
      </c>
      <c r="C419" s="65" t="s">
        <v>53</v>
      </c>
      <c r="D419" s="111">
        <v>45333</v>
      </c>
      <c r="E419" s="65" t="s">
        <v>743</v>
      </c>
      <c r="F419" s="66" t="s">
        <v>104</v>
      </c>
      <c r="G419" s="66" t="s">
        <v>1039</v>
      </c>
      <c r="H419" s="67">
        <v>4.9000000000000004</v>
      </c>
      <c r="I419" s="66"/>
      <c r="J419" s="65" t="s">
        <v>1406</v>
      </c>
      <c r="K419" s="112">
        <v>45371.421689814801</v>
      </c>
      <c r="L419" s="65" t="s">
        <v>1406</v>
      </c>
      <c r="M419" s="112">
        <v>45464.386736111097</v>
      </c>
      <c r="N419" s="65" t="s">
        <v>1407</v>
      </c>
      <c r="O419" s="66" t="s">
        <v>1486</v>
      </c>
      <c r="P419" s="65" t="s">
        <v>1487</v>
      </c>
    </row>
    <row r="420" spans="1:16" s="14" customFormat="1" x14ac:dyDescent="0.25">
      <c r="A420" s="27">
        <v>420</v>
      </c>
      <c r="B420" s="65" t="s">
        <v>1408</v>
      </c>
      <c r="C420" s="65" t="s">
        <v>53</v>
      </c>
      <c r="D420" s="111">
        <v>45333</v>
      </c>
      <c r="E420" s="65" t="s">
        <v>1041</v>
      </c>
      <c r="F420" s="66" t="s">
        <v>153</v>
      </c>
      <c r="G420" s="66" t="s">
        <v>1039</v>
      </c>
      <c r="H420" s="67">
        <v>4.9000000000000004</v>
      </c>
      <c r="I420" s="66"/>
      <c r="J420" s="65" t="s">
        <v>1406</v>
      </c>
      <c r="K420" s="112">
        <v>45372.312916666699</v>
      </c>
      <c r="L420" s="65" t="s">
        <v>1407</v>
      </c>
      <c r="M420" s="112"/>
      <c r="N420" s="65" t="s">
        <v>1407</v>
      </c>
      <c r="O420" s="66" t="s">
        <v>1073</v>
      </c>
      <c r="P420" s="65"/>
    </row>
    <row r="421" spans="1:16" s="14" customFormat="1" x14ac:dyDescent="0.25">
      <c r="A421" s="27">
        <v>421</v>
      </c>
      <c r="B421" s="65" t="s">
        <v>1408</v>
      </c>
      <c r="C421" s="65" t="s">
        <v>53</v>
      </c>
      <c r="D421" s="111">
        <v>45333</v>
      </c>
      <c r="E421" s="65" t="s">
        <v>1023</v>
      </c>
      <c r="F421" s="66" t="s">
        <v>251</v>
      </c>
      <c r="G421" s="66" t="s">
        <v>1039</v>
      </c>
      <c r="H421" s="67">
        <v>4.9000000000000004</v>
      </c>
      <c r="I421" s="66"/>
      <c r="J421" s="65" t="s">
        <v>1406</v>
      </c>
      <c r="K421" s="112">
        <v>45372.326412037</v>
      </c>
      <c r="L421" s="65" t="s">
        <v>1407</v>
      </c>
      <c r="M421" s="112"/>
      <c r="N421" s="65" t="s">
        <v>1407</v>
      </c>
      <c r="O421" s="66" t="s">
        <v>1073</v>
      </c>
      <c r="P421" s="65"/>
    </row>
    <row r="422" spans="1:16" s="14" customFormat="1" x14ac:dyDescent="0.25">
      <c r="A422" s="27">
        <v>422</v>
      </c>
      <c r="B422" s="65" t="s">
        <v>1408</v>
      </c>
      <c r="C422" s="65" t="s">
        <v>53</v>
      </c>
      <c r="D422" s="111">
        <v>45333</v>
      </c>
      <c r="E422" s="65" t="s">
        <v>1042</v>
      </c>
      <c r="F422" s="66" t="s">
        <v>1043</v>
      </c>
      <c r="G422" s="66" t="s">
        <v>1039</v>
      </c>
      <c r="H422" s="67">
        <v>4.9000000000000004</v>
      </c>
      <c r="I422" s="66"/>
      <c r="J422" s="65" t="s">
        <v>1406</v>
      </c>
      <c r="K422" s="112">
        <v>45371.4073726852</v>
      </c>
      <c r="L422" s="65" t="s">
        <v>1407</v>
      </c>
      <c r="M422" s="112"/>
      <c r="N422" s="65" t="s">
        <v>1407</v>
      </c>
      <c r="O422" s="66" t="s">
        <v>1052</v>
      </c>
      <c r="P422" s="65"/>
    </row>
    <row r="423" spans="1:16" s="14" customFormat="1" x14ac:dyDescent="0.25">
      <c r="A423" s="27">
        <v>423</v>
      </c>
      <c r="B423" s="65" t="s">
        <v>1408</v>
      </c>
      <c r="C423" s="65" t="s">
        <v>53</v>
      </c>
      <c r="D423" s="111">
        <v>45333</v>
      </c>
      <c r="E423" s="65" t="s">
        <v>843</v>
      </c>
      <c r="F423" s="66" t="s">
        <v>122</v>
      </c>
      <c r="G423" s="66" t="s">
        <v>1039</v>
      </c>
      <c r="H423" s="67">
        <v>4.9000000000000004</v>
      </c>
      <c r="I423" s="66"/>
      <c r="J423" s="65" t="s">
        <v>1406</v>
      </c>
      <c r="K423" s="112">
        <v>45371.415694444397</v>
      </c>
      <c r="L423" s="65" t="s">
        <v>1407</v>
      </c>
      <c r="M423" s="112"/>
      <c r="N423" s="65" t="s">
        <v>1407</v>
      </c>
      <c r="O423" s="66" t="s">
        <v>1052</v>
      </c>
      <c r="P423" s="65"/>
    </row>
    <row r="424" spans="1:16" s="14" customFormat="1" x14ac:dyDescent="0.25">
      <c r="A424" s="27">
        <v>424</v>
      </c>
      <c r="B424" s="65" t="s">
        <v>1408</v>
      </c>
      <c r="C424" s="65" t="s">
        <v>53</v>
      </c>
      <c r="D424" s="111">
        <v>45337</v>
      </c>
      <c r="E424" s="65" t="s">
        <v>738</v>
      </c>
      <c r="F424" s="66" t="s">
        <v>50</v>
      </c>
      <c r="G424" s="66" t="s">
        <v>1039</v>
      </c>
      <c r="H424" s="67">
        <v>4.9000000000000004</v>
      </c>
      <c r="I424" s="66"/>
      <c r="J424" s="65" t="s">
        <v>1406</v>
      </c>
      <c r="K424" s="112">
        <v>45372.639988425901</v>
      </c>
      <c r="L424" s="65" t="s">
        <v>1407</v>
      </c>
      <c r="M424" s="112"/>
      <c r="N424" s="65" t="s">
        <v>1407</v>
      </c>
      <c r="O424" s="66" t="s">
        <v>1091</v>
      </c>
      <c r="P424" s="65"/>
    </row>
    <row r="425" spans="1:16" s="14" customFormat="1" x14ac:dyDescent="0.25">
      <c r="A425" s="27">
        <v>425</v>
      </c>
      <c r="B425" s="65" t="s">
        <v>1408</v>
      </c>
      <c r="C425" s="65" t="s">
        <v>53</v>
      </c>
      <c r="D425" s="111">
        <v>45337</v>
      </c>
      <c r="E425" s="65" t="s">
        <v>846</v>
      </c>
      <c r="F425" s="66" t="s">
        <v>111</v>
      </c>
      <c r="G425" s="66" t="s">
        <v>1039</v>
      </c>
      <c r="H425" s="67">
        <v>4.9000000000000004</v>
      </c>
      <c r="I425" s="66"/>
      <c r="J425" s="65" t="s">
        <v>1406</v>
      </c>
      <c r="K425" s="112">
        <v>45366.396226851903</v>
      </c>
      <c r="L425" s="65" t="s">
        <v>1407</v>
      </c>
      <c r="M425" s="112"/>
      <c r="N425" s="65" t="s">
        <v>1407</v>
      </c>
      <c r="O425" s="66" t="s">
        <v>1024</v>
      </c>
      <c r="P425" s="65"/>
    </row>
    <row r="426" spans="1:16" s="14" customFormat="1" x14ac:dyDescent="0.25">
      <c r="A426" s="27">
        <v>426</v>
      </c>
      <c r="B426" s="65" t="s">
        <v>612</v>
      </c>
      <c r="C426" s="65" t="s">
        <v>15</v>
      </c>
      <c r="D426" s="111">
        <v>45371</v>
      </c>
      <c r="E426" s="65" t="s">
        <v>1099</v>
      </c>
      <c r="F426" s="66" t="s">
        <v>276</v>
      </c>
      <c r="G426" s="66" t="s">
        <v>1100</v>
      </c>
      <c r="H426" s="67">
        <v>8</v>
      </c>
      <c r="I426" s="66"/>
      <c r="J426" s="65" t="s">
        <v>1406</v>
      </c>
      <c r="K426" s="112">
        <v>45379.312175925901</v>
      </c>
      <c r="L426" s="65" t="s">
        <v>1407</v>
      </c>
      <c r="M426" s="112"/>
      <c r="N426" s="65" t="s">
        <v>1407</v>
      </c>
      <c r="O426" s="66" t="s">
        <v>1123</v>
      </c>
      <c r="P426" s="65"/>
    </row>
    <row r="427" spans="1:16" s="14" customFormat="1" x14ac:dyDescent="0.25">
      <c r="A427" s="27">
        <v>427</v>
      </c>
      <c r="B427" s="65" t="s">
        <v>612</v>
      </c>
      <c r="C427" s="65" t="s">
        <v>15</v>
      </c>
      <c r="D427" s="111">
        <v>45371</v>
      </c>
      <c r="E427" s="65" t="s">
        <v>1101</v>
      </c>
      <c r="F427" s="66" t="s">
        <v>214</v>
      </c>
      <c r="G427" s="66" t="s">
        <v>1102</v>
      </c>
      <c r="H427" s="67">
        <v>8</v>
      </c>
      <c r="I427" s="66"/>
      <c r="J427" s="65" t="s">
        <v>1406</v>
      </c>
      <c r="K427" s="112">
        <v>45372.491296296299</v>
      </c>
      <c r="L427" s="65" t="s">
        <v>1407</v>
      </c>
      <c r="M427" s="112"/>
      <c r="N427" s="65" t="s">
        <v>1407</v>
      </c>
      <c r="O427" s="66" t="s">
        <v>1091</v>
      </c>
      <c r="P427" s="65"/>
    </row>
    <row r="428" spans="1:16" s="14" customFormat="1" x14ac:dyDescent="0.25">
      <c r="A428" s="27">
        <v>428</v>
      </c>
      <c r="B428" s="65" t="s">
        <v>612</v>
      </c>
      <c r="C428" s="65" t="s">
        <v>15</v>
      </c>
      <c r="D428" s="111">
        <v>45372</v>
      </c>
      <c r="E428" s="65" t="s">
        <v>1103</v>
      </c>
      <c r="F428" s="66" t="s">
        <v>189</v>
      </c>
      <c r="G428" s="66" t="s">
        <v>1102</v>
      </c>
      <c r="H428" s="67">
        <v>8</v>
      </c>
      <c r="I428" s="66"/>
      <c r="J428" s="65" t="s">
        <v>1406</v>
      </c>
      <c r="K428" s="112">
        <v>45372.495868055601</v>
      </c>
      <c r="L428" s="65" t="s">
        <v>1407</v>
      </c>
      <c r="M428" s="112"/>
      <c r="N428" s="65" t="s">
        <v>1407</v>
      </c>
      <c r="O428" s="66" t="s">
        <v>1091</v>
      </c>
      <c r="P428" s="65"/>
    </row>
    <row r="429" spans="1:16" s="14" customFormat="1" x14ac:dyDescent="0.25">
      <c r="A429" s="27">
        <v>429</v>
      </c>
      <c r="B429" s="65" t="s">
        <v>612</v>
      </c>
      <c r="C429" s="65" t="s">
        <v>15</v>
      </c>
      <c r="D429" s="111">
        <v>45372</v>
      </c>
      <c r="E429" s="65" t="s">
        <v>973</v>
      </c>
      <c r="F429" s="66" t="s">
        <v>156</v>
      </c>
      <c r="G429" s="66" t="s">
        <v>1102</v>
      </c>
      <c r="H429" s="67">
        <v>8</v>
      </c>
      <c r="I429" s="66"/>
      <c r="J429" s="65" t="s">
        <v>1406</v>
      </c>
      <c r="K429" s="112">
        <v>45372.516319444403</v>
      </c>
      <c r="L429" s="65" t="s">
        <v>1407</v>
      </c>
      <c r="M429" s="112"/>
      <c r="N429" s="65" t="s">
        <v>1407</v>
      </c>
      <c r="O429" s="66" t="s">
        <v>1091</v>
      </c>
      <c r="P429" s="65"/>
    </row>
    <row r="430" spans="1:16" s="14" customFormat="1" x14ac:dyDescent="0.25">
      <c r="A430" s="27">
        <v>430</v>
      </c>
      <c r="B430" s="65" t="s">
        <v>970</v>
      </c>
      <c r="C430" s="65" t="s">
        <v>19</v>
      </c>
      <c r="D430" s="111">
        <v>45371</v>
      </c>
      <c r="E430" s="65" t="s">
        <v>1101</v>
      </c>
      <c r="F430" s="66" t="s">
        <v>214</v>
      </c>
      <c r="G430" s="66" t="s">
        <v>1105</v>
      </c>
      <c r="H430" s="67">
        <v>8</v>
      </c>
      <c r="I430" s="66"/>
      <c r="J430" s="65" t="s">
        <v>1406</v>
      </c>
      <c r="K430" s="112">
        <v>45380.308576388903</v>
      </c>
      <c r="L430" s="65" t="s">
        <v>1407</v>
      </c>
      <c r="M430" s="112"/>
      <c r="N430" s="65" t="s">
        <v>1407</v>
      </c>
      <c r="O430" s="66" t="s">
        <v>1134</v>
      </c>
      <c r="P430" s="65"/>
    </row>
    <row r="431" spans="1:16" s="14" customFormat="1" x14ac:dyDescent="0.25">
      <c r="A431" s="27">
        <v>431</v>
      </c>
      <c r="B431" s="65" t="s">
        <v>970</v>
      </c>
      <c r="C431" s="65" t="s">
        <v>19</v>
      </c>
      <c r="D431" s="111">
        <v>45371</v>
      </c>
      <c r="E431" s="65" t="s">
        <v>1041</v>
      </c>
      <c r="F431" s="66" t="s">
        <v>153</v>
      </c>
      <c r="G431" s="66" t="s">
        <v>1106</v>
      </c>
      <c r="H431" s="67">
        <v>8</v>
      </c>
      <c r="I431" s="66"/>
      <c r="J431" s="65" t="s">
        <v>1406</v>
      </c>
      <c r="K431" s="112">
        <v>45383.849722222199</v>
      </c>
      <c r="L431" s="65" t="s">
        <v>1407</v>
      </c>
      <c r="M431" s="112"/>
      <c r="N431" s="65" t="s">
        <v>1407</v>
      </c>
      <c r="O431" s="66" t="s">
        <v>1166</v>
      </c>
      <c r="P431" s="65"/>
    </row>
    <row r="432" spans="1:16" s="14" customFormat="1" x14ac:dyDescent="0.25">
      <c r="A432" s="27">
        <v>432</v>
      </c>
      <c r="B432" s="65" t="s">
        <v>970</v>
      </c>
      <c r="C432" s="65" t="s">
        <v>19</v>
      </c>
      <c r="D432" s="111">
        <v>45372</v>
      </c>
      <c r="E432" s="65" t="s">
        <v>751</v>
      </c>
      <c r="F432" s="66" t="s">
        <v>167</v>
      </c>
      <c r="G432" s="66" t="s">
        <v>1106</v>
      </c>
      <c r="H432" s="67">
        <v>8</v>
      </c>
      <c r="I432" s="66"/>
      <c r="J432" s="65" t="s">
        <v>1406</v>
      </c>
      <c r="K432" s="112">
        <v>45380.282546296301</v>
      </c>
      <c r="L432" s="65" t="s">
        <v>1407</v>
      </c>
      <c r="M432" s="112"/>
      <c r="N432" s="65" t="s">
        <v>1407</v>
      </c>
      <c r="O432" s="66" t="s">
        <v>1134</v>
      </c>
      <c r="P432" s="65"/>
    </row>
    <row r="433" spans="1:16" s="14" customFormat="1" x14ac:dyDescent="0.25">
      <c r="A433" s="27">
        <v>433</v>
      </c>
      <c r="B433" s="65" t="s">
        <v>970</v>
      </c>
      <c r="C433" s="65" t="s">
        <v>19</v>
      </c>
      <c r="D433" s="111">
        <v>45372</v>
      </c>
      <c r="E433" s="65" t="s">
        <v>973</v>
      </c>
      <c r="F433" s="66" t="s">
        <v>156</v>
      </c>
      <c r="G433" s="66" t="s">
        <v>1106</v>
      </c>
      <c r="H433" s="67">
        <v>8</v>
      </c>
      <c r="I433" s="66"/>
      <c r="J433" s="65" t="s">
        <v>1406</v>
      </c>
      <c r="K433" s="112">
        <v>45372.516319444403</v>
      </c>
      <c r="L433" s="65" t="s">
        <v>1407</v>
      </c>
      <c r="M433" s="112"/>
      <c r="N433" s="65" t="s">
        <v>1407</v>
      </c>
      <c r="O433" s="66" t="s">
        <v>1091</v>
      </c>
      <c r="P433" s="65"/>
    </row>
    <row r="434" spans="1:16" s="14" customFormat="1" x14ac:dyDescent="0.25">
      <c r="A434" s="27">
        <v>434</v>
      </c>
      <c r="B434" s="65" t="s">
        <v>612</v>
      </c>
      <c r="C434" s="65" t="s">
        <v>15</v>
      </c>
      <c r="D434" s="111">
        <v>45371</v>
      </c>
      <c r="E434" s="65" t="s">
        <v>843</v>
      </c>
      <c r="F434" s="66" t="s">
        <v>122</v>
      </c>
      <c r="G434" s="66" t="s">
        <v>58</v>
      </c>
      <c r="H434" s="67">
        <v>3</v>
      </c>
      <c r="I434" s="66" t="s">
        <v>1107</v>
      </c>
      <c r="J434" s="65" t="s">
        <v>1406</v>
      </c>
      <c r="K434" s="112">
        <v>45380.290763888901</v>
      </c>
      <c r="L434" s="65" t="s">
        <v>1407</v>
      </c>
      <c r="M434" s="112"/>
      <c r="N434" s="65" t="s">
        <v>1407</v>
      </c>
      <c r="O434" s="66" t="s">
        <v>1134</v>
      </c>
      <c r="P434" s="65"/>
    </row>
    <row r="435" spans="1:16" s="14" customFormat="1" x14ac:dyDescent="0.25">
      <c r="A435" s="27">
        <v>435</v>
      </c>
      <c r="B435" s="65" t="s">
        <v>612</v>
      </c>
      <c r="C435" s="65" t="s">
        <v>15</v>
      </c>
      <c r="D435" s="111">
        <v>45371</v>
      </c>
      <c r="E435" s="65" t="s">
        <v>746</v>
      </c>
      <c r="F435" s="66" t="s">
        <v>163</v>
      </c>
      <c r="G435" s="66" t="s">
        <v>58</v>
      </c>
      <c r="H435" s="67">
        <v>2</v>
      </c>
      <c r="I435" s="66"/>
      <c r="J435" s="65" t="s">
        <v>1407</v>
      </c>
      <c r="K435" s="112">
        <v>45377.442407407398</v>
      </c>
      <c r="L435" s="65" t="s">
        <v>1407</v>
      </c>
      <c r="M435" s="112"/>
      <c r="N435" s="65" t="s">
        <v>1407</v>
      </c>
      <c r="O435" s="66" t="s">
        <v>1091</v>
      </c>
      <c r="P435" s="65"/>
    </row>
    <row r="436" spans="1:16" s="14" customFormat="1" x14ac:dyDescent="0.25">
      <c r="A436" s="27">
        <v>436</v>
      </c>
      <c r="B436" s="65" t="s">
        <v>612</v>
      </c>
      <c r="C436" s="65" t="s">
        <v>15</v>
      </c>
      <c r="D436" s="111">
        <v>45371</v>
      </c>
      <c r="E436" s="65" t="s">
        <v>843</v>
      </c>
      <c r="F436" s="66" t="s">
        <v>122</v>
      </c>
      <c r="G436" s="66" t="s">
        <v>58</v>
      </c>
      <c r="H436" s="67">
        <v>1</v>
      </c>
      <c r="I436" s="66"/>
      <c r="J436" s="65" t="s">
        <v>1406</v>
      </c>
      <c r="K436" s="112">
        <v>45380.290763888901</v>
      </c>
      <c r="L436" s="65" t="s">
        <v>1407</v>
      </c>
      <c r="M436" s="112"/>
      <c r="N436" s="65" t="s">
        <v>1407</v>
      </c>
      <c r="O436" s="66" t="s">
        <v>1134</v>
      </c>
      <c r="P436" s="65"/>
    </row>
    <row r="437" spans="1:16" s="14" customFormat="1" x14ac:dyDescent="0.25">
      <c r="A437" s="27">
        <v>437</v>
      </c>
      <c r="B437" s="65" t="s">
        <v>970</v>
      </c>
      <c r="C437" s="65" t="s">
        <v>19</v>
      </c>
      <c r="D437" s="111">
        <v>45378</v>
      </c>
      <c r="E437" s="65" t="s">
        <v>719</v>
      </c>
      <c r="F437" s="66" t="s">
        <v>47</v>
      </c>
      <c r="G437" s="66" t="s">
        <v>1122</v>
      </c>
      <c r="H437" s="67">
        <v>2.8</v>
      </c>
      <c r="I437" s="66" t="s">
        <v>755</v>
      </c>
      <c r="J437" s="65" t="s">
        <v>1406</v>
      </c>
      <c r="K437" s="112">
        <v>45378.297060185199</v>
      </c>
      <c r="L437" s="65" t="s">
        <v>1407</v>
      </c>
      <c r="M437" s="112"/>
      <c r="N437" s="65" t="s">
        <v>1407</v>
      </c>
      <c r="O437" s="66" t="s">
        <v>1358</v>
      </c>
      <c r="P437" s="65"/>
    </row>
    <row r="438" spans="1:16" s="14" customFormat="1" x14ac:dyDescent="0.25">
      <c r="A438" s="27">
        <v>438</v>
      </c>
      <c r="B438" s="65" t="s">
        <v>612</v>
      </c>
      <c r="C438" s="65" t="s">
        <v>15</v>
      </c>
      <c r="D438" s="111">
        <v>45449</v>
      </c>
      <c r="E438" s="65" t="s">
        <v>719</v>
      </c>
      <c r="F438" s="66" t="s">
        <v>47</v>
      </c>
      <c r="G438" s="66" t="s">
        <v>1207</v>
      </c>
      <c r="H438" s="67">
        <v>2</v>
      </c>
      <c r="I438" s="66"/>
      <c r="J438" s="65" t="s">
        <v>1406</v>
      </c>
      <c r="K438" s="112">
        <v>45449.482743055603</v>
      </c>
      <c r="L438" s="65" t="s">
        <v>1407</v>
      </c>
      <c r="M438" s="112"/>
      <c r="N438" s="65" t="s">
        <v>1407</v>
      </c>
      <c r="O438" s="66" t="s">
        <v>1358</v>
      </c>
      <c r="P438" s="65"/>
    </row>
    <row r="439" spans="1:16" s="14" customFormat="1" x14ac:dyDescent="0.25">
      <c r="A439" s="27">
        <v>439</v>
      </c>
      <c r="B439" s="65" t="s">
        <v>970</v>
      </c>
      <c r="C439" s="65" t="s">
        <v>19</v>
      </c>
      <c r="D439" s="111">
        <v>45455</v>
      </c>
      <c r="E439" s="65" t="s">
        <v>743</v>
      </c>
      <c r="F439" s="66" t="s">
        <v>104</v>
      </c>
      <c r="G439" s="66" t="s">
        <v>1330</v>
      </c>
      <c r="H439" s="67">
        <v>1</v>
      </c>
      <c r="I439" s="66"/>
      <c r="J439" s="65" t="s">
        <v>1406</v>
      </c>
      <c r="K439" s="112">
        <v>45456.752638888902</v>
      </c>
      <c r="L439" s="65" t="s">
        <v>1406</v>
      </c>
      <c r="M439" s="112">
        <v>45464.397384259297</v>
      </c>
      <c r="N439" s="65" t="s">
        <v>1407</v>
      </c>
      <c r="O439" s="66" t="s">
        <v>1486</v>
      </c>
      <c r="P439" s="65" t="s">
        <v>1488</v>
      </c>
    </row>
    <row r="440" spans="1:16" s="14" customFormat="1" x14ac:dyDescent="0.25">
      <c r="A440" s="27">
        <v>440</v>
      </c>
      <c r="B440" s="65" t="s">
        <v>970</v>
      </c>
      <c r="C440" s="65" t="s">
        <v>19</v>
      </c>
      <c r="D440" s="111">
        <v>45462</v>
      </c>
      <c r="E440" s="65" t="s">
        <v>719</v>
      </c>
      <c r="F440" s="66" t="s">
        <v>47</v>
      </c>
      <c r="G440" s="66" t="s">
        <v>58</v>
      </c>
      <c r="H440" s="67">
        <v>1</v>
      </c>
      <c r="I440" s="66"/>
      <c r="J440" s="65" t="s">
        <v>1406</v>
      </c>
      <c r="K440" s="112">
        <v>45462.628634259301</v>
      </c>
      <c r="L440" s="65" t="s">
        <v>1407</v>
      </c>
      <c r="M440" s="112"/>
      <c r="N440" s="65" t="s">
        <v>1407</v>
      </c>
      <c r="O440" s="66" t="s">
        <v>1474</v>
      </c>
      <c r="P440" s="65"/>
    </row>
    <row r="441" spans="1:16" s="14" customFormat="1" x14ac:dyDescent="0.25">
      <c r="A441" s="27">
        <v>441</v>
      </c>
      <c r="B441" s="65" t="s">
        <v>970</v>
      </c>
      <c r="C441" s="65" t="s">
        <v>19</v>
      </c>
      <c r="D441" s="111">
        <v>45462</v>
      </c>
      <c r="E441" s="65" t="s">
        <v>1041</v>
      </c>
      <c r="F441" s="66" t="s">
        <v>153</v>
      </c>
      <c r="G441" s="66" t="s">
        <v>58</v>
      </c>
      <c r="H441" s="67">
        <v>2</v>
      </c>
      <c r="I441" s="66"/>
      <c r="J441" s="65" t="s">
        <v>1406</v>
      </c>
      <c r="K441" s="112">
        <v>45462.628750000003</v>
      </c>
      <c r="L441" s="65" t="s">
        <v>1407</v>
      </c>
      <c r="M441" s="112"/>
      <c r="N441" s="65" t="s">
        <v>1407</v>
      </c>
      <c r="O441" s="66" t="s">
        <v>1474</v>
      </c>
      <c r="P441" s="65"/>
    </row>
    <row r="442" spans="1:16" s="14" customFormat="1" x14ac:dyDescent="0.25">
      <c r="A442" s="27">
        <v>442</v>
      </c>
      <c r="B442" s="65" t="s">
        <v>970</v>
      </c>
      <c r="C442" s="65" t="s">
        <v>19</v>
      </c>
      <c r="D442" s="111">
        <v>45462</v>
      </c>
      <c r="E442" s="65" t="s">
        <v>743</v>
      </c>
      <c r="F442" s="66" t="s">
        <v>104</v>
      </c>
      <c r="G442" s="66" t="s">
        <v>58</v>
      </c>
      <c r="H442" s="67">
        <v>3</v>
      </c>
      <c r="I442" s="66"/>
      <c r="J442" s="65" t="s">
        <v>1406</v>
      </c>
      <c r="K442" s="112">
        <v>45462.636643518497</v>
      </c>
      <c r="L442" s="65" t="s">
        <v>1406</v>
      </c>
      <c r="M442" s="112">
        <v>45464.397384259297</v>
      </c>
      <c r="N442" s="65" t="s">
        <v>1407</v>
      </c>
      <c r="O442" s="66" t="s">
        <v>1486</v>
      </c>
      <c r="P442" s="65" t="s">
        <v>1488</v>
      </c>
    </row>
    <row r="443" spans="1:16" s="14" customFormat="1" x14ac:dyDescent="0.25">
      <c r="A443" s="27">
        <v>443</v>
      </c>
      <c r="B443" s="65" t="s">
        <v>970</v>
      </c>
      <c r="C443" s="65" t="s">
        <v>19</v>
      </c>
      <c r="D443" s="111">
        <v>45462</v>
      </c>
      <c r="E443" s="65" t="s">
        <v>970</v>
      </c>
      <c r="F443" s="66" t="s">
        <v>30</v>
      </c>
      <c r="G443" s="66" t="s">
        <v>58</v>
      </c>
      <c r="H443" s="67">
        <v>4</v>
      </c>
      <c r="I443" s="66"/>
      <c r="J443" s="65" t="s">
        <v>1406</v>
      </c>
      <c r="K443" s="112">
        <v>45462.636770833298</v>
      </c>
      <c r="L443" s="65" t="s">
        <v>1407</v>
      </c>
      <c r="M443" s="112"/>
      <c r="N443" s="65" t="s">
        <v>1407</v>
      </c>
      <c r="O443" s="66" t="s">
        <v>1474</v>
      </c>
      <c r="P443" s="65"/>
    </row>
    <row r="444" spans="1:16" s="14" customFormat="1" x14ac:dyDescent="0.25">
      <c r="A444" s="27">
        <v>444</v>
      </c>
      <c r="B444" s="65" t="s">
        <v>970</v>
      </c>
      <c r="C444" s="65" t="s">
        <v>19</v>
      </c>
      <c r="D444" s="111">
        <v>45462</v>
      </c>
      <c r="E444" s="65" t="s">
        <v>738</v>
      </c>
      <c r="F444" s="66" t="s">
        <v>50</v>
      </c>
      <c r="G444" s="66" t="s">
        <v>58</v>
      </c>
      <c r="H444" s="67">
        <v>2</v>
      </c>
      <c r="I444" s="66"/>
      <c r="J444" s="65" t="s">
        <v>1406</v>
      </c>
      <c r="K444" s="112">
        <v>45462.676643518498</v>
      </c>
      <c r="L444" s="65" t="s">
        <v>1407</v>
      </c>
      <c r="M444" s="112"/>
      <c r="N444" s="65" t="s">
        <v>1407</v>
      </c>
      <c r="O444" s="66" t="s">
        <v>1474</v>
      </c>
      <c r="P444" s="65"/>
    </row>
    <row r="445" spans="1:16" s="14" customFormat="1" x14ac:dyDescent="0.25">
      <c r="A445" s="27">
        <v>445</v>
      </c>
      <c r="B445" s="65" t="s">
        <v>970</v>
      </c>
      <c r="C445" s="65" t="s">
        <v>19</v>
      </c>
      <c r="D445" s="111">
        <v>45462</v>
      </c>
      <c r="E445" s="65" t="s">
        <v>746</v>
      </c>
      <c r="F445" s="66" t="s">
        <v>163</v>
      </c>
      <c r="G445" s="66" t="s">
        <v>58</v>
      </c>
      <c r="H445" s="67">
        <v>1.1000000000000001</v>
      </c>
      <c r="I445" s="66"/>
      <c r="J445" s="65" t="s">
        <v>1406</v>
      </c>
      <c r="K445" s="112">
        <v>45462.653090277803</v>
      </c>
      <c r="L445" s="65" t="s">
        <v>1407</v>
      </c>
      <c r="M445" s="112"/>
      <c r="N445" s="65" t="s">
        <v>1407</v>
      </c>
      <c r="O445" s="66" t="s">
        <v>1474</v>
      </c>
      <c r="P445" s="65"/>
    </row>
    <row r="446" spans="1:16" s="14" customFormat="1" x14ac:dyDescent="0.25">
      <c r="A446" s="27">
        <v>446</v>
      </c>
      <c r="B446" s="65" t="s">
        <v>970</v>
      </c>
      <c r="C446" s="65" t="s">
        <v>19</v>
      </c>
      <c r="D446" s="111">
        <v>45462</v>
      </c>
      <c r="E446" s="65" t="s">
        <v>872</v>
      </c>
      <c r="F446" s="66" t="s">
        <v>267</v>
      </c>
      <c r="G446" s="66" t="s">
        <v>58</v>
      </c>
      <c r="H446" s="67">
        <v>2.2000000000000002</v>
      </c>
      <c r="I446" s="66"/>
      <c r="J446" s="65" t="s">
        <v>1406</v>
      </c>
      <c r="K446" s="112">
        <v>45462.661331018498</v>
      </c>
      <c r="L446" s="65" t="s">
        <v>1406</v>
      </c>
      <c r="M446" s="112">
        <v>45464.385312500002</v>
      </c>
      <c r="N446" s="65" t="s">
        <v>1407</v>
      </c>
      <c r="O446" s="66" t="s">
        <v>1486</v>
      </c>
      <c r="P446" s="65" t="s">
        <v>1489</v>
      </c>
    </row>
    <row r="447" spans="1:16" s="14" customFormat="1" x14ac:dyDescent="0.25">
      <c r="A447" s="27">
        <v>447</v>
      </c>
      <c r="B447" s="65" t="s">
        <v>970</v>
      </c>
      <c r="C447" s="65" t="s">
        <v>19</v>
      </c>
      <c r="D447" s="111">
        <v>45462</v>
      </c>
      <c r="E447" s="65" t="s">
        <v>753</v>
      </c>
      <c r="F447" s="66" t="s">
        <v>258</v>
      </c>
      <c r="G447" s="66" t="s">
        <v>58</v>
      </c>
      <c r="H447" s="67">
        <v>3.3</v>
      </c>
      <c r="I447" s="66"/>
      <c r="J447" s="65" t="s">
        <v>1406</v>
      </c>
      <c r="K447" s="112">
        <v>45462.676331018498</v>
      </c>
      <c r="L447" s="65" t="s">
        <v>1407</v>
      </c>
      <c r="M447" s="112"/>
      <c r="N447" s="65" t="s">
        <v>1407</v>
      </c>
      <c r="O447" s="66" t="s">
        <v>1474</v>
      </c>
      <c r="P447" s="65"/>
    </row>
    <row r="448" spans="1:16" s="14" customFormat="1" x14ac:dyDescent="0.25">
      <c r="A448" s="27">
        <v>448</v>
      </c>
      <c r="B448" s="65" t="s">
        <v>970</v>
      </c>
      <c r="C448" s="65" t="s">
        <v>19</v>
      </c>
      <c r="D448" s="111">
        <v>45462</v>
      </c>
      <c r="E448" s="65" t="s">
        <v>1099</v>
      </c>
      <c r="F448" s="66" t="s">
        <v>276</v>
      </c>
      <c r="G448" s="66" t="s">
        <v>58</v>
      </c>
      <c r="H448" s="67">
        <v>4.4000000000000004</v>
      </c>
      <c r="I448" s="66"/>
      <c r="J448" s="65" t="s">
        <v>1406</v>
      </c>
      <c r="K448" s="112">
        <v>45462.679722222201</v>
      </c>
      <c r="L448" s="65" t="s">
        <v>1407</v>
      </c>
      <c r="M448" s="112"/>
      <c r="N448" s="65" t="s">
        <v>1407</v>
      </c>
      <c r="O448" s="66" t="s">
        <v>1474</v>
      </c>
      <c r="P448" s="65"/>
    </row>
    <row r="449" spans="1:16" s="14" customFormat="1" x14ac:dyDescent="0.25">
      <c r="A449" s="27">
        <v>449</v>
      </c>
      <c r="B449" s="65" t="s">
        <v>970</v>
      </c>
      <c r="C449" s="65" t="s">
        <v>19</v>
      </c>
      <c r="D449" s="111">
        <v>45464</v>
      </c>
      <c r="E449" s="65" t="s">
        <v>719</v>
      </c>
      <c r="F449" s="66" t="s">
        <v>47</v>
      </c>
      <c r="G449" s="66" t="s">
        <v>58</v>
      </c>
      <c r="H449" s="67">
        <v>2.9</v>
      </c>
      <c r="I449" s="66"/>
      <c r="J449" s="65" t="s">
        <v>1406</v>
      </c>
      <c r="K449" s="112">
        <v>45464.709976851896</v>
      </c>
      <c r="L449" s="65" t="s">
        <v>1407</v>
      </c>
      <c r="M449" s="112"/>
      <c r="N449" s="65" t="s">
        <v>1407</v>
      </c>
      <c r="O449" s="66" t="s">
        <v>1486</v>
      </c>
      <c r="P449" s="65"/>
    </row>
    <row r="450" spans="1:16" s="14" customFormat="1" x14ac:dyDescent="0.25">
      <c r="A450" s="27">
        <v>450</v>
      </c>
      <c r="B450" s="65" t="s">
        <v>970</v>
      </c>
      <c r="C450" s="65" t="s">
        <v>19</v>
      </c>
      <c r="D450" s="111">
        <v>45466</v>
      </c>
      <c r="E450" s="65" t="s">
        <v>719</v>
      </c>
      <c r="F450" s="66" t="s">
        <v>47</v>
      </c>
      <c r="G450" s="66" t="s">
        <v>58</v>
      </c>
      <c r="H450" s="67">
        <v>1</v>
      </c>
      <c r="I450" s="66"/>
      <c r="J450" s="65" t="s">
        <v>1406</v>
      </c>
      <c r="K450" s="112">
        <v>45466.782708333303</v>
      </c>
      <c r="L450" s="65" t="s">
        <v>1407</v>
      </c>
      <c r="M450" s="112"/>
      <c r="N450" s="65" t="s">
        <v>1407</v>
      </c>
      <c r="O450" s="66" t="s">
        <v>1490</v>
      </c>
      <c r="P450" s="65"/>
    </row>
    <row r="451" spans="1:16" s="14" customFormat="1" x14ac:dyDescent="0.25">
      <c r="A451" s="27">
        <v>451</v>
      </c>
      <c r="B451" s="65" t="s">
        <v>970</v>
      </c>
      <c r="C451" s="65" t="s">
        <v>19</v>
      </c>
      <c r="D451" s="111">
        <v>45466</v>
      </c>
      <c r="E451" s="65" t="s">
        <v>1041</v>
      </c>
      <c r="F451" s="66" t="s">
        <v>153</v>
      </c>
      <c r="G451" s="66" t="s">
        <v>58</v>
      </c>
      <c r="H451" s="67">
        <v>2</v>
      </c>
      <c r="I451" s="66"/>
      <c r="J451" s="65" t="s">
        <v>1406</v>
      </c>
      <c r="K451" s="112">
        <v>45466.783449074101</v>
      </c>
      <c r="L451" s="65" t="s">
        <v>1407</v>
      </c>
      <c r="M451" s="112"/>
      <c r="N451" s="65" t="s">
        <v>1407</v>
      </c>
      <c r="O451" s="66" t="s">
        <v>1490</v>
      </c>
      <c r="P451" s="65"/>
    </row>
    <row r="452" spans="1:16" s="14" customFormat="1" x14ac:dyDescent="0.25">
      <c r="A452" s="27">
        <v>452</v>
      </c>
      <c r="B452" s="65" t="s">
        <v>970</v>
      </c>
      <c r="C452" s="65" t="s">
        <v>19</v>
      </c>
      <c r="D452" s="111">
        <v>45466</v>
      </c>
      <c r="E452" s="65" t="s">
        <v>970</v>
      </c>
      <c r="F452" s="66" t="s">
        <v>30</v>
      </c>
      <c r="G452" s="66" t="s">
        <v>58</v>
      </c>
      <c r="H452" s="67">
        <v>3</v>
      </c>
      <c r="I452" s="66"/>
      <c r="J452" s="65" t="s">
        <v>1406</v>
      </c>
      <c r="K452" s="112">
        <v>45466.782893518503</v>
      </c>
      <c r="L452" s="65" t="s">
        <v>1407</v>
      </c>
      <c r="M452" s="112"/>
      <c r="N452" s="65" t="s">
        <v>1407</v>
      </c>
      <c r="O452" s="66" t="s">
        <v>1490</v>
      </c>
      <c r="P452" s="65"/>
    </row>
    <row r="453" spans="1:16" s="14" customFormat="1" x14ac:dyDescent="0.25">
      <c r="A453" s="27">
        <v>453</v>
      </c>
      <c r="B453" s="65" t="s">
        <v>970</v>
      </c>
      <c r="C453" s="65" t="s">
        <v>19</v>
      </c>
      <c r="D453" s="111">
        <v>45466</v>
      </c>
      <c r="E453" s="65" t="s">
        <v>743</v>
      </c>
      <c r="F453" s="66" t="s">
        <v>104</v>
      </c>
      <c r="G453" s="66" t="s">
        <v>58</v>
      </c>
      <c r="H453" s="67">
        <v>4</v>
      </c>
      <c r="I453" s="66"/>
      <c r="J453" s="65" t="s">
        <v>1406</v>
      </c>
      <c r="K453" s="112">
        <v>45466.783113425903</v>
      </c>
      <c r="L453" s="65" t="s">
        <v>1407</v>
      </c>
      <c r="M453" s="112"/>
      <c r="N453" s="65" t="s">
        <v>1407</v>
      </c>
      <c r="O453" s="66" t="s">
        <v>1490</v>
      </c>
      <c r="P453" s="65"/>
    </row>
    <row r="454" spans="1:16" s="14" customFormat="1" x14ac:dyDescent="0.25">
      <c r="A454" s="27">
        <v>454</v>
      </c>
      <c r="B454" s="65" t="s">
        <v>970</v>
      </c>
      <c r="C454" s="65" t="s">
        <v>19</v>
      </c>
      <c r="D454" s="111">
        <v>45466</v>
      </c>
      <c r="E454" s="65" t="s">
        <v>1491</v>
      </c>
      <c r="F454" s="66" t="s">
        <v>1492</v>
      </c>
      <c r="G454" s="66" t="s">
        <v>1493</v>
      </c>
      <c r="H454" s="67">
        <v>5</v>
      </c>
      <c r="I454" s="66"/>
      <c r="J454" s="65" t="s">
        <v>1406</v>
      </c>
      <c r="K454" s="112">
        <v>45466.783564814803</v>
      </c>
      <c r="L454" s="65" t="s">
        <v>1407</v>
      </c>
      <c r="M454" s="112"/>
      <c r="N454" s="65" t="s">
        <v>1407</v>
      </c>
      <c r="O454" s="66" t="s">
        <v>1490</v>
      </c>
      <c r="P454" s="65"/>
    </row>
    <row r="455" spans="1:16" s="14" customFormat="1" x14ac:dyDescent="0.25">
      <c r="A455" s="27">
        <v>455</v>
      </c>
      <c r="B455" s="65" t="s">
        <v>970</v>
      </c>
      <c r="C455" s="65" t="s">
        <v>19</v>
      </c>
      <c r="D455" s="111">
        <v>45466</v>
      </c>
      <c r="E455" s="65" t="s">
        <v>738</v>
      </c>
      <c r="F455" s="66" t="s">
        <v>50</v>
      </c>
      <c r="G455" s="66" t="s">
        <v>1494</v>
      </c>
      <c r="H455" s="67">
        <v>3</v>
      </c>
      <c r="I455" s="66"/>
      <c r="J455" s="65" t="s">
        <v>1407</v>
      </c>
      <c r="K455" s="112">
        <v>45466.783877314803</v>
      </c>
      <c r="L455" s="65" t="s">
        <v>1407</v>
      </c>
      <c r="M455" s="112"/>
      <c r="N455" s="65" t="s">
        <v>1407</v>
      </c>
      <c r="O455" s="66" t="s">
        <v>1490</v>
      </c>
      <c r="P455" s="65"/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28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sqref="A1:XFD1048576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0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8" t="s">
        <v>581</v>
      </c>
      <c r="B1" s="59" t="s">
        <v>579</v>
      </c>
      <c r="C1" s="58" t="s">
        <v>534</v>
      </c>
      <c r="D1" s="58" t="s">
        <v>582</v>
      </c>
      <c r="E1" s="60" t="s">
        <v>584</v>
      </c>
      <c r="F1" s="58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8">
        <v>44931</v>
      </c>
      <c r="E2" s="50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8">
        <v>44931</v>
      </c>
      <c r="E3" s="50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8">
        <v>44931</v>
      </c>
      <c r="E4" s="50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8">
        <v>44931</v>
      </c>
      <c r="E5" s="50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8">
        <v>44931</v>
      </c>
      <c r="E6" s="50">
        <v>100</v>
      </c>
      <c r="F6" s="16">
        <f>ROW()</f>
        <v>6</v>
      </c>
      <c r="H6" s="56"/>
    </row>
    <row r="7" spans="1:8" x14ac:dyDescent="0.25">
      <c r="A7" s="16">
        <v>2</v>
      </c>
      <c r="B7" s="18">
        <v>1</v>
      </c>
      <c r="C7" s="14" t="s">
        <v>513</v>
      </c>
      <c r="D7" s="48">
        <v>44931</v>
      </c>
      <c r="E7" s="50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8">
        <v>44931</v>
      </c>
      <c r="E8" s="50">
        <v>474.39</v>
      </c>
      <c r="F8" s="16">
        <f>ROW()</f>
        <v>8</v>
      </c>
      <c r="H8" s="56"/>
    </row>
    <row r="9" spans="1:8" x14ac:dyDescent="0.25">
      <c r="A9" s="16">
        <v>3</v>
      </c>
      <c r="B9" s="18">
        <v>4</v>
      </c>
      <c r="C9" s="14" t="s">
        <v>517</v>
      </c>
      <c r="D9" s="48">
        <v>44931</v>
      </c>
      <c r="E9" s="50">
        <v>346.46</v>
      </c>
      <c r="F9" s="16">
        <f>ROW()</f>
        <v>9</v>
      </c>
      <c r="H9" s="56"/>
    </row>
    <row r="10" spans="1:8" x14ac:dyDescent="0.25">
      <c r="A10" s="16">
        <v>4</v>
      </c>
      <c r="B10" s="18">
        <v>6</v>
      </c>
      <c r="C10" s="14" t="s">
        <v>517</v>
      </c>
      <c r="D10" s="48">
        <v>45329</v>
      </c>
      <c r="E10" s="50">
        <v>250</v>
      </c>
      <c r="F10" s="16">
        <f>ROW()</f>
        <v>10</v>
      </c>
      <c r="H10" s="56"/>
    </row>
    <row r="11" spans="1:8" x14ac:dyDescent="0.25">
      <c r="A11" s="16">
        <v>5</v>
      </c>
      <c r="B11" s="18">
        <v>17</v>
      </c>
      <c r="C11" s="14" t="s">
        <v>518</v>
      </c>
      <c r="D11" s="48">
        <v>45329</v>
      </c>
      <c r="E11" s="50">
        <v>750</v>
      </c>
      <c r="F11" s="16">
        <f>ROW()</f>
        <v>11</v>
      </c>
      <c r="H11" s="56"/>
    </row>
    <row r="12" spans="1:8" x14ac:dyDescent="0.25">
      <c r="A12" s="16">
        <v>6</v>
      </c>
      <c r="B12" s="18">
        <v>6</v>
      </c>
      <c r="C12" s="14" t="s">
        <v>517</v>
      </c>
      <c r="D12" s="48">
        <v>45328</v>
      </c>
      <c r="E12" s="50">
        <v>348.08</v>
      </c>
      <c r="F12" s="16">
        <f>ROW()</f>
        <v>12</v>
      </c>
      <c r="H12" s="56"/>
    </row>
    <row r="13" spans="1:8" x14ac:dyDescent="0.25">
      <c r="A13" s="16">
        <v>7</v>
      </c>
      <c r="B13" s="18">
        <v>6</v>
      </c>
      <c r="C13" s="14" t="s">
        <v>517</v>
      </c>
      <c r="D13" s="48">
        <v>45329</v>
      </c>
      <c r="E13" s="50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8">
        <v>45329</v>
      </c>
      <c r="E14" s="50">
        <v>123.69</v>
      </c>
      <c r="F14" s="16">
        <f>ROW()</f>
        <v>14</v>
      </c>
      <c r="H14" s="56"/>
    </row>
    <row r="15" spans="1:8" x14ac:dyDescent="0.25">
      <c r="A15" s="16">
        <v>8</v>
      </c>
      <c r="B15" s="18">
        <v>19</v>
      </c>
      <c r="C15" s="14" t="s">
        <v>518</v>
      </c>
      <c r="D15" s="48">
        <v>45329</v>
      </c>
      <c r="E15" s="50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8">
        <v>45329</v>
      </c>
      <c r="E16" s="50">
        <v>299.99</v>
      </c>
      <c r="F16" s="16">
        <f>ROW()</f>
        <v>16</v>
      </c>
      <c r="H16" s="56"/>
    </row>
    <row r="17" spans="1:8" x14ac:dyDescent="0.25">
      <c r="A17" s="16">
        <v>9</v>
      </c>
      <c r="B17" s="18">
        <v>16</v>
      </c>
      <c r="C17" s="14" t="s">
        <v>526</v>
      </c>
      <c r="D17" s="48">
        <v>45329</v>
      </c>
      <c r="E17" s="50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8">
        <v>45329</v>
      </c>
      <c r="E18" s="50">
        <v>672.99</v>
      </c>
      <c r="F18" s="16">
        <f>ROW()</f>
        <v>18</v>
      </c>
      <c r="H18" s="56"/>
    </row>
    <row r="19" spans="1:8" x14ac:dyDescent="0.25">
      <c r="A19" s="16">
        <v>10</v>
      </c>
      <c r="B19" s="18">
        <v>18</v>
      </c>
      <c r="C19" s="14" t="s">
        <v>526</v>
      </c>
      <c r="D19" s="48">
        <v>45329</v>
      </c>
      <c r="E19" s="50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8">
        <v>45329</v>
      </c>
      <c r="E20" s="50">
        <v>397.99</v>
      </c>
      <c r="F20" s="16">
        <f>ROW()</f>
        <v>20</v>
      </c>
      <c r="H20" s="56"/>
    </row>
    <row r="21" spans="1:8" x14ac:dyDescent="0.25">
      <c r="A21" s="16">
        <v>11</v>
      </c>
      <c r="B21" s="18">
        <v>1</v>
      </c>
      <c r="C21" s="14" t="s">
        <v>513</v>
      </c>
      <c r="D21" s="48">
        <v>45330</v>
      </c>
      <c r="E21" s="50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8">
        <v>45330</v>
      </c>
      <c r="E22" s="50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8">
        <v>45330</v>
      </c>
      <c r="E23" s="50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8">
        <v>45330</v>
      </c>
      <c r="E24" s="50">
        <v>700</v>
      </c>
      <c r="F24" s="16">
        <f>ROW()</f>
        <v>24</v>
      </c>
      <c r="H24" s="56"/>
    </row>
    <row r="25" spans="1:8" x14ac:dyDescent="0.25">
      <c r="A25" s="16">
        <v>12</v>
      </c>
      <c r="B25" s="18">
        <v>1</v>
      </c>
      <c r="C25" s="14" t="s">
        <v>513</v>
      </c>
      <c r="D25" s="48">
        <v>45330</v>
      </c>
      <c r="E25" s="50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8">
        <v>45330</v>
      </c>
      <c r="E26" s="50">
        <v>73.33</v>
      </c>
      <c r="F26" s="16">
        <f>ROW()</f>
        <v>26</v>
      </c>
      <c r="H26" s="56"/>
    </row>
    <row r="27" spans="1:8" x14ac:dyDescent="0.25">
      <c r="A27" s="16">
        <v>13</v>
      </c>
      <c r="B27" s="18">
        <v>19</v>
      </c>
      <c r="C27" s="14" t="s">
        <v>518</v>
      </c>
      <c r="D27" s="48">
        <v>45330</v>
      </c>
      <c r="E27" s="50">
        <v>250</v>
      </c>
      <c r="F27" s="16">
        <f>ROW()</f>
        <v>27</v>
      </c>
      <c r="H27" s="56"/>
    </row>
    <row r="28" spans="1:8" x14ac:dyDescent="0.25">
      <c r="A28" s="16">
        <v>14</v>
      </c>
      <c r="B28" s="18">
        <v>28</v>
      </c>
      <c r="C28" s="14" t="s">
        <v>533</v>
      </c>
      <c r="D28" s="48">
        <v>45330</v>
      </c>
      <c r="E28" s="50">
        <v>99.99</v>
      </c>
      <c r="F28" s="16">
        <f>ROW()</f>
        <v>28</v>
      </c>
      <c r="H28" s="56"/>
    </row>
    <row r="29" spans="1:8" x14ac:dyDescent="0.25">
      <c r="A29" s="16">
        <v>15</v>
      </c>
      <c r="B29" s="18">
        <v>28</v>
      </c>
      <c r="C29" s="14" t="s">
        <v>533</v>
      </c>
      <c r="D29" s="48">
        <v>45330</v>
      </c>
      <c r="E29" s="50">
        <v>200</v>
      </c>
      <c r="F29" s="16">
        <f>ROW()</f>
        <v>29</v>
      </c>
      <c r="H29" s="56"/>
    </row>
    <row r="30" spans="1:8" x14ac:dyDescent="0.25">
      <c r="A30" s="16">
        <v>16</v>
      </c>
      <c r="B30" s="18">
        <v>23031</v>
      </c>
      <c r="C30" s="14" t="s">
        <v>30</v>
      </c>
      <c r="D30" s="48">
        <v>45336</v>
      </c>
      <c r="E30" s="50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8">
        <v>45336</v>
      </c>
      <c r="E31" s="50">
        <v>500</v>
      </c>
      <c r="F31" s="16">
        <f>ROW()</f>
        <v>31</v>
      </c>
      <c r="H31" s="56"/>
    </row>
    <row r="32" spans="1:8" x14ac:dyDescent="0.25">
      <c r="A32" s="16">
        <v>18</v>
      </c>
      <c r="B32" s="18" t="s">
        <v>322</v>
      </c>
      <c r="C32" s="14" t="s">
        <v>267</v>
      </c>
      <c r="D32" s="48">
        <v>45336</v>
      </c>
      <c r="E32" s="50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8">
        <v>45336</v>
      </c>
      <c r="E33" s="50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8">
        <v>45336</v>
      </c>
      <c r="E34" s="50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8">
        <v>45336</v>
      </c>
      <c r="E35" s="50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8">
        <v>45336</v>
      </c>
      <c r="E36" s="50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8">
        <v>45336</v>
      </c>
      <c r="E37" s="50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8">
        <v>45336</v>
      </c>
      <c r="E38" s="50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8">
        <v>45336</v>
      </c>
      <c r="E39" s="50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8">
        <v>45336</v>
      </c>
      <c r="E40" s="50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8">
        <v>45336</v>
      </c>
      <c r="E41" s="50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8">
        <v>45336</v>
      </c>
      <c r="E42" s="50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8">
        <v>45336</v>
      </c>
      <c r="E43" s="50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8">
        <v>45336</v>
      </c>
      <c r="E44" s="50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8">
        <v>45336</v>
      </c>
      <c r="E45" s="50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8">
        <v>45336</v>
      </c>
      <c r="E46" s="50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7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7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7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7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7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7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7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7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7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7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7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7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7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7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7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7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7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7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7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7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7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7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7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7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7">
        <v>118.59</v>
      </c>
    </row>
  </sheetData>
  <autoFilter ref="A1:H71" xr:uid="{B7E05112-4271-48D1-8A2E-8EB42F7BAB68}"/>
  <phoneticPr fontId="2" type="noConversion"/>
  <conditionalFormatting sqref="A2:F99999">
    <cfRule type="expression" dxfId="18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25" hidden="1" customWidth="1"/>
    <col min="2" max="2" width="12.140625" style="125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19"/>
      <c r="B1" s="119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</row>
    <row r="2" spans="1:27" ht="12.6" customHeight="1" thickBot="1" x14ac:dyDescent="0.3">
      <c r="A2" s="234" t="s">
        <v>1520</v>
      </c>
      <c r="B2" s="234"/>
    </row>
    <row r="3" spans="1:27" ht="15.75" thickBot="1" x14ac:dyDescent="0.3">
      <c r="A3" s="120" t="s">
        <v>1521</v>
      </c>
      <c r="B3" s="121"/>
      <c r="D3" s="235" t="s">
        <v>1522</v>
      </c>
      <c r="E3" s="236"/>
      <c r="F3" s="237" t="s">
        <v>1523</v>
      </c>
      <c r="G3" s="238"/>
      <c r="H3" s="238"/>
      <c r="I3" s="238"/>
      <c r="J3" s="238"/>
      <c r="K3" s="238"/>
      <c r="L3" s="238"/>
      <c r="M3" s="239"/>
      <c r="T3" s="24"/>
      <c r="V3"/>
    </row>
    <row r="4" spans="1:27" ht="15.75" thickBot="1" x14ac:dyDescent="0.3">
      <c r="A4" s="120" t="s">
        <v>1524</v>
      </c>
      <c r="B4" s="121"/>
      <c r="P4" s="240"/>
      <c r="Q4" s="241"/>
      <c r="R4" s="242"/>
      <c r="S4" s="242"/>
      <c r="V4" s="8"/>
      <c r="W4" s="6"/>
    </row>
    <row r="5" spans="1:27" ht="15.75" thickBot="1" x14ac:dyDescent="0.3">
      <c r="A5" s="120" t="s">
        <v>1525</v>
      </c>
      <c r="B5" s="122"/>
      <c r="D5" s="249" t="s">
        <v>1526</v>
      </c>
      <c r="E5" s="250"/>
      <c r="F5" s="251" t="s">
        <v>1527</v>
      </c>
      <c r="G5" s="252"/>
      <c r="H5" s="252"/>
      <c r="I5" s="252"/>
      <c r="J5" s="252"/>
      <c r="K5" s="252"/>
      <c r="L5" s="252"/>
      <c r="M5" s="253"/>
      <c r="P5" s="241"/>
      <c r="Q5" s="241"/>
      <c r="R5" s="242"/>
      <c r="S5" s="242"/>
      <c r="V5" s="8"/>
      <c r="W5" s="6"/>
    </row>
    <row r="6" spans="1:27" ht="15.75" thickBot="1" x14ac:dyDescent="0.3">
      <c r="A6" s="120" t="s">
        <v>1528</v>
      </c>
      <c r="B6" s="123"/>
      <c r="D6" s="254" t="s">
        <v>1529</v>
      </c>
      <c r="E6" s="255"/>
      <c r="F6" s="256" t="s">
        <v>1530</v>
      </c>
      <c r="G6" s="257"/>
      <c r="H6" s="257"/>
      <c r="I6" s="257"/>
      <c r="J6" s="257"/>
      <c r="K6" s="257"/>
      <c r="L6" s="257"/>
      <c r="M6" s="258"/>
      <c r="P6" s="241"/>
      <c r="Q6" s="241"/>
      <c r="R6" s="242"/>
      <c r="S6" s="242"/>
      <c r="V6" s="8"/>
      <c r="W6" s="6"/>
    </row>
    <row r="7" spans="1:27" x14ac:dyDescent="0.25">
      <c r="A7" s="120" t="s">
        <v>1531</v>
      </c>
      <c r="B7" s="123"/>
      <c r="E7" s="124"/>
      <c r="F7" s="8"/>
      <c r="G7" s="8"/>
      <c r="H7" s="8"/>
      <c r="I7" s="8"/>
      <c r="J7" s="8"/>
      <c r="K7" s="8"/>
      <c r="L7" s="8"/>
      <c r="N7" s="24"/>
    </row>
    <row r="8" spans="1:27" ht="15.75" thickBot="1" x14ac:dyDescent="0.3">
      <c r="E8" s="124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6" t="s">
        <v>1532</v>
      </c>
      <c r="B9" s="127">
        <v>355</v>
      </c>
      <c r="D9" s="261" t="s">
        <v>1533</v>
      </c>
      <c r="E9" s="262"/>
      <c r="F9" s="262"/>
      <c r="G9" s="263"/>
      <c r="I9" s="264" t="s">
        <v>1534</v>
      </c>
      <c r="J9" s="265"/>
      <c r="K9" s="128"/>
      <c r="L9" s="266" t="s">
        <v>1535</v>
      </c>
      <c r="M9" s="267"/>
      <c r="N9" s="268"/>
      <c r="P9" s="269" t="s">
        <v>1536</v>
      </c>
      <c r="Q9" s="270"/>
      <c r="R9" s="271"/>
      <c r="T9" s="243" t="s">
        <v>1537</v>
      </c>
      <c r="U9" s="244"/>
      <c r="V9" s="244"/>
      <c r="W9" s="245"/>
      <c r="Y9" s="246" t="s">
        <v>1538</v>
      </c>
      <c r="Z9" s="247"/>
      <c r="AA9" s="248"/>
    </row>
    <row r="10" spans="1:27" ht="15.75" customHeight="1" thickBot="1" x14ac:dyDescent="0.3">
      <c r="D10" s="129" t="s">
        <v>1539</v>
      </c>
      <c r="E10" s="130" t="s">
        <v>1</v>
      </c>
      <c r="F10" s="130" t="s">
        <v>1540</v>
      </c>
      <c r="G10" s="131" t="s">
        <v>1541</v>
      </c>
      <c r="I10" s="132" t="s">
        <v>1542</v>
      </c>
      <c r="J10" s="133" t="s">
        <v>1543</v>
      </c>
      <c r="K10" s="128"/>
      <c r="L10" s="134" t="s">
        <v>1544</v>
      </c>
      <c r="M10" s="134" t="s">
        <v>3</v>
      </c>
      <c r="N10" s="134" t="s">
        <v>644</v>
      </c>
      <c r="P10" s="135" t="s">
        <v>1541</v>
      </c>
      <c r="Q10" s="136" t="s">
        <v>1545</v>
      </c>
      <c r="R10" s="137" t="s">
        <v>1546</v>
      </c>
      <c r="T10" s="138" t="s">
        <v>6</v>
      </c>
      <c r="U10" s="139" t="s">
        <v>337</v>
      </c>
      <c r="V10" s="139" t="s">
        <v>1547</v>
      </c>
      <c r="W10" s="140" t="s">
        <v>1172</v>
      </c>
      <c r="Y10" s="272"/>
      <c r="Z10" s="273"/>
      <c r="AA10" s="274"/>
    </row>
    <row r="11" spans="1:27" ht="15.75" thickBot="1" x14ac:dyDescent="0.3">
      <c r="D11" s="141" t="s">
        <v>15</v>
      </c>
      <c r="E11" s="142">
        <v>1</v>
      </c>
      <c r="F11" s="143" t="s">
        <v>1548</v>
      </c>
      <c r="G11" s="144" t="s">
        <v>1549</v>
      </c>
      <c r="I11" s="145">
        <v>2023</v>
      </c>
      <c r="J11" s="146">
        <v>45138</v>
      </c>
      <c r="K11" s="128"/>
      <c r="L11" s="147" t="s">
        <v>1550</v>
      </c>
      <c r="M11" s="7">
        <v>39448</v>
      </c>
      <c r="N11" s="148">
        <v>0.05</v>
      </c>
      <c r="P11" s="149" t="s">
        <v>1551</v>
      </c>
      <c r="Q11" s="150">
        <f ca="1">TODAY()</f>
        <v>45476</v>
      </c>
      <c r="R11" s="151">
        <f ca="1">TODAY()</f>
        <v>45476</v>
      </c>
      <c r="T11" s="152" t="s">
        <v>342</v>
      </c>
      <c r="U11" s="153" t="s">
        <v>344</v>
      </c>
      <c r="V11" s="153">
        <v>1</v>
      </c>
      <c r="W11" s="154" t="s">
        <v>1552</v>
      </c>
      <c r="Y11" s="155" t="s">
        <v>1553</v>
      </c>
      <c r="Z11" s="156" t="s">
        <v>6</v>
      </c>
      <c r="AA11" s="157" t="s">
        <v>1554</v>
      </c>
    </row>
    <row r="12" spans="1:27" x14ac:dyDescent="0.25">
      <c r="D12" s="158" t="s">
        <v>221</v>
      </c>
      <c r="E12" s="159">
        <v>2</v>
      </c>
      <c r="F12" s="160" t="s">
        <v>1555</v>
      </c>
      <c r="G12" s="161" t="s">
        <v>1556</v>
      </c>
      <c r="I12" s="162">
        <v>2024</v>
      </c>
      <c r="J12" s="163">
        <v>45504</v>
      </c>
      <c r="K12" s="128"/>
      <c r="L12" s="147" t="s">
        <v>1214</v>
      </c>
      <c r="M12" s="7">
        <v>41275</v>
      </c>
      <c r="N12" s="164">
        <v>9.9750000000000005E-2</v>
      </c>
      <c r="P12" s="152" t="s">
        <v>1557</v>
      </c>
      <c r="Q12" s="165">
        <f ca="1">DATE(YEAR(TODAY()),MONTH(TODAY()),1)</f>
        <v>45474</v>
      </c>
      <c r="R12" s="166">
        <f ca="1">EOMONTH(DATE(YEAR(TODAY()),MONTH(TODAY()),1),0)</f>
        <v>45504</v>
      </c>
      <c r="T12" s="167" t="s">
        <v>345</v>
      </c>
      <c r="U12" s="168" t="s">
        <v>389</v>
      </c>
      <c r="V12" s="169">
        <v>2</v>
      </c>
      <c r="W12" s="170" t="s">
        <v>1552</v>
      </c>
      <c r="Y12" s="171">
        <v>1</v>
      </c>
      <c r="Z12" s="172" t="s">
        <v>661</v>
      </c>
      <c r="AA12" s="173"/>
    </row>
    <row r="13" spans="1:27" x14ac:dyDescent="0.25">
      <c r="D13" s="158" t="s">
        <v>53</v>
      </c>
      <c r="E13" s="159">
        <v>3</v>
      </c>
      <c r="F13" s="160" t="s">
        <v>1558</v>
      </c>
      <c r="G13" s="161" t="s">
        <v>1559</v>
      </c>
      <c r="I13" s="174">
        <v>2025</v>
      </c>
      <c r="J13" s="163">
        <v>45869</v>
      </c>
      <c r="K13" s="128"/>
      <c r="L13" s="147"/>
      <c r="M13" s="7"/>
      <c r="N13" s="148"/>
      <c r="P13" s="152" t="s">
        <v>1560</v>
      </c>
      <c r="Q13" s="165">
        <f ca="1">DATE(YEAR(TODAY()),MONTH(TODAY())-1,1)</f>
        <v>45444</v>
      </c>
      <c r="R13" s="166">
        <f ca="1">EOMONTH(DATE(YEAR(TODAY()),MONTH(TODAY()),1),-1)</f>
        <v>45473</v>
      </c>
      <c r="T13" s="167" t="s">
        <v>1561</v>
      </c>
      <c r="U13" s="175" t="s">
        <v>1562</v>
      </c>
      <c r="V13" s="169">
        <v>3</v>
      </c>
      <c r="W13" s="176" t="s">
        <v>1552</v>
      </c>
      <c r="Y13" s="177">
        <v>2</v>
      </c>
      <c r="Z13" s="178" t="s">
        <v>645</v>
      </c>
      <c r="AA13" s="179"/>
    </row>
    <row r="14" spans="1:27" ht="15.75" thickBot="1" x14ac:dyDescent="0.3">
      <c r="D14" s="180" t="s">
        <v>19</v>
      </c>
      <c r="E14" s="181">
        <v>4</v>
      </c>
      <c r="F14" s="182" t="s">
        <v>1563</v>
      </c>
      <c r="G14" s="183" t="s">
        <v>1564</v>
      </c>
      <c r="I14" s="162">
        <v>2026</v>
      </c>
      <c r="J14" s="163">
        <v>46234</v>
      </c>
      <c r="K14" s="128"/>
      <c r="L14" s="147"/>
      <c r="M14" s="7"/>
      <c r="N14" s="164"/>
      <c r="P14" s="152" t="s">
        <v>1565</v>
      </c>
      <c r="Q14" s="165" t="e">
        <v>#NAME?</v>
      </c>
      <c r="R14" s="166" t="e">
        <v>#NAME?</v>
      </c>
      <c r="T14" s="167" t="s">
        <v>356</v>
      </c>
      <c r="U14" s="168" t="s">
        <v>355</v>
      </c>
      <c r="V14" s="169">
        <v>4</v>
      </c>
      <c r="W14" s="170" t="s">
        <v>1552</v>
      </c>
      <c r="Y14" s="177">
        <v>3</v>
      </c>
      <c r="Z14" s="178" t="s">
        <v>656</v>
      </c>
      <c r="AA14" s="179"/>
    </row>
    <row r="15" spans="1:27" x14ac:dyDescent="0.25">
      <c r="D15" s="184"/>
      <c r="E15" s="184"/>
      <c r="F15" s="185"/>
      <c r="G15" s="8"/>
      <c r="I15" s="174">
        <v>2027</v>
      </c>
      <c r="J15" s="146">
        <v>46599</v>
      </c>
      <c r="K15" s="128"/>
      <c r="L15" s="147"/>
      <c r="M15" s="7"/>
      <c r="N15" s="148"/>
      <c r="P15" s="152" t="s">
        <v>1566</v>
      </c>
      <c r="Q15" s="165" t="e">
        <v>#NAME?</v>
      </c>
      <c r="R15" s="166" t="e">
        <v>#NAME?</v>
      </c>
      <c r="T15" s="167" t="s">
        <v>361</v>
      </c>
      <c r="U15" s="175" t="s">
        <v>360</v>
      </c>
      <c r="V15" s="169">
        <v>5</v>
      </c>
      <c r="W15" s="176" t="s">
        <v>1552</v>
      </c>
      <c r="Y15" s="177">
        <v>4</v>
      </c>
      <c r="Z15" s="178" t="s">
        <v>653</v>
      </c>
      <c r="AA15" s="179"/>
    </row>
    <row r="16" spans="1:27" ht="15.75" thickBot="1" x14ac:dyDescent="0.3">
      <c r="I16" s="162">
        <v>2028</v>
      </c>
      <c r="J16" s="163">
        <v>46965</v>
      </c>
      <c r="K16" s="128"/>
      <c r="L16" s="147"/>
      <c r="M16" s="7"/>
      <c r="N16" s="164"/>
      <c r="P16" s="152" t="s">
        <v>1567</v>
      </c>
      <c r="Q16" s="165" t="e">
        <f>DATE(YEAR(Aujourdhui)-1+IF(MONTH(Aujourdhui)&gt;7,1,0),8,1)</f>
        <v>#NAME?</v>
      </c>
      <c r="R16" s="166" t="e">
        <f>DATE(YEAR(Aujourdhui)+IF(MONTH(Aujourdhui)&gt;7,1,0),7,31)</f>
        <v>#NAME?</v>
      </c>
      <c r="T16" s="167" t="s">
        <v>353</v>
      </c>
      <c r="U16" s="168" t="s">
        <v>352</v>
      </c>
      <c r="V16" s="169">
        <v>6</v>
      </c>
      <c r="W16" s="170" t="s">
        <v>1552</v>
      </c>
      <c r="Y16" s="177">
        <v>5</v>
      </c>
      <c r="Z16" s="178" t="s">
        <v>647</v>
      </c>
      <c r="AA16" s="179"/>
    </row>
    <row r="17" spans="4:27" x14ac:dyDescent="0.25">
      <c r="D17" s="275" t="s">
        <v>1568</v>
      </c>
      <c r="E17" s="276"/>
      <c r="F17" s="277"/>
      <c r="I17" s="174">
        <v>2029</v>
      </c>
      <c r="J17" s="163">
        <v>47330</v>
      </c>
      <c r="K17" s="128"/>
      <c r="L17" s="147"/>
      <c r="N17" s="8"/>
      <c r="P17" s="152" t="s">
        <v>1569</v>
      </c>
      <c r="Q17" s="165" t="e">
        <f>DATE(YEAR(Aujourdhui)-2+IF(MONTH(Aujourdhui)&gt;7,1,0),8,1)</f>
        <v>#NAME?</v>
      </c>
      <c r="R17" s="166" t="e">
        <f>DATE(YEAR(Aujourdhui)-1+IF(MONTH(Aujourdhui)&gt;7,1,0),7,31)</f>
        <v>#NAME?</v>
      </c>
      <c r="T17" s="167" t="s">
        <v>358</v>
      </c>
      <c r="U17" s="175" t="s">
        <v>357</v>
      </c>
      <c r="V17" s="169">
        <v>7</v>
      </c>
      <c r="W17" s="176" t="s">
        <v>1552</v>
      </c>
      <c r="Y17" s="177">
        <v>6</v>
      </c>
      <c r="Z17" s="178" t="s">
        <v>654</v>
      </c>
      <c r="AA17" s="179"/>
    </row>
    <row r="18" spans="4:27" x14ac:dyDescent="0.25">
      <c r="D18" s="134" t="s">
        <v>1</v>
      </c>
      <c r="E18" s="186" t="s">
        <v>3</v>
      </c>
      <c r="F18" s="187" t="s">
        <v>1570</v>
      </c>
      <c r="I18" s="162">
        <v>2030</v>
      </c>
      <c r="J18" s="163">
        <v>47695</v>
      </c>
      <c r="K18" s="128"/>
      <c r="L18" s="147"/>
      <c r="N18" s="8"/>
      <c r="P18" s="152" t="s">
        <v>1571</v>
      </c>
      <c r="Q18" s="165">
        <f ca="1">TODAY()-6</f>
        <v>45470</v>
      </c>
      <c r="R18" s="166">
        <f ca="1">TODAY()</f>
        <v>45476</v>
      </c>
      <c r="T18" s="167" t="s">
        <v>825</v>
      </c>
      <c r="U18" s="168" t="s">
        <v>824</v>
      </c>
      <c r="V18" s="169">
        <v>8</v>
      </c>
      <c r="W18" s="170" t="s">
        <v>1552</v>
      </c>
      <c r="Y18" s="177">
        <v>7</v>
      </c>
      <c r="Z18" s="178" t="s">
        <v>658</v>
      </c>
      <c r="AA18" s="179"/>
    </row>
    <row r="19" spans="4:27" x14ac:dyDescent="0.25">
      <c r="D19" s="147">
        <v>1</v>
      </c>
      <c r="E19" s="7">
        <v>44562</v>
      </c>
      <c r="F19" s="188">
        <v>300</v>
      </c>
      <c r="I19" s="174">
        <v>2031</v>
      </c>
      <c r="J19" s="163">
        <v>48060</v>
      </c>
      <c r="K19" s="128"/>
      <c r="P19" s="152" t="s">
        <v>1572</v>
      </c>
      <c r="Q19" s="165">
        <f ca="1">TODAY()-14</f>
        <v>45462</v>
      </c>
      <c r="R19" s="166">
        <f ca="1">TODAY()</f>
        <v>45476</v>
      </c>
      <c r="T19" s="167" t="s">
        <v>1573</v>
      </c>
      <c r="U19" s="175" t="s">
        <v>1574</v>
      </c>
      <c r="V19" s="169">
        <v>9</v>
      </c>
      <c r="W19" s="176" t="s">
        <v>1552</v>
      </c>
      <c r="Y19" s="177">
        <v>8</v>
      </c>
      <c r="Z19" s="178" t="s">
        <v>646</v>
      </c>
      <c r="AA19" s="179"/>
    </row>
    <row r="20" spans="4:27" ht="15.75" thickBot="1" x14ac:dyDescent="0.3">
      <c r="D20" s="147">
        <v>1</v>
      </c>
      <c r="E20" s="7">
        <v>44927</v>
      </c>
      <c r="F20" s="188">
        <v>350</v>
      </c>
      <c r="I20" s="162">
        <v>2032</v>
      </c>
      <c r="J20" s="163">
        <v>48426</v>
      </c>
      <c r="K20" s="128"/>
      <c r="P20" s="152" t="s">
        <v>1575</v>
      </c>
      <c r="Q20" s="165">
        <f ca="1">Q11-WEEKDAY(Q11,1)+1</f>
        <v>45473</v>
      </c>
      <c r="R20" s="166">
        <f ca="1">Tableau8[[#This Row],[Du]]+6</f>
        <v>45479</v>
      </c>
      <c r="T20" s="167" t="s">
        <v>491</v>
      </c>
      <c r="U20" s="168" t="s">
        <v>490</v>
      </c>
      <c r="V20" s="169">
        <v>10</v>
      </c>
      <c r="W20" s="170" t="s">
        <v>1552</v>
      </c>
      <c r="Y20" s="177">
        <v>9</v>
      </c>
      <c r="Z20" s="178" t="s">
        <v>1576</v>
      </c>
      <c r="AA20" s="179" t="s">
        <v>1577</v>
      </c>
    </row>
    <row r="21" spans="4:27" ht="15.75" thickBot="1" x14ac:dyDescent="0.3">
      <c r="D21" s="147">
        <v>1</v>
      </c>
      <c r="E21" s="7">
        <v>45292</v>
      </c>
      <c r="F21" s="188">
        <v>400</v>
      </c>
      <c r="I21" s="174"/>
      <c r="J21" s="163"/>
      <c r="K21" s="128"/>
      <c r="L21" s="278" t="s">
        <v>1578</v>
      </c>
      <c r="M21" s="279"/>
      <c r="N21" s="189">
        <v>7</v>
      </c>
      <c r="P21" s="190" t="s">
        <v>1579</v>
      </c>
      <c r="Q21" s="191"/>
      <c r="R21" s="192"/>
      <c r="T21" s="167" t="s">
        <v>375</v>
      </c>
      <c r="U21" s="175" t="s">
        <v>374</v>
      </c>
      <c r="V21" s="169">
        <v>11</v>
      </c>
      <c r="W21" s="176" t="s">
        <v>1552</v>
      </c>
      <c r="Y21" s="177">
        <v>10</v>
      </c>
      <c r="Z21" s="178" t="s">
        <v>1580</v>
      </c>
      <c r="AA21" s="179" t="s">
        <v>1581</v>
      </c>
    </row>
    <row r="22" spans="4:27" x14ac:dyDescent="0.25">
      <c r="D22" s="147">
        <v>2</v>
      </c>
      <c r="E22" s="7">
        <v>44927</v>
      </c>
      <c r="F22" s="188">
        <v>200</v>
      </c>
      <c r="I22" s="162"/>
      <c r="J22" s="163"/>
      <c r="K22" s="128"/>
      <c r="P22" s="8"/>
      <c r="Q22" s="193"/>
      <c r="R22" s="193"/>
      <c r="T22" s="167" t="s">
        <v>401</v>
      </c>
      <c r="U22" s="168" t="s">
        <v>400</v>
      </c>
      <c r="V22" s="169">
        <v>12</v>
      </c>
      <c r="W22" s="170" t="s">
        <v>1552</v>
      </c>
      <c r="Y22" s="177">
        <v>11</v>
      </c>
      <c r="Z22" s="178" t="s">
        <v>649</v>
      </c>
      <c r="AA22" s="179"/>
    </row>
    <row r="23" spans="4:27" ht="15.75" thickBot="1" x14ac:dyDescent="0.3">
      <c r="D23" s="147">
        <v>2</v>
      </c>
      <c r="E23" s="7">
        <v>45292</v>
      </c>
      <c r="F23" s="188">
        <v>225</v>
      </c>
      <c r="I23" s="174"/>
      <c r="J23" s="163"/>
      <c r="K23" s="128"/>
      <c r="T23" s="167" t="s">
        <v>1582</v>
      </c>
      <c r="U23" s="175" t="s">
        <v>1583</v>
      </c>
      <c r="V23" s="169">
        <v>13</v>
      </c>
      <c r="W23" s="176" t="s">
        <v>1552</v>
      </c>
      <c r="Y23" s="177">
        <v>12</v>
      </c>
      <c r="Z23" s="178" t="s">
        <v>664</v>
      </c>
      <c r="AA23" s="179" t="s">
        <v>1584</v>
      </c>
    </row>
    <row r="24" spans="4:27" ht="15.75" thickBot="1" x14ac:dyDescent="0.3">
      <c r="D24" s="147">
        <v>3</v>
      </c>
      <c r="E24" s="7">
        <v>44927</v>
      </c>
      <c r="F24" s="188">
        <v>100</v>
      </c>
      <c r="I24" s="162"/>
      <c r="J24" s="163"/>
      <c r="K24" s="128"/>
      <c r="P24" s="266" t="s">
        <v>1585</v>
      </c>
      <c r="Q24" s="267"/>
      <c r="R24" s="268"/>
      <c r="T24" s="167" t="s">
        <v>1586</v>
      </c>
      <c r="U24" s="168" t="s">
        <v>1587</v>
      </c>
      <c r="V24" s="169">
        <v>14</v>
      </c>
      <c r="W24" s="170" t="s">
        <v>1552</v>
      </c>
      <c r="Y24" s="177">
        <v>13</v>
      </c>
      <c r="Z24" s="178" t="s">
        <v>1588</v>
      </c>
      <c r="AA24" s="179"/>
    </row>
    <row r="25" spans="4:27" x14ac:dyDescent="0.25">
      <c r="D25" s="147">
        <v>3</v>
      </c>
      <c r="E25" s="7">
        <v>45292</v>
      </c>
      <c r="F25" s="188">
        <v>115</v>
      </c>
      <c r="I25" s="194"/>
      <c r="J25" s="195"/>
      <c r="K25" s="128"/>
      <c r="P25" s="280" t="s">
        <v>6</v>
      </c>
      <c r="Q25" s="281"/>
      <c r="R25" s="196" t="s">
        <v>1589</v>
      </c>
      <c r="T25" s="167" t="s">
        <v>1590</v>
      </c>
      <c r="U25" s="175" t="s">
        <v>1591</v>
      </c>
      <c r="V25" s="169">
        <v>15</v>
      </c>
      <c r="W25" s="176" t="s">
        <v>1552</v>
      </c>
      <c r="Y25" s="177">
        <v>14</v>
      </c>
      <c r="Z25" s="178" t="s">
        <v>650</v>
      </c>
      <c r="AA25" s="179" t="s">
        <v>1592</v>
      </c>
    </row>
    <row r="26" spans="4:27" x14ac:dyDescent="0.25">
      <c r="D26" s="147">
        <v>4</v>
      </c>
      <c r="E26" s="7">
        <v>44927</v>
      </c>
      <c r="F26" s="188">
        <v>200</v>
      </c>
      <c r="J26" s="7"/>
      <c r="K26" s="6"/>
      <c r="P26" s="259" t="s">
        <v>1593</v>
      </c>
      <c r="Q26" s="260"/>
      <c r="R26" s="197" t="s">
        <v>1594</v>
      </c>
      <c r="T26" s="167" t="s">
        <v>1595</v>
      </c>
      <c r="U26" s="168" t="s">
        <v>1596</v>
      </c>
      <c r="V26" s="169">
        <v>16</v>
      </c>
      <c r="W26" s="170" t="s">
        <v>1552</v>
      </c>
      <c r="Y26" s="177">
        <v>15</v>
      </c>
      <c r="Z26" s="178" t="s">
        <v>665</v>
      </c>
      <c r="AA26" s="179" t="s">
        <v>1597</v>
      </c>
    </row>
    <row r="27" spans="4:27" ht="15.75" thickBot="1" x14ac:dyDescent="0.3">
      <c r="D27" s="147">
        <v>4</v>
      </c>
      <c r="E27" s="7">
        <v>45292</v>
      </c>
      <c r="F27" s="188">
        <v>225</v>
      </c>
      <c r="J27" s="6"/>
      <c r="K27" s="6"/>
      <c r="P27" s="282" t="s">
        <v>1598</v>
      </c>
      <c r="Q27" s="283"/>
      <c r="R27" s="199" t="s">
        <v>1594</v>
      </c>
      <c r="T27" s="167" t="s">
        <v>1599</v>
      </c>
      <c r="U27" s="175" t="s">
        <v>1600</v>
      </c>
      <c r="V27" s="169">
        <v>17</v>
      </c>
      <c r="W27" s="176" t="s">
        <v>1552</v>
      </c>
      <c r="Y27" s="177">
        <v>16</v>
      </c>
      <c r="Z27" s="178" t="s">
        <v>1601</v>
      </c>
      <c r="AA27" s="179"/>
    </row>
    <row r="28" spans="4:27" x14ac:dyDescent="0.25">
      <c r="F28" s="200"/>
      <c r="I28" s="284" t="s">
        <v>1602</v>
      </c>
      <c r="J28" s="285"/>
      <c r="K28" s="6"/>
      <c r="L28" s="286" t="s">
        <v>1603</v>
      </c>
      <c r="M28" s="287"/>
      <c r="N28" s="288"/>
      <c r="P28" s="289" t="s">
        <v>1604</v>
      </c>
      <c r="Q28" s="290"/>
      <c r="R28" s="202" t="s">
        <v>1605</v>
      </c>
      <c r="T28" s="167" t="s">
        <v>1606</v>
      </c>
      <c r="U28" s="168" t="s">
        <v>1607</v>
      </c>
      <c r="V28" s="169">
        <v>18</v>
      </c>
      <c r="W28" s="170" t="s">
        <v>1552</v>
      </c>
      <c r="Y28" s="177">
        <v>17</v>
      </c>
      <c r="Z28" s="178" t="s">
        <v>1608</v>
      </c>
      <c r="AA28" s="179"/>
    </row>
    <row r="29" spans="4:27" x14ac:dyDescent="0.25">
      <c r="I29" s="289" t="s">
        <v>552</v>
      </c>
      <c r="J29" s="291"/>
      <c r="K29" s="6"/>
      <c r="L29" s="204" t="s">
        <v>1185</v>
      </c>
      <c r="M29" s="292"/>
      <c r="N29" s="293"/>
      <c r="P29" s="294" t="s">
        <v>1609</v>
      </c>
      <c r="Q29" s="295"/>
      <c r="R29" s="199" t="s">
        <v>1605</v>
      </c>
      <c r="T29" s="167" t="s">
        <v>1610</v>
      </c>
      <c r="U29" s="175" t="s">
        <v>1611</v>
      </c>
      <c r="V29" s="169">
        <v>19</v>
      </c>
      <c r="W29" s="176" t="s">
        <v>1552</v>
      </c>
      <c r="Y29" s="177">
        <v>18</v>
      </c>
      <c r="Z29" s="178" t="s">
        <v>1612</v>
      </c>
      <c r="AA29" s="179" t="s">
        <v>1613</v>
      </c>
    </row>
    <row r="30" spans="4:27" ht="15.75" thickBot="1" x14ac:dyDescent="0.3">
      <c r="I30" s="296" t="s">
        <v>1614</v>
      </c>
      <c r="J30" s="297"/>
      <c r="K30" s="6"/>
      <c r="L30" s="204" t="s">
        <v>1266</v>
      </c>
      <c r="M30" s="292"/>
      <c r="N30" s="293"/>
      <c r="P30" s="298" t="s">
        <v>1615</v>
      </c>
      <c r="Q30" s="299"/>
      <c r="R30" s="202" t="s">
        <v>1594</v>
      </c>
      <c r="T30" s="167" t="s">
        <v>422</v>
      </c>
      <c r="U30" s="168" t="s">
        <v>1616</v>
      </c>
      <c r="V30" s="169">
        <v>20</v>
      </c>
      <c r="W30" s="170" t="s">
        <v>1552</v>
      </c>
      <c r="Y30" s="177">
        <v>19</v>
      </c>
      <c r="Z30" s="178" t="s">
        <v>666</v>
      </c>
      <c r="AA30" s="179"/>
    </row>
    <row r="31" spans="4:27" ht="15.75" thickBot="1" x14ac:dyDescent="0.3">
      <c r="D31" s="266" t="s">
        <v>1617</v>
      </c>
      <c r="E31" s="267"/>
      <c r="F31" s="268"/>
      <c r="I31" s="289" t="s">
        <v>408</v>
      </c>
      <c r="J31" s="291"/>
      <c r="L31" s="204" t="s">
        <v>1550</v>
      </c>
      <c r="M31" s="292"/>
      <c r="N31" s="293"/>
      <c r="P31" s="282" t="s">
        <v>1618</v>
      </c>
      <c r="Q31" s="283"/>
      <c r="R31" s="199" t="s">
        <v>1605</v>
      </c>
      <c r="T31" s="167" t="s">
        <v>406</v>
      </c>
      <c r="U31" s="175" t="s">
        <v>405</v>
      </c>
      <c r="V31" s="169">
        <v>21</v>
      </c>
      <c r="W31" s="176" t="s">
        <v>1619</v>
      </c>
      <c r="Y31" s="177">
        <v>20</v>
      </c>
      <c r="Z31" s="178" t="s">
        <v>648</v>
      </c>
      <c r="AA31" s="179"/>
    </row>
    <row r="32" spans="4:27" ht="15.75" thickBot="1" x14ac:dyDescent="0.3">
      <c r="D32" s="303" t="s">
        <v>6</v>
      </c>
      <c r="E32" s="304"/>
      <c r="F32" s="305"/>
      <c r="I32" s="296" t="s">
        <v>1181</v>
      </c>
      <c r="J32" s="297"/>
      <c r="L32" s="204" t="s">
        <v>1214</v>
      </c>
      <c r="M32" s="292"/>
      <c r="N32" s="293"/>
      <c r="P32" s="306" t="s">
        <v>1620</v>
      </c>
      <c r="Q32" s="307"/>
      <c r="R32" s="207" t="s">
        <v>1594</v>
      </c>
      <c r="T32" s="167" t="s">
        <v>1621</v>
      </c>
      <c r="U32" s="168" t="s">
        <v>1622</v>
      </c>
      <c r="V32" s="169">
        <v>22</v>
      </c>
      <c r="W32" s="170" t="s">
        <v>1619</v>
      </c>
      <c r="Y32" s="177">
        <v>21</v>
      </c>
      <c r="Z32" s="178" t="s">
        <v>1623</v>
      </c>
      <c r="AA32" s="179" t="s">
        <v>1624</v>
      </c>
    </row>
    <row r="33" spans="4:27" ht="15.75" thickBot="1" x14ac:dyDescent="0.3">
      <c r="D33" s="308" t="s">
        <v>323</v>
      </c>
      <c r="E33" s="309"/>
      <c r="F33" s="310"/>
      <c r="I33" s="289" t="s">
        <v>1233</v>
      </c>
      <c r="J33" s="291"/>
      <c r="L33" s="208" t="s">
        <v>1219</v>
      </c>
      <c r="M33" s="311"/>
      <c r="N33" s="312"/>
      <c r="T33" s="167" t="s">
        <v>428</v>
      </c>
      <c r="U33" s="175" t="s">
        <v>1454</v>
      </c>
      <c r="V33" s="169">
        <v>23</v>
      </c>
      <c r="W33" s="176" t="s">
        <v>1619</v>
      </c>
      <c r="Y33" s="177">
        <v>22</v>
      </c>
      <c r="Z33" s="178" t="s">
        <v>1625</v>
      </c>
      <c r="AA33" s="179"/>
    </row>
    <row r="34" spans="4:27" x14ac:dyDescent="0.25">
      <c r="D34" s="296" t="s">
        <v>332</v>
      </c>
      <c r="E34" s="313"/>
      <c r="F34" s="297"/>
      <c r="I34" s="296" t="s">
        <v>1626</v>
      </c>
      <c r="J34" s="297"/>
      <c r="T34" s="167" t="s">
        <v>1627</v>
      </c>
      <c r="U34" s="168" t="s">
        <v>1628</v>
      </c>
      <c r="V34" s="169">
        <v>24</v>
      </c>
      <c r="W34" s="170" t="s">
        <v>1619</v>
      </c>
      <c r="Y34" s="177">
        <v>23</v>
      </c>
      <c r="Z34" s="178" t="s">
        <v>667</v>
      </c>
      <c r="AA34" s="179"/>
    </row>
    <row r="35" spans="4:27" ht="15.75" thickBot="1" x14ac:dyDescent="0.3">
      <c r="D35" s="289" t="s">
        <v>641</v>
      </c>
      <c r="E35" s="314"/>
      <c r="F35" s="291"/>
      <c r="I35" s="315" t="s">
        <v>1629</v>
      </c>
      <c r="J35" s="316"/>
      <c r="P35" s="317"/>
      <c r="Q35" s="317"/>
      <c r="T35" s="167" t="s">
        <v>1630</v>
      </c>
      <c r="U35" s="175" t="s">
        <v>1631</v>
      </c>
      <c r="V35" s="169">
        <v>25</v>
      </c>
      <c r="W35" s="176" t="s">
        <v>1619</v>
      </c>
      <c r="Y35" s="177">
        <v>24</v>
      </c>
      <c r="Z35" s="178" t="s">
        <v>1632</v>
      </c>
      <c r="AA35" s="179"/>
    </row>
    <row r="36" spans="4:27" ht="15.75" thickBot="1" x14ac:dyDescent="0.3">
      <c r="D36" s="300" t="s">
        <v>325</v>
      </c>
      <c r="E36" s="301"/>
      <c r="F36" s="302"/>
      <c r="T36" s="167" t="s">
        <v>1633</v>
      </c>
      <c r="U36" s="168" t="s">
        <v>1634</v>
      </c>
      <c r="V36" s="169">
        <v>26</v>
      </c>
      <c r="W36" s="170" t="s">
        <v>1619</v>
      </c>
      <c r="Y36" s="177">
        <v>25</v>
      </c>
      <c r="Z36" s="178" t="s">
        <v>668</v>
      </c>
      <c r="AA36" s="179"/>
    </row>
    <row r="37" spans="4:27" ht="15.75" thickBot="1" x14ac:dyDescent="0.3">
      <c r="T37" s="167" t="s">
        <v>489</v>
      </c>
      <c r="U37" s="175" t="s">
        <v>488</v>
      </c>
      <c r="V37" s="169">
        <v>27</v>
      </c>
      <c r="W37" s="176" t="s">
        <v>1619</v>
      </c>
      <c r="Y37" s="177">
        <v>26</v>
      </c>
      <c r="Z37" s="178" t="s">
        <v>652</v>
      </c>
      <c r="AA37" s="179" t="s">
        <v>1635</v>
      </c>
    </row>
    <row r="38" spans="4:27" ht="15.75" thickBot="1" x14ac:dyDescent="0.3">
      <c r="I38" s="318" t="s">
        <v>1636</v>
      </c>
      <c r="J38" s="319"/>
      <c r="T38" s="167" t="s">
        <v>1637</v>
      </c>
      <c r="U38" s="168" t="s">
        <v>700</v>
      </c>
      <c r="V38" s="169">
        <v>28</v>
      </c>
      <c r="W38" s="170" t="s">
        <v>1619</v>
      </c>
      <c r="Y38" s="177">
        <v>27</v>
      </c>
      <c r="Z38" s="209" t="s">
        <v>1638</v>
      </c>
      <c r="AA38" s="179"/>
    </row>
    <row r="39" spans="4:27" x14ac:dyDescent="0.25">
      <c r="D39" s="320" t="s">
        <v>1639</v>
      </c>
      <c r="E39" s="321"/>
      <c r="F39" s="322"/>
      <c r="I39" s="210" t="s">
        <v>536</v>
      </c>
      <c r="J39" s="211" t="s">
        <v>1640</v>
      </c>
      <c r="T39" s="167" t="s">
        <v>1641</v>
      </c>
      <c r="U39" s="175" t="s">
        <v>701</v>
      </c>
      <c r="V39" s="169">
        <v>29</v>
      </c>
      <c r="W39" s="176" t="s">
        <v>1619</v>
      </c>
      <c r="Y39" s="177">
        <v>28</v>
      </c>
      <c r="Z39" s="209" t="s">
        <v>660</v>
      </c>
      <c r="AA39" s="179"/>
    </row>
    <row r="40" spans="4:27" x14ac:dyDescent="0.25">
      <c r="D40" s="210" t="s">
        <v>1642</v>
      </c>
      <c r="E40" s="211" t="s">
        <v>1643</v>
      </c>
      <c r="F40" s="212" t="s">
        <v>1640</v>
      </c>
      <c r="I40" s="198" t="s">
        <v>1644</v>
      </c>
      <c r="J40" s="213"/>
      <c r="T40" s="167" t="s">
        <v>1645</v>
      </c>
      <c r="U40" s="168" t="s">
        <v>1646</v>
      </c>
      <c r="V40" s="169">
        <v>30</v>
      </c>
      <c r="W40" s="170" t="s">
        <v>1619</v>
      </c>
      <c r="Y40" s="177">
        <v>29</v>
      </c>
      <c r="Z40" s="209" t="s">
        <v>1647</v>
      </c>
      <c r="AA40" s="179"/>
    </row>
    <row r="41" spans="4:27" x14ac:dyDescent="0.25">
      <c r="D41" s="214" t="s">
        <v>1648</v>
      </c>
      <c r="E41" s="215">
        <v>0</v>
      </c>
      <c r="F41" s="216"/>
      <c r="I41" s="205" t="s">
        <v>541</v>
      </c>
      <c r="J41" s="217"/>
      <c r="T41" s="167" t="s">
        <v>1649</v>
      </c>
      <c r="U41" s="175" t="s">
        <v>1650</v>
      </c>
      <c r="V41" s="169">
        <v>31</v>
      </c>
      <c r="W41" s="176" t="s">
        <v>1619</v>
      </c>
      <c r="Y41" s="177">
        <v>30</v>
      </c>
      <c r="Z41" s="209" t="s">
        <v>1651</v>
      </c>
      <c r="AA41" s="179"/>
    </row>
    <row r="42" spans="4:27" x14ac:dyDescent="0.25">
      <c r="D42" s="218" t="s">
        <v>543</v>
      </c>
      <c r="E42" s="219">
        <v>15</v>
      </c>
      <c r="F42" s="220"/>
      <c r="I42" s="198" t="s">
        <v>600</v>
      </c>
      <c r="J42" s="213"/>
      <c r="T42" s="167" t="s">
        <v>1652</v>
      </c>
      <c r="U42" s="168" t="s">
        <v>1653</v>
      </c>
      <c r="V42" s="169">
        <v>32</v>
      </c>
      <c r="W42" s="170" t="s">
        <v>1619</v>
      </c>
      <c r="Y42" s="177">
        <v>31</v>
      </c>
      <c r="Z42" s="209" t="s">
        <v>663</v>
      </c>
      <c r="AA42" s="179"/>
    </row>
    <row r="43" spans="4:27" x14ac:dyDescent="0.25">
      <c r="D43" s="221" t="s">
        <v>539</v>
      </c>
      <c r="E43" s="222">
        <v>30</v>
      </c>
      <c r="F43" s="223"/>
      <c r="I43" s="205" t="s">
        <v>1654</v>
      </c>
      <c r="J43" s="217"/>
      <c r="T43" s="167" t="s">
        <v>1655</v>
      </c>
      <c r="U43" s="175" t="s">
        <v>1656</v>
      </c>
      <c r="V43" s="169">
        <v>33</v>
      </c>
      <c r="W43" s="176" t="s">
        <v>1657</v>
      </c>
      <c r="Y43" s="177">
        <v>32</v>
      </c>
      <c r="Z43" s="209" t="s">
        <v>1658</v>
      </c>
      <c r="AA43" s="179"/>
    </row>
    <row r="44" spans="4:27" x14ac:dyDescent="0.25">
      <c r="D44" s="218" t="s">
        <v>605</v>
      </c>
      <c r="E44" s="219">
        <v>60</v>
      </c>
      <c r="F44" s="220"/>
      <c r="I44" s="198" t="s">
        <v>542</v>
      </c>
      <c r="J44" s="213" t="str">
        <f>CHAR(252)</f>
        <v>ü</v>
      </c>
      <c r="T44" s="167" t="s">
        <v>1659</v>
      </c>
      <c r="U44" s="168" t="s">
        <v>1660</v>
      </c>
      <c r="V44" s="169">
        <v>34</v>
      </c>
      <c r="W44" s="170" t="s">
        <v>1657</v>
      </c>
      <c r="Y44" s="177">
        <v>33</v>
      </c>
      <c r="Z44" s="209" t="s">
        <v>1661</v>
      </c>
      <c r="AA44" s="179"/>
    </row>
    <row r="45" spans="4:27" ht="15.75" thickBot="1" x14ac:dyDescent="0.3">
      <c r="D45" s="224"/>
      <c r="E45" s="225"/>
      <c r="F45" s="226"/>
      <c r="I45" s="206"/>
      <c r="J45" s="227"/>
      <c r="T45" s="167" t="s">
        <v>1662</v>
      </c>
      <c r="U45" s="175" t="s">
        <v>1663</v>
      </c>
      <c r="V45" s="169">
        <v>35</v>
      </c>
      <c r="W45" s="176" t="s">
        <v>1657</v>
      </c>
      <c r="Y45" s="177">
        <v>34</v>
      </c>
      <c r="Z45" s="209" t="s">
        <v>662</v>
      </c>
      <c r="AA45" s="179"/>
    </row>
    <row r="46" spans="4:27" x14ac:dyDescent="0.25">
      <c r="T46" s="167" t="s">
        <v>395</v>
      </c>
      <c r="U46" s="168" t="s">
        <v>394</v>
      </c>
      <c r="V46" s="169">
        <v>36</v>
      </c>
      <c r="W46" s="170" t="s">
        <v>1657</v>
      </c>
      <c r="Y46" s="177">
        <v>35</v>
      </c>
      <c r="Z46" s="178" t="s">
        <v>1664</v>
      </c>
      <c r="AA46" s="179" t="s">
        <v>1665</v>
      </c>
    </row>
    <row r="47" spans="4:27" ht="15.75" thickBot="1" x14ac:dyDescent="0.3">
      <c r="T47" s="167" t="s">
        <v>366</v>
      </c>
      <c r="U47" s="175" t="s">
        <v>365</v>
      </c>
      <c r="V47" s="169">
        <v>37</v>
      </c>
      <c r="W47" s="176" t="s">
        <v>432</v>
      </c>
      <c r="Y47" s="177">
        <v>36</v>
      </c>
      <c r="Z47" s="178" t="s">
        <v>1666</v>
      </c>
      <c r="AA47" s="179"/>
    </row>
    <row r="48" spans="4:27" ht="15.75" thickBot="1" x14ac:dyDescent="0.3">
      <c r="D48" s="266" t="s">
        <v>1667</v>
      </c>
      <c r="E48" s="267"/>
      <c r="F48" s="268"/>
      <c r="I48" s="284" t="s">
        <v>1668</v>
      </c>
      <c r="J48" s="285"/>
      <c r="T48" s="167" t="s">
        <v>435</v>
      </c>
      <c r="U48" s="168" t="s">
        <v>1669</v>
      </c>
      <c r="V48" s="169">
        <v>38</v>
      </c>
      <c r="W48" s="170" t="s">
        <v>432</v>
      </c>
      <c r="Y48" s="177">
        <v>37</v>
      </c>
      <c r="Z48" s="178" t="s">
        <v>669</v>
      </c>
      <c r="AA48" s="179"/>
    </row>
    <row r="49" spans="4:27" x14ac:dyDescent="0.25">
      <c r="D49" s="303" t="s">
        <v>1570</v>
      </c>
      <c r="E49" s="304"/>
      <c r="F49" s="305"/>
      <c r="I49" s="289" t="s">
        <v>1208</v>
      </c>
      <c r="J49" s="291"/>
      <c r="T49" s="167" t="s">
        <v>1670</v>
      </c>
      <c r="U49" s="175" t="s">
        <v>1671</v>
      </c>
      <c r="V49" s="169">
        <v>39</v>
      </c>
      <c r="W49" s="176" t="s">
        <v>432</v>
      </c>
      <c r="Y49" s="177">
        <v>38</v>
      </c>
      <c r="Z49" s="178" t="s">
        <v>1672</v>
      </c>
      <c r="AA49" s="179"/>
    </row>
    <row r="50" spans="4:27" ht="15.75" thickBot="1" x14ac:dyDescent="0.3">
      <c r="D50" s="323">
        <v>350</v>
      </c>
      <c r="E50" s="324"/>
      <c r="F50" s="325"/>
      <c r="I50" s="296" t="s">
        <v>1190</v>
      </c>
      <c r="J50" s="297"/>
      <c r="T50" s="167" t="s">
        <v>437</v>
      </c>
      <c r="U50" s="168" t="s">
        <v>1673</v>
      </c>
      <c r="V50" s="169">
        <v>40</v>
      </c>
      <c r="W50" s="170" t="s">
        <v>432</v>
      </c>
      <c r="Y50" s="177">
        <v>39</v>
      </c>
      <c r="Z50" s="178" t="s">
        <v>1674</v>
      </c>
      <c r="AA50" s="179" t="s">
        <v>1675</v>
      </c>
    </row>
    <row r="51" spans="4:27" ht="15.75" thickBot="1" x14ac:dyDescent="0.3">
      <c r="I51" s="289" t="s">
        <v>1211</v>
      </c>
      <c r="J51" s="291"/>
      <c r="T51" s="167" t="s">
        <v>1676</v>
      </c>
      <c r="U51" s="175" t="s">
        <v>1677</v>
      </c>
      <c r="V51" s="169">
        <v>41</v>
      </c>
      <c r="W51" s="176" t="s">
        <v>432</v>
      </c>
      <c r="Y51" s="228">
        <v>40</v>
      </c>
      <c r="Z51" s="229" t="s">
        <v>657</v>
      </c>
      <c r="AA51" s="230"/>
    </row>
    <row r="52" spans="4:27" x14ac:dyDescent="0.25">
      <c r="I52" s="296" t="s">
        <v>408</v>
      </c>
      <c r="J52" s="297"/>
      <c r="T52" s="167" t="s">
        <v>1678</v>
      </c>
      <c r="U52" s="168" t="s">
        <v>1679</v>
      </c>
      <c r="V52" s="169">
        <v>42</v>
      </c>
      <c r="W52" s="170" t="s">
        <v>432</v>
      </c>
    </row>
    <row r="53" spans="4:27" x14ac:dyDescent="0.25">
      <c r="I53" s="289" t="s">
        <v>1181</v>
      </c>
      <c r="J53" s="291"/>
      <c r="T53" s="167" t="s">
        <v>1680</v>
      </c>
      <c r="U53" s="175" t="s">
        <v>1681</v>
      </c>
      <c r="V53" s="169">
        <v>43</v>
      </c>
      <c r="W53" s="176" t="s">
        <v>1682</v>
      </c>
    </row>
    <row r="54" spans="4:27" x14ac:dyDescent="0.25">
      <c r="I54" s="201" t="s">
        <v>1233</v>
      </c>
      <c r="J54" s="203"/>
      <c r="T54" s="167" t="s">
        <v>1683</v>
      </c>
      <c r="U54" s="168" t="s">
        <v>1684</v>
      </c>
      <c r="V54" s="169">
        <v>44</v>
      </c>
      <c r="W54" s="170" t="s">
        <v>1682</v>
      </c>
    </row>
    <row r="55" spans="4:27" x14ac:dyDescent="0.25">
      <c r="I55" s="296" t="s">
        <v>1685</v>
      </c>
      <c r="J55" s="297"/>
      <c r="T55" s="167" t="s">
        <v>1193</v>
      </c>
      <c r="U55" s="175" t="s">
        <v>699</v>
      </c>
      <c r="V55" s="169">
        <v>45</v>
      </c>
      <c r="W55" s="176" t="s">
        <v>1682</v>
      </c>
    </row>
    <row r="56" spans="4:27" ht="15.75" thickBot="1" x14ac:dyDescent="0.3">
      <c r="I56" s="315" t="s">
        <v>1238</v>
      </c>
      <c r="J56" s="316"/>
      <c r="T56" s="167" t="s">
        <v>348</v>
      </c>
      <c r="U56" s="168" t="s">
        <v>347</v>
      </c>
      <c r="V56" s="169">
        <v>46</v>
      </c>
      <c r="W56" s="170" t="s">
        <v>1682</v>
      </c>
    </row>
    <row r="57" spans="4:27" x14ac:dyDescent="0.25">
      <c r="T57" s="167" t="s">
        <v>817</v>
      </c>
      <c r="U57" s="175" t="s">
        <v>816</v>
      </c>
      <c r="V57" s="169">
        <v>47</v>
      </c>
      <c r="W57" s="176" t="s">
        <v>1682</v>
      </c>
    </row>
    <row r="58" spans="4:27" x14ac:dyDescent="0.25">
      <c r="T58" s="167" t="s">
        <v>1686</v>
      </c>
      <c r="U58" s="168" t="s">
        <v>1687</v>
      </c>
      <c r="V58" s="169">
        <v>48</v>
      </c>
      <c r="W58" s="170" t="s">
        <v>1682</v>
      </c>
    </row>
    <row r="59" spans="4:27" x14ac:dyDescent="0.25">
      <c r="T59" s="167" t="s">
        <v>811</v>
      </c>
      <c r="U59" s="175" t="s">
        <v>810</v>
      </c>
      <c r="V59" s="169">
        <v>49</v>
      </c>
      <c r="W59" s="176" t="s">
        <v>1682</v>
      </c>
    </row>
    <row r="60" spans="4:27" x14ac:dyDescent="0.25">
      <c r="T60" s="167" t="s">
        <v>440</v>
      </c>
      <c r="U60" s="168" t="s">
        <v>1196</v>
      </c>
      <c r="V60" s="169">
        <v>50</v>
      </c>
      <c r="W60" s="170" t="s">
        <v>1682</v>
      </c>
    </row>
    <row r="61" spans="4:27" x14ac:dyDescent="0.25">
      <c r="T61" s="167" t="s">
        <v>1688</v>
      </c>
      <c r="U61" s="175" t="s">
        <v>505</v>
      </c>
      <c r="V61" s="169">
        <v>66</v>
      </c>
      <c r="W61" s="176" t="s">
        <v>1682</v>
      </c>
    </row>
    <row r="62" spans="4:27" x14ac:dyDescent="0.25">
      <c r="T62" s="167" t="s">
        <v>441</v>
      </c>
      <c r="U62" s="168" t="s">
        <v>496</v>
      </c>
      <c r="V62" s="169">
        <v>51</v>
      </c>
      <c r="W62" s="170" t="s">
        <v>1682</v>
      </c>
    </row>
    <row r="63" spans="4:27" x14ac:dyDescent="0.25">
      <c r="T63" s="167" t="s">
        <v>1222</v>
      </c>
      <c r="U63" s="175" t="s">
        <v>456</v>
      </c>
      <c r="V63" s="169">
        <v>52</v>
      </c>
      <c r="W63" s="176" t="s">
        <v>1682</v>
      </c>
      <c r="Z63" s="24"/>
    </row>
    <row r="64" spans="4:27" x14ac:dyDescent="0.25">
      <c r="T64" s="167" t="s">
        <v>503</v>
      </c>
      <c r="U64" s="168" t="s">
        <v>502</v>
      </c>
      <c r="V64" s="169">
        <v>62</v>
      </c>
      <c r="W64" s="170" t="s">
        <v>1682</v>
      </c>
    </row>
    <row r="65" spans="20:23" x14ac:dyDescent="0.25">
      <c r="T65" s="167" t="s">
        <v>370</v>
      </c>
      <c r="U65" s="175" t="s">
        <v>369</v>
      </c>
      <c r="V65" s="169">
        <v>53</v>
      </c>
      <c r="W65" s="176" t="s">
        <v>1682</v>
      </c>
    </row>
    <row r="66" spans="20:23" x14ac:dyDescent="0.25">
      <c r="T66" s="167" t="s">
        <v>323</v>
      </c>
      <c r="U66" s="168" t="s">
        <v>367</v>
      </c>
      <c r="V66" s="169">
        <v>54</v>
      </c>
      <c r="W66" s="170" t="s">
        <v>1682</v>
      </c>
    </row>
    <row r="67" spans="20:23" x14ac:dyDescent="0.25">
      <c r="T67" s="167" t="s">
        <v>372</v>
      </c>
      <c r="U67" s="175" t="s">
        <v>371</v>
      </c>
      <c r="V67" s="169">
        <v>55</v>
      </c>
      <c r="W67" s="176" t="s">
        <v>1682</v>
      </c>
    </row>
    <row r="68" spans="20:23" x14ac:dyDescent="0.25">
      <c r="T68" s="167" t="s">
        <v>426</v>
      </c>
      <c r="U68" s="168" t="s">
        <v>425</v>
      </c>
      <c r="V68" s="169">
        <v>56</v>
      </c>
      <c r="W68" s="170" t="s">
        <v>1682</v>
      </c>
    </row>
    <row r="69" spans="20:23" x14ac:dyDescent="0.25">
      <c r="T69" s="167" t="s">
        <v>412</v>
      </c>
      <c r="U69" s="175" t="s">
        <v>411</v>
      </c>
      <c r="V69" s="169">
        <v>57</v>
      </c>
      <c r="W69" s="176" t="s">
        <v>1682</v>
      </c>
    </row>
    <row r="70" spans="20:23" x14ac:dyDescent="0.25">
      <c r="T70" s="167" t="s">
        <v>1689</v>
      </c>
      <c r="U70" s="168" t="s">
        <v>1690</v>
      </c>
      <c r="V70" s="169">
        <v>58</v>
      </c>
      <c r="W70" s="170" t="s">
        <v>1682</v>
      </c>
    </row>
    <row r="71" spans="20:23" x14ac:dyDescent="0.25">
      <c r="T71" s="167" t="s">
        <v>1691</v>
      </c>
      <c r="U71" s="175" t="s">
        <v>1692</v>
      </c>
      <c r="V71" s="169">
        <v>59</v>
      </c>
      <c r="W71" s="176" t="s">
        <v>1682</v>
      </c>
    </row>
    <row r="72" spans="20:23" x14ac:dyDescent="0.25">
      <c r="T72" s="167" t="s">
        <v>567</v>
      </c>
      <c r="U72" s="168" t="s">
        <v>566</v>
      </c>
      <c r="V72" s="169">
        <v>60</v>
      </c>
      <c r="W72" s="170" t="s">
        <v>1682</v>
      </c>
    </row>
    <row r="73" spans="20:23" x14ac:dyDescent="0.25">
      <c r="T73" s="167" t="s">
        <v>1242</v>
      </c>
      <c r="U73" s="175" t="s">
        <v>1241</v>
      </c>
      <c r="V73" s="169">
        <v>63</v>
      </c>
      <c r="W73" s="176" t="s">
        <v>1682</v>
      </c>
    </row>
    <row r="74" spans="20:23" x14ac:dyDescent="0.25">
      <c r="T74" s="167" t="s">
        <v>1244</v>
      </c>
      <c r="U74" s="168" t="s">
        <v>1243</v>
      </c>
      <c r="V74" s="169">
        <v>64</v>
      </c>
      <c r="W74" s="170" t="s">
        <v>1682</v>
      </c>
    </row>
    <row r="75" spans="20:23" x14ac:dyDescent="0.25">
      <c r="T75" s="167" t="s">
        <v>1246</v>
      </c>
      <c r="U75" s="175" t="s">
        <v>1245</v>
      </c>
      <c r="V75" s="169">
        <v>65</v>
      </c>
      <c r="W75" s="176" t="s">
        <v>1682</v>
      </c>
    </row>
    <row r="76" spans="20:23" x14ac:dyDescent="0.25">
      <c r="T76" s="167" t="s">
        <v>1693</v>
      </c>
      <c r="U76" s="168" t="s">
        <v>1694</v>
      </c>
      <c r="V76" s="169">
        <v>61</v>
      </c>
      <c r="W76" s="170" t="s">
        <v>1682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17" priority="6">
      <formula>AND($T11&lt;&gt;"",MOD(ROW(),2)=1)</formula>
    </cfRule>
    <cfRule type="expression" dxfId="16" priority="7">
      <formula>AND($T11&lt;&gt;"",MOD(ROW(),2)=0)</formula>
    </cfRule>
  </conditionalFormatting>
  <conditionalFormatting sqref="Q11:Q21">
    <cfRule type="expression" dxfId="15" priority="4">
      <formula>AND($T11&lt;&gt;"",MOD(ROW(),2)=1)</formula>
    </cfRule>
    <cfRule type="expression" dxfId="14" priority="5">
      <formula>AND($T11&lt;&gt;"",MOD(ROW(),2)=0)</formula>
    </cfRule>
  </conditionalFormatting>
  <conditionalFormatting sqref="R11:R20">
    <cfRule type="expression" dxfId="13" priority="2">
      <formula>AND($T11&lt;&gt;"",MOD(ROW(),2)=1)</formula>
    </cfRule>
    <cfRule type="expression" dxfId="12" priority="3">
      <formula>AND($T11&lt;&gt;"",MOD(ROW(),2)=0)</formula>
    </cfRule>
  </conditionalFormatting>
  <conditionalFormatting sqref="T11:W78">
    <cfRule type="expression" dxfId="11" priority="8">
      <formula>AND($T11&lt;&gt;"",MOD(ROW(),2)=1)</formula>
    </cfRule>
    <cfRule type="expression" dxfId="10" priority="9">
      <formula>AND($T11&lt;&gt;"",MOD(ROW(),2)=0)</formula>
    </cfRule>
  </conditionalFormatting>
  <conditionalFormatting sqref="Y12:AA51">
    <cfRule type="expression" dxfId="9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zoomScale="90" zoomScaleNormal="90" workbookViewId="0">
      <selection activeCell="N21" sqref="N21"/>
    </sheetView>
  </sheetViews>
  <sheetFormatPr baseColWidth="10" defaultColWidth="9.140625" defaultRowHeight="15" x14ac:dyDescent="0.25"/>
  <cols>
    <col min="1" max="1" width="14" style="125" customWidth="1"/>
    <col min="2" max="2" width="12.140625" style="125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19"/>
      <c r="B1" s="119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</row>
    <row r="2" spans="1:27" ht="12.6" customHeight="1" thickBot="1" x14ac:dyDescent="0.3">
      <c r="A2" s="234" t="s">
        <v>1520</v>
      </c>
      <c r="B2" s="234"/>
    </row>
    <row r="3" spans="1:27" ht="15.75" thickBot="1" x14ac:dyDescent="0.3">
      <c r="A3" s="120" t="s">
        <v>1521</v>
      </c>
      <c r="B3" s="121"/>
      <c r="D3" s="235" t="s">
        <v>1522</v>
      </c>
      <c r="E3" s="236"/>
      <c r="F3" s="237" t="s">
        <v>1523</v>
      </c>
      <c r="G3" s="238"/>
      <c r="H3" s="238"/>
      <c r="I3" s="238"/>
      <c r="J3" s="238"/>
      <c r="K3" s="238"/>
      <c r="L3" s="238"/>
      <c r="M3" s="239"/>
      <c r="T3" s="24"/>
      <c r="V3"/>
    </row>
    <row r="4" spans="1:27" ht="15.75" thickBot="1" x14ac:dyDescent="0.3">
      <c r="A4" s="120" t="s">
        <v>1524</v>
      </c>
      <c r="B4" s="121"/>
      <c r="P4" s="240"/>
      <c r="Q4" s="241"/>
      <c r="R4" s="242"/>
      <c r="S4" s="242"/>
      <c r="V4" s="8"/>
      <c r="W4" s="6"/>
    </row>
    <row r="5" spans="1:27" ht="15.75" thickBot="1" x14ac:dyDescent="0.3">
      <c r="A5" s="120" t="s">
        <v>1525</v>
      </c>
      <c r="B5" s="122"/>
      <c r="D5" s="249" t="s">
        <v>1526</v>
      </c>
      <c r="E5" s="250"/>
      <c r="F5" s="251" t="s">
        <v>1527</v>
      </c>
      <c r="G5" s="252"/>
      <c r="H5" s="252"/>
      <c r="I5" s="252"/>
      <c r="J5" s="252"/>
      <c r="K5" s="252"/>
      <c r="L5" s="252"/>
      <c r="M5" s="253"/>
      <c r="P5" s="241"/>
      <c r="Q5" s="241"/>
      <c r="R5" s="242"/>
      <c r="S5" s="242"/>
      <c r="V5" s="8"/>
      <c r="W5" s="6"/>
    </row>
    <row r="6" spans="1:27" ht="15.75" thickBot="1" x14ac:dyDescent="0.3">
      <c r="A6" s="120" t="s">
        <v>1528</v>
      </c>
      <c r="B6" s="123"/>
      <c r="D6" s="254" t="s">
        <v>1529</v>
      </c>
      <c r="E6" s="255"/>
      <c r="F6" s="256" t="s">
        <v>1530</v>
      </c>
      <c r="G6" s="257"/>
      <c r="H6" s="257"/>
      <c r="I6" s="257"/>
      <c r="J6" s="257"/>
      <c r="K6" s="257"/>
      <c r="L6" s="257"/>
      <c r="M6" s="258"/>
      <c r="P6" s="241"/>
      <c r="Q6" s="241"/>
      <c r="R6" s="242"/>
      <c r="S6" s="242"/>
      <c r="V6" s="8"/>
      <c r="W6" s="6"/>
    </row>
    <row r="7" spans="1:27" x14ac:dyDescent="0.25">
      <c r="A7" s="120" t="s">
        <v>1531</v>
      </c>
      <c r="B7" s="123"/>
      <c r="E7" s="124"/>
      <c r="F7" s="8"/>
      <c r="G7" s="8"/>
      <c r="H7" s="8"/>
      <c r="I7" s="8"/>
      <c r="J7" s="8"/>
      <c r="K7" s="8"/>
      <c r="L7" s="8"/>
      <c r="N7" s="24"/>
    </row>
    <row r="8" spans="1:27" ht="15.75" thickBot="1" x14ac:dyDescent="0.3">
      <c r="E8" s="124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6" t="s">
        <v>1532</v>
      </c>
      <c r="B9" s="127">
        <v>355</v>
      </c>
      <c r="D9" s="261" t="s">
        <v>1533</v>
      </c>
      <c r="E9" s="262"/>
      <c r="F9" s="262"/>
      <c r="G9" s="263"/>
      <c r="I9" s="264" t="s">
        <v>1534</v>
      </c>
      <c r="J9" s="265"/>
      <c r="K9" s="128"/>
      <c r="L9" s="266" t="s">
        <v>1535</v>
      </c>
      <c r="M9" s="267"/>
      <c r="N9" s="268"/>
      <c r="P9" s="269" t="s">
        <v>1536</v>
      </c>
      <c r="Q9" s="270"/>
      <c r="R9" s="271"/>
      <c r="T9" s="243" t="s">
        <v>1537</v>
      </c>
      <c r="U9" s="244"/>
      <c r="V9" s="244"/>
      <c r="W9" s="245"/>
      <c r="Y9" s="246" t="s">
        <v>1538</v>
      </c>
      <c r="Z9" s="247"/>
      <c r="AA9" s="248"/>
    </row>
    <row r="10" spans="1:27" ht="15.75" customHeight="1" thickBot="1" x14ac:dyDescent="0.3">
      <c r="D10" s="129" t="s">
        <v>1539</v>
      </c>
      <c r="E10" s="130" t="s">
        <v>1</v>
      </c>
      <c r="F10" s="130" t="s">
        <v>1540</v>
      </c>
      <c r="G10" s="131" t="s">
        <v>1541</v>
      </c>
      <c r="I10" s="132" t="s">
        <v>1542</v>
      </c>
      <c r="J10" s="133" t="s">
        <v>1543</v>
      </c>
      <c r="K10" s="128"/>
      <c r="L10" s="134" t="s">
        <v>1544</v>
      </c>
      <c r="M10" s="134" t="s">
        <v>3</v>
      </c>
      <c r="N10" s="134" t="s">
        <v>644</v>
      </c>
      <c r="P10" s="135" t="s">
        <v>1541</v>
      </c>
      <c r="Q10" s="136" t="s">
        <v>1545</v>
      </c>
      <c r="R10" s="137" t="s">
        <v>1546</v>
      </c>
      <c r="T10" s="138" t="s">
        <v>6</v>
      </c>
      <c r="U10" s="139" t="s">
        <v>337</v>
      </c>
      <c r="V10" s="139" t="s">
        <v>1547</v>
      </c>
      <c r="W10" s="140" t="s">
        <v>1172</v>
      </c>
      <c r="Y10" s="272"/>
      <c r="Z10" s="273"/>
      <c r="AA10" s="274"/>
    </row>
    <row r="11" spans="1:27" ht="15.75" thickBot="1" x14ac:dyDescent="0.3">
      <c r="D11" s="141" t="s">
        <v>15</v>
      </c>
      <c r="E11" s="142">
        <v>1</v>
      </c>
      <c r="F11" s="143" t="s">
        <v>1548</v>
      </c>
      <c r="G11" s="144" t="s">
        <v>1549</v>
      </c>
      <c r="I11" s="145">
        <v>2023</v>
      </c>
      <c r="J11" s="146">
        <v>45138</v>
      </c>
      <c r="K11" s="128"/>
      <c r="L11" s="147" t="s">
        <v>1550</v>
      </c>
      <c r="M11" s="7">
        <v>39448</v>
      </c>
      <c r="N11" s="148">
        <v>0.05</v>
      </c>
      <c r="P11" s="149" t="s">
        <v>1551</v>
      </c>
      <c r="Q11" s="150">
        <f ca="1">TODAY()</f>
        <v>45476</v>
      </c>
      <c r="R11" s="151">
        <f ca="1">TODAY()</f>
        <v>45476</v>
      </c>
      <c r="T11" s="152" t="s">
        <v>342</v>
      </c>
      <c r="U11" s="153" t="s">
        <v>344</v>
      </c>
      <c r="V11" s="153">
        <v>1</v>
      </c>
      <c r="W11" s="154" t="s">
        <v>1552</v>
      </c>
      <c r="Y11" s="155" t="s">
        <v>1553</v>
      </c>
      <c r="Z11" s="156" t="s">
        <v>6</v>
      </c>
      <c r="AA11" s="157" t="s">
        <v>1554</v>
      </c>
    </row>
    <row r="12" spans="1:27" x14ac:dyDescent="0.25">
      <c r="D12" s="158" t="s">
        <v>221</v>
      </c>
      <c r="E12" s="159">
        <v>2</v>
      </c>
      <c r="F12" s="160" t="s">
        <v>1555</v>
      </c>
      <c r="G12" s="161" t="s">
        <v>1556</v>
      </c>
      <c r="I12" s="162">
        <v>2024</v>
      </c>
      <c r="J12" s="163">
        <v>45504</v>
      </c>
      <c r="K12" s="128"/>
      <c r="L12" s="147" t="s">
        <v>1214</v>
      </c>
      <c r="M12" s="7">
        <v>41275</v>
      </c>
      <c r="N12" s="164">
        <v>9.9750000000000005E-2</v>
      </c>
      <c r="P12" s="152" t="s">
        <v>1557</v>
      </c>
      <c r="Q12" s="165">
        <f ca="1">DATE(YEAR(TODAY()),MONTH(TODAY()),1)</f>
        <v>45474</v>
      </c>
      <c r="R12" s="166">
        <f ca="1">EOMONTH(DATE(YEAR(TODAY()),MONTH(TODAY()),1),0)</f>
        <v>45504</v>
      </c>
      <c r="T12" s="167" t="s">
        <v>345</v>
      </c>
      <c r="U12" s="168" t="s">
        <v>389</v>
      </c>
      <c r="V12" s="169">
        <v>2</v>
      </c>
      <c r="W12" s="170" t="s">
        <v>1552</v>
      </c>
      <c r="Y12" s="171">
        <v>1</v>
      </c>
      <c r="Z12" s="172" t="s">
        <v>661</v>
      </c>
      <c r="AA12" s="173"/>
    </row>
    <row r="13" spans="1:27" x14ac:dyDescent="0.25">
      <c r="D13" s="158" t="s">
        <v>53</v>
      </c>
      <c r="E13" s="159">
        <v>3</v>
      </c>
      <c r="F13" s="160" t="s">
        <v>1558</v>
      </c>
      <c r="G13" s="161" t="s">
        <v>1559</v>
      </c>
      <c r="I13" s="174">
        <v>2025</v>
      </c>
      <c r="J13" s="163">
        <v>45869</v>
      </c>
      <c r="K13" s="128"/>
      <c r="L13" s="147"/>
      <c r="M13" s="7"/>
      <c r="N13" s="148"/>
      <c r="P13" s="152" t="s">
        <v>1560</v>
      </c>
      <c r="Q13" s="165">
        <f ca="1">DATE(YEAR(TODAY()),MONTH(TODAY())-1,1)</f>
        <v>45444</v>
      </c>
      <c r="R13" s="166">
        <f ca="1">EOMONTH(DATE(YEAR(TODAY()),MONTH(TODAY()),1),-1)</f>
        <v>45473</v>
      </c>
      <c r="T13" s="167" t="s">
        <v>1561</v>
      </c>
      <c r="U13" s="175" t="s">
        <v>1562</v>
      </c>
      <c r="V13" s="169">
        <v>3</v>
      </c>
      <c r="W13" s="176" t="s">
        <v>1552</v>
      </c>
      <c r="Y13" s="177">
        <v>2</v>
      </c>
      <c r="Z13" s="178" t="s">
        <v>645</v>
      </c>
      <c r="AA13" s="179"/>
    </row>
    <row r="14" spans="1:27" ht="15.75" thickBot="1" x14ac:dyDescent="0.3">
      <c r="D14" s="180" t="s">
        <v>19</v>
      </c>
      <c r="E14" s="181">
        <v>4</v>
      </c>
      <c r="F14" s="182" t="s">
        <v>1563</v>
      </c>
      <c r="G14" s="183" t="s">
        <v>1564</v>
      </c>
      <c r="I14" s="162">
        <v>2026</v>
      </c>
      <c r="J14" s="163">
        <v>46234</v>
      </c>
      <c r="K14" s="128"/>
      <c r="L14" s="147"/>
      <c r="M14" s="7"/>
      <c r="N14" s="164"/>
      <c r="P14" s="152" t="s">
        <v>1565</v>
      </c>
      <c r="Q14" s="165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66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67" t="s">
        <v>356</v>
      </c>
      <c r="U14" s="168" t="s">
        <v>355</v>
      </c>
      <c r="V14" s="169">
        <v>4</v>
      </c>
      <c r="W14" s="170" t="s">
        <v>1552</v>
      </c>
      <c r="Y14" s="177">
        <v>3</v>
      </c>
      <c r="Z14" s="178" t="s">
        <v>656</v>
      </c>
      <c r="AA14" s="179"/>
    </row>
    <row r="15" spans="1:27" x14ac:dyDescent="0.25">
      <c r="D15" s="184"/>
      <c r="E15" s="184"/>
      <c r="F15" s="185"/>
      <c r="G15" s="8"/>
      <c r="I15" s="174">
        <v>2027</v>
      </c>
      <c r="J15" s="146">
        <v>46599</v>
      </c>
      <c r="K15" s="128"/>
      <c r="L15" s="147"/>
      <c r="M15" s="7"/>
      <c r="N15" s="148"/>
      <c r="P15" s="152" t="s">
        <v>1566</v>
      </c>
      <c r="Q15" s="165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66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67" t="s">
        <v>361</v>
      </c>
      <c r="U15" s="175" t="s">
        <v>360</v>
      </c>
      <c r="V15" s="169">
        <v>5</v>
      </c>
      <c r="W15" s="176" t="s">
        <v>1552</v>
      </c>
      <c r="Y15" s="177">
        <v>4</v>
      </c>
      <c r="Z15" s="178" t="s">
        <v>653</v>
      </c>
      <c r="AA15" s="179"/>
    </row>
    <row r="16" spans="1:27" ht="15.75" thickBot="1" x14ac:dyDescent="0.3">
      <c r="I16" s="162">
        <v>2028</v>
      </c>
      <c r="J16" s="163">
        <v>46965</v>
      </c>
      <c r="K16" s="128"/>
      <c r="L16" s="147"/>
      <c r="M16" s="7"/>
      <c r="N16" s="164"/>
      <c r="P16" s="152" t="s">
        <v>1567</v>
      </c>
      <c r="Q16" s="165">
        <f ca="1">DATE(YEAR(Aujourdhui)-1+IF(MONTH(Aujourdhui)&gt;7,1,0),8,1)</f>
        <v>45139</v>
      </c>
      <c r="R16" s="166">
        <f ca="1">DATE(YEAR(Aujourdhui)+IF(MONTH(Aujourdhui)&gt;7,1,0),7,31)</f>
        <v>45504</v>
      </c>
      <c r="T16" s="167" t="s">
        <v>353</v>
      </c>
      <c r="U16" s="168" t="s">
        <v>352</v>
      </c>
      <c r="V16" s="169">
        <v>6</v>
      </c>
      <c r="W16" s="170" t="s">
        <v>1552</v>
      </c>
      <c r="Y16" s="177">
        <v>5</v>
      </c>
      <c r="Z16" s="178" t="s">
        <v>647</v>
      </c>
      <c r="AA16" s="179"/>
    </row>
    <row r="17" spans="4:27" x14ac:dyDescent="0.25">
      <c r="D17" s="275" t="s">
        <v>1568</v>
      </c>
      <c r="E17" s="276"/>
      <c r="F17" s="277"/>
      <c r="I17" s="174">
        <v>2029</v>
      </c>
      <c r="J17" s="163">
        <v>47330</v>
      </c>
      <c r="K17" s="128"/>
      <c r="L17" s="147"/>
      <c r="N17" s="8"/>
      <c r="P17" s="152" t="s">
        <v>1569</v>
      </c>
      <c r="Q17" s="165">
        <f ca="1">DATE(YEAR(Aujourdhui)-2+IF(MONTH(Aujourdhui)&gt;7,1,0),8,1)</f>
        <v>44774</v>
      </c>
      <c r="R17" s="166">
        <f ca="1">DATE(YEAR(Aujourdhui)-1+IF(MONTH(Aujourdhui)&gt;7,1,0),7,31)</f>
        <v>45138</v>
      </c>
      <c r="T17" s="167" t="s">
        <v>358</v>
      </c>
      <c r="U17" s="175" t="s">
        <v>357</v>
      </c>
      <c r="V17" s="169">
        <v>7</v>
      </c>
      <c r="W17" s="176" t="s">
        <v>1552</v>
      </c>
      <c r="Y17" s="177">
        <v>6</v>
      </c>
      <c r="Z17" s="178" t="s">
        <v>654</v>
      </c>
      <c r="AA17" s="179"/>
    </row>
    <row r="18" spans="4:27" x14ac:dyDescent="0.25">
      <c r="D18" s="134" t="s">
        <v>1</v>
      </c>
      <c r="E18" s="186" t="s">
        <v>3</v>
      </c>
      <c r="F18" s="187" t="s">
        <v>1570</v>
      </c>
      <c r="I18" s="162">
        <v>2030</v>
      </c>
      <c r="J18" s="163">
        <v>47695</v>
      </c>
      <c r="K18" s="128"/>
      <c r="L18" s="147"/>
      <c r="N18" s="8"/>
      <c r="P18" s="152" t="s">
        <v>1571</v>
      </c>
      <c r="Q18" s="165">
        <f ca="1">TODAY()-6</f>
        <v>45470</v>
      </c>
      <c r="R18" s="166">
        <f ca="1">TODAY()</f>
        <v>45476</v>
      </c>
      <c r="T18" s="167" t="s">
        <v>825</v>
      </c>
      <c r="U18" s="168" t="s">
        <v>824</v>
      </c>
      <c r="V18" s="169">
        <v>8</v>
      </c>
      <c r="W18" s="170" t="s">
        <v>1552</v>
      </c>
      <c r="Y18" s="177">
        <v>7</v>
      </c>
      <c r="Z18" s="178" t="s">
        <v>658</v>
      </c>
      <c r="AA18" s="179"/>
    </row>
    <row r="19" spans="4:27" x14ac:dyDescent="0.25">
      <c r="D19" s="147">
        <v>1</v>
      </c>
      <c r="E19" s="7">
        <v>44562</v>
      </c>
      <c r="F19" s="188">
        <v>300</v>
      </c>
      <c r="I19" s="174">
        <v>2031</v>
      </c>
      <c r="J19" s="163">
        <v>48060</v>
      </c>
      <c r="K19" s="128"/>
      <c r="P19" s="152" t="s">
        <v>1572</v>
      </c>
      <c r="Q19" s="165">
        <f ca="1">TODAY()-14</f>
        <v>45462</v>
      </c>
      <c r="R19" s="166">
        <f ca="1">TODAY()</f>
        <v>45476</v>
      </c>
      <c r="T19" s="167" t="s">
        <v>1573</v>
      </c>
      <c r="U19" s="175" t="s">
        <v>1574</v>
      </c>
      <c r="V19" s="169">
        <v>9</v>
      </c>
      <c r="W19" s="176" t="s">
        <v>1552</v>
      </c>
      <c r="Y19" s="177">
        <v>8</v>
      </c>
      <c r="Z19" s="178" t="s">
        <v>646</v>
      </c>
      <c r="AA19" s="179"/>
    </row>
    <row r="20" spans="4:27" ht="15.75" thickBot="1" x14ac:dyDescent="0.3">
      <c r="D20" s="147">
        <v>1</v>
      </c>
      <c r="E20" s="7">
        <v>44927</v>
      </c>
      <c r="F20" s="188">
        <v>350</v>
      </c>
      <c r="I20" s="162">
        <v>2032</v>
      </c>
      <c r="J20" s="163">
        <v>48426</v>
      </c>
      <c r="K20" s="128"/>
      <c r="P20" s="152" t="s">
        <v>1575</v>
      </c>
      <c r="Q20" s="165">
        <f ca="1">Q11-WEEKDAY(Q11,1)+1</f>
        <v>45473</v>
      </c>
      <c r="R20" s="166">
        <f ca="1">Tableau89[[#This Row],[Du]]+6</f>
        <v>45479</v>
      </c>
      <c r="T20" s="167" t="s">
        <v>491</v>
      </c>
      <c r="U20" s="168" t="s">
        <v>490</v>
      </c>
      <c r="V20" s="169">
        <v>10</v>
      </c>
      <c r="W20" s="170" t="s">
        <v>1552</v>
      </c>
      <c r="Y20" s="177">
        <v>9</v>
      </c>
      <c r="Z20" s="178" t="s">
        <v>1576</v>
      </c>
      <c r="AA20" s="179" t="s">
        <v>1577</v>
      </c>
    </row>
    <row r="21" spans="4:27" ht="15.75" thickBot="1" x14ac:dyDescent="0.3">
      <c r="D21" s="147">
        <v>1</v>
      </c>
      <c r="E21" s="7">
        <v>45292</v>
      </c>
      <c r="F21" s="188">
        <v>400</v>
      </c>
      <c r="I21" s="174"/>
      <c r="J21" s="163"/>
      <c r="K21" s="128"/>
      <c r="L21" s="278" t="s">
        <v>1578</v>
      </c>
      <c r="M21" s="279"/>
      <c r="N21" s="189">
        <v>7</v>
      </c>
      <c r="P21" s="190" t="s">
        <v>1579</v>
      </c>
      <c r="Q21" s="191"/>
      <c r="R21" s="192"/>
      <c r="T21" s="167" t="s">
        <v>375</v>
      </c>
      <c r="U21" s="175" t="s">
        <v>374</v>
      </c>
      <c r="V21" s="169">
        <v>11</v>
      </c>
      <c r="W21" s="176" t="s">
        <v>1552</v>
      </c>
      <c r="Y21" s="177">
        <v>10</v>
      </c>
      <c r="Z21" s="178" t="s">
        <v>1580</v>
      </c>
      <c r="AA21" s="179" t="s">
        <v>1581</v>
      </c>
    </row>
    <row r="22" spans="4:27" x14ac:dyDescent="0.25">
      <c r="D22" s="147">
        <v>2</v>
      </c>
      <c r="E22" s="7">
        <v>44927</v>
      </c>
      <c r="F22" s="188">
        <v>200</v>
      </c>
      <c r="I22" s="162"/>
      <c r="J22" s="163"/>
      <c r="K22" s="128"/>
      <c r="P22" s="8"/>
      <c r="Q22" s="193"/>
      <c r="R22" s="193"/>
      <c r="T22" s="167" t="s">
        <v>401</v>
      </c>
      <c r="U22" s="168" t="s">
        <v>400</v>
      </c>
      <c r="V22" s="169">
        <v>12</v>
      </c>
      <c r="W22" s="170" t="s">
        <v>1552</v>
      </c>
      <c r="Y22" s="177">
        <v>11</v>
      </c>
      <c r="Z22" s="178" t="s">
        <v>649</v>
      </c>
      <c r="AA22" s="179"/>
    </row>
    <row r="23" spans="4:27" ht="15.75" thickBot="1" x14ac:dyDescent="0.3">
      <c r="D23" s="147">
        <v>2</v>
      </c>
      <c r="E23" s="7">
        <v>45292</v>
      </c>
      <c r="F23" s="188">
        <v>225</v>
      </c>
      <c r="I23" s="174"/>
      <c r="J23" s="163"/>
      <c r="K23" s="128"/>
      <c r="T23" s="167" t="s">
        <v>1582</v>
      </c>
      <c r="U23" s="175" t="s">
        <v>1583</v>
      </c>
      <c r="V23" s="169">
        <v>13</v>
      </c>
      <c r="W23" s="176" t="s">
        <v>1552</v>
      </c>
      <c r="Y23" s="177">
        <v>12</v>
      </c>
      <c r="Z23" s="178" t="s">
        <v>664</v>
      </c>
      <c r="AA23" s="179" t="s">
        <v>1584</v>
      </c>
    </row>
    <row r="24" spans="4:27" ht="15.75" thickBot="1" x14ac:dyDescent="0.3">
      <c r="D24" s="147">
        <v>3</v>
      </c>
      <c r="E24" s="7">
        <v>44927</v>
      </c>
      <c r="F24" s="188">
        <v>100</v>
      </c>
      <c r="I24" s="162"/>
      <c r="J24" s="163"/>
      <c r="K24" s="128"/>
      <c r="P24" s="266" t="s">
        <v>1585</v>
      </c>
      <c r="Q24" s="267"/>
      <c r="R24" s="268"/>
      <c r="T24" s="167" t="s">
        <v>1586</v>
      </c>
      <c r="U24" s="168" t="s">
        <v>1587</v>
      </c>
      <c r="V24" s="169">
        <v>14</v>
      </c>
      <c r="W24" s="170" t="s">
        <v>1552</v>
      </c>
      <c r="Y24" s="177">
        <v>13</v>
      </c>
      <c r="Z24" s="178" t="s">
        <v>1588</v>
      </c>
      <c r="AA24" s="179"/>
    </row>
    <row r="25" spans="4:27" x14ac:dyDescent="0.25">
      <c r="D25" s="147">
        <v>3</v>
      </c>
      <c r="E25" s="7">
        <v>45292</v>
      </c>
      <c r="F25" s="188">
        <v>115</v>
      </c>
      <c r="I25" s="194"/>
      <c r="J25" s="195"/>
      <c r="K25" s="128"/>
      <c r="P25" s="280" t="s">
        <v>6</v>
      </c>
      <c r="Q25" s="281"/>
      <c r="R25" s="196" t="s">
        <v>1589</v>
      </c>
      <c r="T25" s="167" t="s">
        <v>1590</v>
      </c>
      <c r="U25" s="175" t="s">
        <v>1591</v>
      </c>
      <c r="V25" s="169">
        <v>15</v>
      </c>
      <c r="W25" s="176" t="s">
        <v>1552</v>
      </c>
      <c r="Y25" s="177">
        <v>14</v>
      </c>
      <c r="Z25" s="178" t="s">
        <v>650</v>
      </c>
      <c r="AA25" s="179" t="s">
        <v>1592</v>
      </c>
    </row>
    <row r="26" spans="4:27" x14ac:dyDescent="0.25">
      <c r="D26" s="147">
        <v>4</v>
      </c>
      <c r="E26" s="7">
        <v>44927</v>
      </c>
      <c r="F26" s="188">
        <v>200</v>
      </c>
      <c r="J26" s="7"/>
      <c r="K26" s="6"/>
      <c r="P26" s="259" t="s">
        <v>1593</v>
      </c>
      <c r="Q26" s="260"/>
      <c r="R26" s="197" t="s">
        <v>1594</v>
      </c>
      <c r="T26" s="167" t="s">
        <v>1595</v>
      </c>
      <c r="U26" s="168" t="s">
        <v>1596</v>
      </c>
      <c r="V26" s="169">
        <v>16</v>
      </c>
      <c r="W26" s="170" t="s">
        <v>1552</v>
      </c>
      <c r="Y26" s="177">
        <v>15</v>
      </c>
      <c r="Z26" s="178" t="s">
        <v>665</v>
      </c>
      <c r="AA26" s="179" t="s">
        <v>1597</v>
      </c>
    </row>
    <row r="27" spans="4:27" ht="15.75" thickBot="1" x14ac:dyDescent="0.3">
      <c r="D27" s="147">
        <v>4</v>
      </c>
      <c r="E27" s="7">
        <v>45292</v>
      </c>
      <c r="F27" s="188">
        <v>225</v>
      </c>
      <c r="J27" s="6"/>
      <c r="K27" s="6"/>
      <c r="P27" s="282" t="s">
        <v>1598</v>
      </c>
      <c r="Q27" s="283"/>
      <c r="R27" s="199" t="s">
        <v>1594</v>
      </c>
      <c r="T27" s="167" t="s">
        <v>1599</v>
      </c>
      <c r="U27" s="175" t="s">
        <v>1600</v>
      </c>
      <c r="V27" s="169">
        <v>17</v>
      </c>
      <c r="W27" s="176" t="s">
        <v>1552</v>
      </c>
      <c r="Y27" s="177">
        <v>16</v>
      </c>
      <c r="Z27" s="178" t="s">
        <v>1601</v>
      </c>
      <c r="AA27" s="179"/>
    </row>
    <row r="28" spans="4:27" x14ac:dyDescent="0.25">
      <c r="F28" s="200"/>
      <c r="I28" s="284" t="s">
        <v>1602</v>
      </c>
      <c r="J28" s="285"/>
      <c r="K28" s="6"/>
      <c r="L28" s="286" t="s">
        <v>1603</v>
      </c>
      <c r="M28" s="287"/>
      <c r="N28" s="288"/>
      <c r="P28" s="289" t="s">
        <v>1604</v>
      </c>
      <c r="Q28" s="290"/>
      <c r="R28" s="202" t="s">
        <v>1605</v>
      </c>
      <c r="T28" s="167" t="s">
        <v>1606</v>
      </c>
      <c r="U28" s="168" t="s">
        <v>1607</v>
      </c>
      <c r="V28" s="169">
        <v>18</v>
      </c>
      <c r="W28" s="170" t="s">
        <v>1552</v>
      </c>
      <c r="Y28" s="177">
        <v>17</v>
      </c>
      <c r="Z28" s="178" t="s">
        <v>1608</v>
      </c>
      <c r="AA28" s="179"/>
    </row>
    <row r="29" spans="4:27" x14ac:dyDescent="0.25">
      <c r="I29" s="289" t="s">
        <v>552</v>
      </c>
      <c r="J29" s="291"/>
      <c r="K29" s="6"/>
      <c r="L29" s="204" t="s">
        <v>1185</v>
      </c>
      <c r="M29" s="292"/>
      <c r="N29" s="293"/>
      <c r="P29" s="294" t="s">
        <v>1609</v>
      </c>
      <c r="Q29" s="295"/>
      <c r="R29" s="199" t="s">
        <v>1605</v>
      </c>
      <c r="T29" s="167" t="s">
        <v>1610</v>
      </c>
      <c r="U29" s="175" t="s">
        <v>1611</v>
      </c>
      <c r="V29" s="169">
        <v>19</v>
      </c>
      <c r="W29" s="176" t="s">
        <v>1552</v>
      </c>
      <c r="Y29" s="177">
        <v>18</v>
      </c>
      <c r="Z29" s="178" t="s">
        <v>1612</v>
      </c>
      <c r="AA29" s="179" t="s">
        <v>1613</v>
      </c>
    </row>
    <row r="30" spans="4:27" ht="15.75" thickBot="1" x14ac:dyDescent="0.3">
      <c r="I30" s="296" t="s">
        <v>1614</v>
      </c>
      <c r="J30" s="297"/>
      <c r="K30" s="6"/>
      <c r="L30" s="204" t="s">
        <v>1266</v>
      </c>
      <c r="M30" s="292"/>
      <c r="N30" s="293"/>
      <c r="P30" s="298" t="s">
        <v>1615</v>
      </c>
      <c r="Q30" s="299"/>
      <c r="R30" s="202" t="s">
        <v>1594</v>
      </c>
      <c r="T30" s="167" t="s">
        <v>422</v>
      </c>
      <c r="U30" s="168" t="s">
        <v>1616</v>
      </c>
      <c r="V30" s="169">
        <v>20</v>
      </c>
      <c r="W30" s="170" t="s">
        <v>1552</v>
      </c>
      <c r="Y30" s="177">
        <v>19</v>
      </c>
      <c r="Z30" s="178" t="s">
        <v>666</v>
      </c>
      <c r="AA30" s="179"/>
    </row>
    <row r="31" spans="4:27" ht="15.75" thickBot="1" x14ac:dyDescent="0.3">
      <c r="D31" s="266" t="s">
        <v>1617</v>
      </c>
      <c r="E31" s="267"/>
      <c r="F31" s="268"/>
      <c r="I31" s="289" t="s">
        <v>408</v>
      </c>
      <c r="J31" s="291"/>
      <c r="L31" s="204" t="s">
        <v>1550</v>
      </c>
      <c r="M31" s="292"/>
      <c r="N31" s="293"/>
      <c r="P31" s="282" t="s">
        <v>1618</v>
      </c>
      <c r="Q31" s="283"/>
      <c r="R31" s="199" t="s">
        <v>1605</v>
      </c>
      <c r="T31" s="167" t="s">
        <v>406</v>
      </c>
      <c r="U31" s="175" t="s">
        <v>405</v>
      </c>
      <c r="V31" s="169">
        <v>21</v>
      </c>
      <c r="W31" s="176" t="s">
        <v>1619</v>
      </c>
      <c r="Y31" s="177">
        <v>20</v>
      </c>
      <c r="Z31" s="178" t="s">
        <v>648</v>
      </c>
      <c r="AA31" s="179"/>
    </row>
    <row r="32" spans="4:27" ht="15.75" thickBot="1" x14ac:dyDescent="0.3">
      <c r="D32" s="303" t="s">
        <v>6</v>
      </c>
      <c r="E32" s="304"/>
      <c r="F32" s="305"/>
      <c r="I32" s="296" t="s">
        <v>1181</v>
      </c>
      <c r="J32" s="297"/>
      <c r="L32" s="204" t="s">
        <v>1214</v>
      </c>
      <c r="M32" s="292"/>
      <c r="N32" s="293"/>
      <c r="P32" s="306" t="s">
        <v>1620</v>
      </c>
      <c r="Q32" s="307"/>
      <c r="R32" s="207" t="s">
        <v>1594</v>
      </c>
      <c r="T32" s="167" t="s">
        <v>1621</v>
      </c>
      <c r="U32" s="168" t="s">
        <v>1622</v>
      </c>
      <c r="V32" s="169">
        <v>22</v>
      </c>
      <c r="W32" s="170" t="s">
        <v>1619</v>
      </c>
      <c r="Y32" s="177">
        <v>21</v>
      </c>
      <c r="Z32" s="178" t="s">
        <v>1623</v>
      </c>
      <c r="AA32" s="179" t="s">
        <v>1624</v>
      </c>
    </row>
    <row r="33" spans="4:27" ht="15.75" thickBot="1" x14ac:dyDescent="0.3">
      <c r="D33" s="308" t="s">
        <v>323</v>
      </c>
      <c r="E33" s="309"/>
      <c r="F33" s="310"/>
      <c r="I33" s="289" t="s">
        <v>1233</v>
      </c>
      <c r="J33" s="291"/>
      <c r="L33" s="208" t="s">
        <v>1219</v>
      </c>
      <c r="M33" s="311"/>
      <c r="N33" s="312"/>
      <c r="T33" s="167" t="s">
        <v>428</v>
      </c>
      <c r="U33" s="175" t="s">
        <v>1454</v>
      </c>
      <c r="V33" s="169">
        <v>23</v>
      </c>
      <c r="W33" s="176" t="s">
        <v>1619</v>
      </c>
      <c r="Y33" s="177">
        <v>22</v>
      </c>
      <c r="Z33" s="178" t="s">
        <v>1625</v>
      </c>
      <c r="AA33" s="179"/>
    </row>
    <row r="34" spans="4:27" x14ac:dyDescent="0.25">
      <c r="D34" s="296" t="s">
        <v>332</v>
      </c>
      <c r="E34" s="313"/>
      <c r="F34" s="297"/>
      <c r="I34" s="296" t="s">
        <v>1626</v>
      </c>
      <c r="J34" s="297"/>
      <c r="T34" s="167" t="s">
        <v>1627</v>
      </c>
      <c r="U34" s="168" t="s">
        <v>1628</v>
      </c>
      <c r="V34" s="169">
        <v>24</v>
      </c>
      <c r="W34" s="170" t="s">
        <v>1619</v>
      </c>
      <c r="Y34" s="177">
        <v>23</v>
      </c>
      <c r="Z34" s="178" t="s">
        <v>667</v>
      </c>
      <c r="AA34" s="179"/>
    </row>
    <row r="35" spans="4:27" ht="15.75" thickBot="1" x14ac:dyDescent="0.3">
      <c r="D35" s="289" t="s">
        <v>641</v>
      </c>
      <c r="E35" s="314"/>
      <c r="F35" s="291"/>
      <c r="I35" s="315" t="s">
        <v>1629</v>
      </c>
      <c r="J35" s="316"/>
      <c r="P35" s="317"/>
      <c r="Q35" s="317"/>
      <c r="T35" s="167" t="s">
        <v>1630</v>
      </c>
      <c r="U35" s="175" t="s">
        <v>1631</v>
      </c>
      <c r="V35" s="169">
        <v>25</v>
      </c>
      <c r="W35" s="176" t="s">
        <v>1619</v>
      </c>
      <c r="Y35" s="177">
        <v>24</v>
      </c>
      <c r="Z35" s="178" t="s">
        <v>1632</v>
      </c>
      <c r="AA35" s="179"/>
    </row>
    <row r="36" spans="4:27" ht="15.75" thickBot="1" x14ac:dyDescent="0.3">
      <c r="D36" s="300" t="s">
        <v>325</v>
      </c>
      <c r="E36" s="301"/>
      <c r="F36" s="302"/>
      <c r="T36" s="167" t="s">
        <v>1633</v>
      </c>
      <c r="U36" s="168" t="s">
        <v>1634</v>
      </c>
      <c r="V36" s="169">
        <v>26</v>
      </c>
      <c r="W36" s="170" t="s">
        <v>1619</v>
      </c>
      <c r="Y36" s="177">
        <v>25</v>
      </c>
      <c r="Z36" s="178" t="s">
        <v>668</v>
      </c>
      <c r="AA36" s="179"/>
    </row>
    <row r="37" spans="4:27" ht="15.75" thickBot="1" x14ac:dyDescent="0.3">
      <c r="T37" s="167" t="s">
        <v>489</v>
      </c>
      <c r="U37" s="175" t="s">
        <v>488</v>
      </c>
      <c r="V37" s="169">
        <v>27</v>
      </c>
      <c r="W37" s="176" t="s">
        <v>1619</v>
      </c>
      <c r="Y37" s="177">
        <v>26</v>
      </c>
      <c r="Z37" s="178" t="s">
        <v>652</v>
      </c>
      <c r="AA37" s="179" t="s">
        <v>1635</v>
      </c>
    </row>
    <row r="38" spans="4:27" ht="15.75" thickBot="1" x14ac:dyDescent="0.3">
      <c r="I38" s="318" t="s">
        <v>1636</v>
      </c>
      <c r="J38" s="319"/>
      <c r="T38" s="167" t="s">
        <v>1637</v>
      </c>
      <c r="U38" s="168" t="s">
        <v>700</v>
      </c>
      <c r="V38" s="169">
        <v>28</v>
      </c>
      <c r="W38" s="170" t="s">
        <v>1619</v>
      </c>
      <c r="Y38" s="177">
        <v>27</v>
      </c>
      <c r="Z38" s="209" t="s">
        <v>1638</v>
      </c>
      <c r="AA38" s="179"/>
    </row>
    <row r="39" spans="4:27" x14ac:dyDescent="0.25">
      <c r="D39" s="320" t="s">
        <v>1639</v>
      </c>
      <c r="E39" s="321"/>
      <c r="F39" s="322"/>
      <c r="I39" s="210" t="s">
        <v>536</v>
      </c>
      <c r="J39" s="211" t="s">
        <v>1640</v>
      </c>
      <c r="T39" s="167" t="s">
        <v>1641</v>
      </c>
      <c r="U39" s="175" t="s">
        <v>701</v>
      </c>
      <c r="V39" s="169">
        <v>29</v>
      </c>
      <c r="W39" s="176" t="s">
        <v>1619</v>
      </c>
      <c r="Y39" s="177">
        <v>28</v>
      </c>
      <c r="Z39" s="209" t="s">
        <v>660</v>
      </c>
      <c r="AA39" s="179"/>
    </row>
    <row r="40" spans="4:27" x14ac:dyDescent="0.25">
      <c r="D40" s="210" t="s">
        <v>1642</v>
      </c>
      <c r="E40" s="211" t="s">
        <v>1643</v>
      </c>
      <c r="F40" s="212" t="s">
        <v>1640</v>
      </c>
      <c r="I40" s="198" t="s">
        <v>1644</v>
      </c>
      <c r="J40" s="213"/>
      <c r="T40" s="167" t="s">
        <v>1645</v>
      </c>
      <c r="U40" s="168" t="s">
        <v>1646</v>
      </c>
      <c r="V40" s="169">
        <v>30</v>
      </c>
      <c r="W40" s="170" t="s">
        <v>1619</v>
      </c>
      <c r="Y40" s="177">
        <v>29</v>
      </c>
      <c r="Z40" s="209" t="s">
        <v>1647</v>
      </c>
      <c r="AA40" s="179"/>
    </row>
    <row r="41" spans="4:27" x14ac:dyDescent="0.25">
      <c r="D41" s="214" t="s">
        <v>1648</v>
      </c>
      <c r="E41" s="215">
        <v>0</v>
      </c>
      <c r="F41" s="216"/>
      <c r="I41" s="205" t="s">
        <v>541</v>
      </c>
      <c r="J41" s="217"/>
      <c r="T41" s="167" t="s">
        <v>1649</v>
      </c>
      <c r="U41" s="175" t="s">
        <v>1650</v>
      </c>
      <c r="V41" s="169">
        <v>31</v>
      </c>
      <c r="W41" s="176" t="s">
        <v>1619</v>
      </c>
      <c r="Y41" s="177">
        <v>30</v>
      </c>
      <c r="Z41" s="209" t="s">
        <v>1651</v>
      </c>
      <c r="AA41" s="179"/>
    </row>
    <row r="42" spans="4:27" x14ac:dyDescent="0.25">
      <c r="D42" s="218" t="s">
        <v>543</v>
      </c>
      <c r="E42" s="219">
        <v>15</v>
      </c>
      <c r="F42" s="220"/>
      <c r="I42" s="198" t="s">
        <v>600</v>
      </c>
      <c r="J42" s="213"/>
      <c r="T42" s="167" t="s">
        <v>1652</v>
      </c>
      <c r="U42" s="168" t="s">
        <v>1653</v>
      </c>
      <c r="V42" s="169">
        <v>32</v>
      </c>
      <c r="W42" s="170" t="s">
        <v>1619</v>
      </c>
      <c r="Y42" s="177">
        <v>31</v>
      </c>
      <c r="Z42" s="209" t="s">
        <v>663</v>
      </c>
      <c r="AA42" s="179"/>
    </row>
    <row r="43" spans="4:27" x14ac:dyDescent="0.25">
      <c r="D43" s="221" t="s">
        <v>539</v>
      </c>
      <c r="E43" s="222">
        <v>30</v>
      </c>
      <c r="F43" s="223"/>
      <c r="I43" s="205" t="s">
        <v>1654</v>
      </c>
      <c r="J43" s="217"/>
      <c r="T43" s="167" t="s">
        <v>1655</v>
      </c>
      <c r="U43" s="175" t="s">
        <v>1656</v>
      </c>
      <c r="V43" s="169">
        <v>33</v>
      </c>
      <c r="W43" s="176" t="s">
        <v>1657</v>
      </c>
      <c r="Y43" s="177">
        <v>32</v>
      </c>
      <c r="Z43" s="209" t="s">
        <v>1658</v>
      </c>
      <c r="AA43" s="179"/>
    </row>
    <row r="44" spans="4:27" x14ac:dyDescent="0.25">
      <c r="D44" s="218" t="s">
        <v>605</v>
      </c>
      <c r="E44" s="219">
        <v>60</v>
      </c>
      <c r="F44" s="220"/>
      <c r="I44" s="198" t="s">
        <v>542</v>
      </c>
      <c r="J44" s="213" t="str">
        <f>CHAR(252)</f>
        <v>ü</v>
      </c>
      <c r="T44" s="167" t="s">
        <v>1659</v>
      </c>
      <c r="U44" s="168" t="s">
        <v>1660</v>
      </c>
      <c r="V44" s="169">
        <v>34</v>
      </c>
      <c r="W44" s="170" t="s">
        <v>1657</v>
      </c>
      <c r="Y44" s="177">
        <v>33</v>
      </c>
      <c r="Z44" s="209" t="s">
        <v>1661</v>
      </c>
      <c r="AA44" s="179"/>
    </row>
    <row r="45" spans="4:27" ht="15.75" thickBot="1" x14ac:dyDescent="0.3">
      <c r="D45" s="224"/>
      <c r="E45" s="225"/>
      <c r="F45" s="226"/>
      <c r="I45" s="206"/>
      <c r="J45" s="227"/>
      <c r="T45" s="167" t="s">
        <v>1662</v>
      </c>
      <c r="U45" s="175" t="s">
        <v>1663</v>
      </c>
      <c r="V45" s="169">
        <v>35</v>
      </c>
      <c r="W45" s="176" t="s">
        <v>1657</v>
      </c>
      <c r="Y45" s="177">
        <v>34</v>
      </c>
      <c r="Z45" s="209" t="s">
        <v>662</v>
      </c>
      <c r="AA45" s="179"/>
    </row>
    <row r="46" spans="4:27" x14ac:dyDescent="0.25">
      <c r="T46" s="167" t="s">
        <v>395</v>
      </c>
      <c r="U46" s="168" t="s">
        <v>394</v>
      </c>
      <c r="V46" s="169">
        <v>36</v>
      </c>
      <c r="W46" s="170" t="s">
        <v>1657</v>
      </c>
      <c r="Y46" s="177">
        <v>35</v>
      </c>
      <c r="Z46" s="178" t="s">
        <v>1664</v>
      </c>
      <c r="AA46" s="179" t="s">
        <v>1665</v>
      </c>
    </row>
    <row r="47" spans="4:27" ht="15.75" thickBot="1" x14ac:dyDescent="0.3">
      <c r="T47" s="167" t="s">
        <v>366</v>
      </c>
      <c r="U47" s="175" t="s">
        <v>365</v>
      </c>
      <c r="V47" s="169">
        <v>37</v>
      </c>
      <c r="W47" s="176" t="s">
        <v>432</v>
      </c>
      <c r="Y47" s="177">
        <v>36</v>
      </c>
      <c r="Z47" s="178" t="s">
        <v>1666</v>
      </c>
      <c r="AA47" s="179"/>
    </row>
    <row r="48" spans="4:27" ht="15.75" thickBot="1" x14ac:dyDescent="0.3">
      <c r="D48" s="266" t="s">
        <v>1667</v>
      </c>
      <c r="E48" s="267"/>
      <c r="F48" s="268"/>
      <c r="I48" s="284" t="s">
        <v>1668</v>
      </c>
      <c r="J48" s="285"/>
      <c r="T48" s="167" t="s">
        <v>435</v>
      </c>
      <c r="U48" s="168" t="s">
        <v>1669</v>
      </c>
      <c r="V48" s="169">
        <v>38</v>
      </c>
      <c r="W48" s="170" t="s">
        <v>432</v>
      </c>
      <c r="Y48" s="177">
        <v>37</v>
      </c>
      <c r="Z48" s="178" t="s">
        <v>669</v>
      </c>
      <c r="AA48" s="179"/>
    </row>
    <row r="49" spans="4:27" x14ac:dyDescent="0.25">
      <c r="D49" s="303" t="s">
        <v>1570</v>
      </c>
      <c r="E49" s="304"/>
      <c r="F49" s="305"/>
      <c r="I49" s="289" t="s">
        <v>1208</v>
      </c>
      <c r="J49" s="291"/>
      <c r="T49" s="167" t="s">
        <v>1670</v>
      </c>
      <c r="U49" s="175" t="s">
        <v>1671</v>
      </c>
      <c r="V49" s="169">
        <v>39</v>
      </c>
      <c r="W49" s="176" t="s">
        <v>432</v>
      </c>
      <c r="Y49" s="177">
        <v>38</v>
      </c>
      <c r="Z49" s="178" t="s">
        <v>1672</v>
      </c>
      <c r="AA49" s="179"/>
    </row>
    <row r="50" spans="4:27" ht="15.75" thickBot="1" x14ac:dyDescent="0.3">
      <c r="D50" s="323">
        <v>350</v>
      </c>
      <c r="E50" s="324"/>
      <c r="F50" s="325"/>
      <c r="I50" s="296" t="s">
        <v>1190</v>
      </c>
      <c r="J50" s="297"/>
      <c r="T50" s="167" t="s">
        <v>437</v>
      </c>
      <c r="U50" s="168" t="s">
        <v>1673</v>
      </c>
      <c r="V50" s="169">
        <v>40</v>
      </c>
      <c r="W50" s="170" t="s">
        <v>432</v>
      </c>
      <c r="Y50" s="177">
        <v>39</v>
      </c>
      <c r="Z50" s="178" t="s">
        <v>1674</v>
      </c>
      <c r="AA50" s="179" t="s">
        <v>1675</v>
      </c>
    </row>
    <row r="51" spans="4:27" ht="15.75" thickBot="1" x14ac:dyDescent="0.3">
      <c r="I51" s="289" t="s">
        <v>1211</v>
      </c>
      <c r="J51" s="291"/>
      <c r="T51" s="167" t="s">
        <v>1676</v>
      </c>
      <c r="U51" s="175" t="s">
        <v>1677</v>
      </c>
      <c r="V51" s="169">
        <v>41</v>
      </c>
      <c r="W51" s="176" t="s">
        <v>432</v>
      </c>
      <c r="Y51" s="228">
        <v>40</v>
      </c>
      <c r="Z51" s="229" t="s">
        <v>657</v>
      </c>
      <c r="AA51" s="230"/>
    </row>
    <row r="52" spans="4:27" x14ac:dyDescent="0.25">
      <c r="I52" s="296" t="s">
        <v>408</v>
      </c>
      <c r="J52" s="297"/>
      <c r="T52" s="167" t="s">
        <v>1678</v>
      </c>
      <c r="U52" s="168" t="s">
        <v>1679</v>
      </c>
      <c r="V52" s="169">
        <v>42</v>
      </c>
      <c r="W52" s="170" t="s">
        <v>432</v>
      </c>
    </row>
    <row r="53" spans="4:27" x14ac:dyDescent="0.25">
      <c r="I53" s="289" t="s">
        <v>1181</v>
      </c>
      <c r="J53" s="291"/>
      <c r="T53" s="167" t="s">
        <v>1680</v>
      </c>
      <c r="U53" s="175" t="s">
        <v>1681</v>
      </c>
      <c r="V53" s="169">
        <v>43</v>
      </c>
      <c r="W53" s="176" t="s">
        <v>1682</v>
      </c>
    </row>
    <row r="54" spans="4:27" x14ac:dyDescent="0.25">
      <c r="I54" s="201" t="s">
        <v>1233</v>
      </c>
      <c r="J54" s="203"/>
      <c r="T54" s="167" t="s">
        <v>1683</v>
      </c>
      <c r="U54" s="168" t="s">
        <v>1684</v>
      </c>
      <c r="V54" s="169">
        <v>44</v>
      </c>
      <c r="W54" s="170" t="s">
        <v>1682</v>
      </c>
    </row>
    <row r="55" spans="4:27" x14ac:dyDescent="0.25">
      <c r="I55" s="296" t="s">
        <v>1685</v>
      </c>
      <c r="J55" s="297"/>
      <c r="T55" s="167" t="s">
        <v>1193</v>
      </c>
      <c r="U55" s="175" t="s">
        <v>699</v>
      </c>
      <c r="V55" s="169">
        <v>45</v>
      </c>
      <c r="W55" s="176" t="s">
        <v>1682</v>
      </c>
    </row>
    <row r="56" spans="4:27" ht="15.75" thickBot="1" x14ac:dyDescent="0.3">
      <c r="I56" s="315" t="s">
        <v>1238</v>
      </c>
      <c r="J56" s="316"/>
      <c r="T56" s="167" t="s">
        <v>348</v>
      </c>
      <c r="U56" s="168" t="s">
        <v>347</v>
      </c>
      <c r="V56" s="169">
        <v>46</v>
      </c>
      <c r="W56" s="170" t="s">
        <v>1682</v>
      </c>
    </row>
    <row r="57" spans="4:27" x14ac:dyDescent="0.25">
      <c r="T57" s="167" t="s">
        <v>817</v>
      </c>
      <c r="U57" s="175" t="s">
        <v>816</v>
      </c>
      <c r="V57" s="169">
        <v>47</v>
      </c>
      <c r="W57" s="176" t="s">
        <v>1682</v>
      </c>
    </row>
    <row r="58" spans="4:27" x14ac:dyDescent="0.25">
      <c r="T58" s="167" t="s">
        <v>1686</v>
      </c>
      <c r="U58" s="168" t="s">
        <v>1687</v>
      </c>
      <c r="V58" s="169">
        <v>48</v>
      </c>
      <c r="W58" s="170" t="s">
        <v>1682</v>
      </c>
    </row>
    <row r="59" spans="4:27" x14ac:dyDescent="0.25">
      <c r="T59" s="167" t="s">
        <v>811</v>
      </c>
      <c r="U59" s="175" t="s">
        <v>810</v>
      </c>
      <c r="V59" s="169">
        <v>49</v>
      </c>
      <c r="W59" s="176" t="s">
        <v>1682</v>
      </c>
    </row>
    <row r="60" spans="4:27" x14ac:dyDescent="0.25">
      <c r="T60" s="167" t="s">
        <v>440</v>
      </c>
      <c r="U60" s="168" t="s">
        <v>1196</v>
      </c>
      <c r="V60" s="169">
        <v>50</v>
      </c>
      <c r="W60" s="170" t="s">
        <v>1682</v>
      </c>
    </row>
    <row r="61" spans="4:27" x14ac:dyDescent="0.25">
      <c r="T61" s="167" t="s">
        <v>1688</v>
      </c>
      <c r="U61" s="175" t="s">
        <v>505</v>
      </c>
      <c r="V61" s="169">
        <v>66</v>
      </c>
      <c r="W61" s="176" t="s">
        <v>1682</v>
      </c>
    </row>
    <row r="62" spans="4:27" x14ac:dyDescent="0.25">
      <c r="T62" s="167" t="s">
        <v>441</v>
      </c>
      <c r="U62" s="168" t="s">
        <v>496</v>
      </c>
      <c r="V62" s="169">
        <v>51</v>
      </c>
      <c r="W62" s="170" t="s">
        <v>1682</v>
      </c>
    </row>
    <row r="63" spans="4:27" x14ac:dyDescent="0.25">
      <c r="T63" s="167" t="s">
        <v>1222</v>
      </c>
      <c r="U63" s="175" t="s">
        <v>456</v>
      </c>
      <c r="V63" s="169">
        <v>52</v>
      </c>
      <c r="W63" s="176" t="s">
        <v>1682</v>
      </c>
      <c r="Z63" s="24"/>
    </row>
    <row r="64" spans="4:27" x14ac:dyDescent="0.25">
      <c r="T64" s="167" t="s">
        <v>503</v>
      </c>
      <c r="U64" s="168" t="s">
        <v>502</v>
      </c>
      <c r="V64" s="169">
        <v>62</v>
      </c>
      <c r="W64" s="170" t="s">
        <v>1682</v>
      </c>
    </row>
    <row r="65" spans="20:23" x14ac:dyDescent="0.25">
      <c r="T65" s="167" t="s">
        <v>370</v>
      </c>
      <c r="U65" s="175" t="s">
        <v>369</v>
      </c>
      <c r="V65" s="169">
        <v>53</v>
      </c>
      <c r="W65" s="176" t="s">
        <v>1682</v>
      </c>
    </row>
    <row r="66" spans="20:23" x14ac:dyDescent="0.25">
      <c r="T66" s="167" t="s">
        <v>323</v>
      </c>
      <c r="U66" s="168" t="s">
        <v>367</v>
      </c>
      <c r="V66" s="169">
        <v>54</v>
      </c>
      <c r="W66" s="170" t="s">
        <v>1682</v>
      </c>
    </row>
    <row r="67" spans="20:23" x14ac:dyDescent="0.25">
      <c r="T67" s="167" t="s">
        <v>372</v>
      </c>
      <c r="U67" s="175" t="s">
        <v>371</v>
      </c>
      <c r="V67" s="169">
        <v>55</v>
      </c>
      <c r="W67" s="176" t="s">
        <v>1682</v>
      </c>
    </row>
    <row r="68" spans="20:23" x14ac:dyDescent="0.25">
      <c r="T68" s="167" t="s">
        <v>426</v>
      </c>
      <c r="U68" s="168" t="s">
        <v>425</v>
      </c>
      <c r="V68" s="169">
        <v>56</v>
      </c>
      <c r="W68" s="170" t="s">
        <v>1682</v>
      </c>
    </row>
    <row r="69" spans="20:23" x14ac:dyDescent="0.25">
      <c r="T69" s="167" t="s">
        <v>412</v>
      </c>
      <c r="U69" s="175" t="s">
        <v>411</v>
      </c>
      <c r="V69" s="169">
        <v>57</v>
      </c>
      <c r="W69" s="176" t="s">
        <v>1682</v>
      </c>
    </row>
    <row r="70" spans="20:23" x14ac:dyDescent="0.25">
      <c r="T70" s="167" t="s">
        <v>1689</v>
      </c>
      <c r="U70" s="168" t="s">
        <v>1690</v>
      </c>
      <c r="V70" s="169">
        <v>58</v>
      </c>
      <c r="W70" s="170" t="s">
        <v>1682</v>
      </c>
    </row>
    <row r="71" spans="20:23" x14ac:dyDescent="0.25">
      <c r="T71" s="167" t="s">
        <v>1691</v>
      </c>
      <c r="U71" s="175" t="s">
        <v>1692</v>
      </c>
      <c r="V71" s="169">
        <v>59</v>
      </c>
      <c r="W71" s="176" t="s">
        <v>1682</v>
      </c>
    </row>
    <row r="72" spans="20:23" x14ac:dyDescent="0.25">
      <c r="T72" s="167" t="s">
        <v>567</v>
      </c>
      <c r="U72" s="168" t="s">
        <v>566</v>
      </c>
      <c r="V72" s="169">
        <v>60</v>
      </c>
      <c r="W72" s="170" t="s">
        <v>1682</v>
      </c>
    </row>
    <row r="73" spans="20:23" x14ac:dyDescent="0.25">
      <c r="T73" s="167" t="s">
        <v>1242</v>
      </c>
      <c r="U73" s="175" t="s">
        <v>1241</v>
      </c>
      <c r="V73" s="169">
        <v>63</v>
      </c>
      <c r="W73" s="176" t="s">
        <v>1682</v>
      </c>
    </row>
    <row r="74" spans="20:23" x14ac:dyDescent="0.25">
      <c r="T74" s="167" t="s">
        <v>1244</v>
      </c>
      <c r="U74" s="168" t="s">
        <v>1243</v>
      </c>
      <c r="V74" s="169">
        <v>64</v>
      </c>
      <c r="W74" s="170" t="s">
        <v>1682</v>
      </c>
    </row>
    <row r="75" spans="20:23" x14ac:dyDescent="0.25">
      <c r="T75" s="167" t="s">
        <v>1246</v>
      </c>
      <c r="U75" s="175" t="s">
        <v>1245</v>
      </c>
      <c r="V75" s="169">
        <v>65</v>
      </c>
      <c r="W75" s="176" t="s">
        <v>1682</v>
      </c>
    </row>
    <row r="76" spans="20:23" x14ac:dyDescent="0.25">
      <c r="T76" s="167" t="s">
        <v>1693</v>
      </c>
      <c r="U76" s="168" t="s">
        <v>1694</v>
      </c>
      <c r="V76" s="169">
        <v>61</v>
      </c>
      <c r="W76" s="170" t="s">
        <v>1682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8" priority="6">
      <formula>AND($T11&lt;&gt;"",MOD(ROW(),2)=1)</formula>
    </cfRule>
    <cfRule type="expression" dxfId="7" priority="7">
      <formula>AND($T11&lt;&gt;"",MOD(ROW(),2)=0)</formula>
    </cfRule>
  </conditionalFormatting>
  <conditionalFormatting sqref="Q11:Q21">
    <cfRule type="expression" dxfId="6" priority="4">
      <formula>AND($T11&lt;&gt;"",MOD(ROW(),2)=1)</formula>
    </cfRule>
    <cfRule type="expression" dxfId="5" priority="5">
      <formula>AND($T11&lt;&gt;"",MOD(ROW(),2)=0)</formula>
    </cfRule>
  </conditionalFormatting>
  <conditionalFormatting sqref="R11:R20">
    <cfRule type="expression" dxfId="4" priority="2">
      <formula>AND($T11&lt;&gt;"",MOD(ROW(),2)=1)</formula>
    </cfRule>
    <cfRule type="expression" dxfId="3" priority="3">
      <formula>AND($T11&lt;&gt;"",MOD(ROW(),2)=0)</formula>
    </cfRule>
  </conditionalFormatting>
  <conditionalFormatting sqref="T11:W78">
    <cfRule type="expression" dxfId="2" priority="8">
      <formula>AND($T11&lt;&gt;"",MOD(ROW(),2)=1)</formula>
    </cfRule>
    <cfRule type="expression" dxfId="1" priority="9">
      <formula>AND($T11&lt;&gt;"",MOD(ROW(),2)=0)</formula>
    </cfRule>
  </conditionalFormatting>
  <conditionalFormatting sqref="Y12:AA51">
    <cfRule type="expression" dxfId="0" priority="1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354"/>
  <sheetViews>
    <sheetView tabSelected="1" zoomScale="95" zoomScaleNormal="95" workbookViewId="0">
      <pane ySplit="3" topLeftCell="A1329" activePane="bottomLeft" state="frozen"/>
      <selection activeCell="G40" sqref="G40"/>
      <selection pane="bottomLeft" activeCell="A1348" sqref="A1348"/>
    </sheetView>
  </sheetViews>
  <sheetFormatPr baseColWidth="10" defaultRowHeight="15" x14ac:dyDescent="0.25"/>
  <cols>
    <col min="1" max="1" width="10" style="79" bestFit="1" customWidth="1"/>
    <col min="2" max="2" width="11.5703125" style="79" bestFit="1" customWidth="1"/>
    <col min="3" max="3" width="67.7109375" style="79" bestFit="1" customWidth="1"/>
    <col min="4" max="4" width="19.85546875" style="79" bestFit="1" customWidth="1"/>
    <col min="5" max="5" width="11.7109375" style="79" customWidth="1"/>
    <col min="6" max="6" width="36.140625" style="79" bestFit="1" customWidth="1"/>
    <col min="7" max="8" width="16.28515625" style="79" bestFit="1" customWidth="1"/>
    <col min="9" max="9" width="34.28515625" style="79" customWidth="1"/>
    <col min="10" max="10" width="19.5703125" style="80" bestFit="1" customWidth="1"/>
    <col min="11" max="16384" width="11.42578125" style="79"/>
  </cols>
  <sheetData>
    <row r="1" spans="1:10" ht="15" customHeight="1" x14ac:dyDescent="0.25">
      <c r="A1" s="78" t="s">
        <v>697</v>
      </c>
      <c r="B1" s="78" t="s">
        <v>3</v>
      </c>
      <c r="C1" s="78" t="s">
        <v>6</v>
      </c>
      <c r="D1" s="78" t="s">
        <v>336</v>
      </c>
      <c r="E1" s="78" t="s">
        <v>474</v>
      </c>
      <c r="F1" s="78" t="s">
        <v>337</v>
      </c>
      <c r="G1" s="78" t="s">
        <v>338</v>
      </c>
      <c r="H1" s="78" t="s">
        <v>339</v>
      </c>
      <c r="I1" s="78" t="s">
        <v>340</v>
      </c>
      <c r="J1" s="78" t="s">
        <v>821</v>
      </c>
    </row>
    <row r="2" spans="1:10" ht="0.75" customHeight="1" x14ac:dyDescent="0.25">
      <c r="A2" s="80">
        <v>1</v>
      </c>
      <c r="B2" s="81">
        <v>45204</v>
      </c>
      <c r="C2" s="82" t="s">
        <v>346</v>
      </c>
      <c r="D2" s="79" t="s">
        <v>341</v>
      </c>
      <c r="E2" s="83">
        <v>1000</v>
      </c>
      <c r="F2" s="82" t="s">
        <v>342</v>
      </c>
      <c r="G2" s="84">
        <v>0.01</v>
      </c>
      <c r="H2" s="84"/>
      <c r="I2" s="82"/>
    </row>
    <row r="3" spans="1:10" hidden="1" x14ac:dyDescent="0.25">
      <c r="A3" s="80">
        <v>1</v>
      </c>
      <c r="B3" s="81">
        <v>45204</v>
      </c>
      <c r="C3" s="82" t="s">
        <v>346</v>
      </c>
      <c r="D3" s="79" t="s">
        <v>341</v>
      </c>
      <c r="E3" s="83">
        <v>1100</v>
      </c>
      <c r="F3" s="82" t="s">
        <v>345</v>
      </c>
      <c r="G3" s="84"/>
      <c r="H3" s="84">
        <v>0.01</v>
      </c>
      <c r="I3" s="82"/>
    </row>
    <row r="4" spans="1:10" x14ac:dyDescent="0.25">
      <c r="A4" s="80">
        <v>2</v>
      </c>
      <c r="B4" s="81">
        <v>45204</v>
      </c>
      <c r="C4" s="82" t="s">
        <v>346</v>
      </c>
      <c r="D4" s="79" t="s">
        <v>341</v>
      </c>
      <c r="E4" s="83" t="s">
        <v>347</v>
      </c>
      <c r="F4" s="82" t="s">
        <v>348</v>
      </c>
      <c r="G4" s="84">
        <v>250</v>
      </c>
      <c r="H4" s="84"/>
      <c r="I4" s="82"/>
    </row>
    <row r="5" spans="1:10" x14ac:dyDescent="0.25">
      <c r="A5" s="80">
        <v>2</v>
      </c>
      <c r="B5" s="81">
        <v>45204</v>
      </c>
      <c r="C5" s="82" t="s">
        <v>346</v>
      </c>
      <c r="D5" s="79" t="s">
        <v>341</v>
      </c>
      <c r="E5" s="83" t="s">
        <v>344</v>
      </c>
      <c r="F5" s="82" t="s">
        <v>342</v>
      </c>
      <c r="G5" s="84"/>
      <c r="H5" s="84">
        <v>250</v>
      </c>
      <c r="I5" s="82"/>
    </row>
    <row r="6" spans="1:10" x14ac:dyDescent="0.25">
      <c r="A6" s="80">
        <v>3</v>
      </c>
      <c r="B6" s="81">
        <v>45204</v>
      </c>
      <c r="C6" s="82" t="s">
        <v>346</v>
      </c>
      <c r="D6" s="79" t="s">
        <v>341</v>
      </c>
      <c r="E6" s="83" t="s">
        <v>347</v>
      </c>
      <c r="F6" s="82" t="s">
        <v>348</v>
      </c>
      <c r="G6" s="84">
        <v>49.95</v>
      </c>
      <c r="H6" s="84"/>
      <c r="I6" s="82"/>
    </row>
    <row r="7" spans="1:10" x14ac:dyDescent="0.25">
      <c r="A7" s="80">
        <v>3</v>
      </c>
      <c r="B7" s="81">
        <v>45204</v>
      </c>
      <c r="C7" s="82" t="s">
        <v>346</v>
      </c>
      <c r="D7" s="79" t="s">
        <v>341</v>
      </c>
      <c r="E7" s="83" t="s">
        <v>344</v>
      </c>
      <c r="F7" s="82" t="s">
        <v>342</v>
      </c>
      <c r="G7" s="84"/>
      <c r="H7" s="84">
        <v>49.95</v>
      </c>
      <c r="I7" s="82"/>
    </row>
    <row r="8" spans="1:10" x14ac:dyDescent="0.25">
      <c r="A8" s="80">
        <v>4</v>
      </c>
      <c r="B8" s="81">
        <v>45203</v>
      </c>
      <c r="C8" s="82" t="s">
        <v>362</v>
      </c>
      <c r="D8" s="79" t="s">
        <v>350</v>
      </c>
      <c r="E8" s="83" t="s">
        <v>352</v>
      </c>
      <c r="F8" s="82" t="s">
        <v>353</v>
      </c>
      <c r="G8" s="84">
        <v>286.18</v>
      </c>
      <c r="H8" s="84"/>
      <c r="I8" s="82"/>
    </row>
    <row r="9" spans="1:10" x14ac:dyDescent="0.25">
      <c r="A9" s="80">
        <v>4</v>
      </c>
      <c r="B9" s="81">
        <v>45203</v>
      </c>
      <c r="C9" s="82" t="s">
        <v>362</v>
      </c>
      <c r="D9" s="79" t="s">
        <v>350</v>
      </c>
      <c r="E9" s="83" t="s">
        <v>355</v>
      </c>
      <c r="F9" s="82" t="s">
        <v>356</v>
      </c>
      <c r="G9" s="84"/>
      <c r="H9" s="84"/>
      <c r="I9" s="82"/>
    </row>
    <row r="10" spans="1:10" x14ac:dyDescent="0.25">
      <c r="A10" s="80">
        <v>4</v>
      </c>
      <c r="B10" s="81">
        <v>45203</v>
      </c>
      <c r="C10" s="82" t="s">
        <v>362</v>
      </c>
      <c r="D10" s="79" t="s">
        <v>350</v>
      </c>
      <c r="E10" s="83" t="s">
        <v>357</v>
      </c>
      <c r="F10" s="82" t="s">
        <v>358</v>
      </c>
      <c r="G10" s="84">
        <v>570.91999999999996</v>
      </c>
      <c r="H10" s="84"/>
      <c r="I10" s="82"/>
    </row>
    <row r="11" spans="1:10" x14ac:dyDescent="0.25">
      <c r="A11" s="80">
        <v>4</v>
      </c>
      <c r="B11" s="81">
        <v>45203</v>
      </c>
      <c r="C11" s="82" t="s">
        <v>362</v>
      </c>
      <c r="D11" s="79" t="s">
        <v>350</v>
      </c>
      <c r="E11" s="83" t="s">
        <v>360</v>
      </c>
      <c r="F11" s="82" t="s">
        <v>361</v>
      </c>
      <c r="G11" s="84"/>
      <c r="H11" s="84"/>
      <c r="I11" s="82"/>
    </row>
    <row r="12" spans="1:10" x14ac:dyDescent="0.25">
      <c r="A12" s="80">
        <v>4</v>
      </c>
      <c r="B12" s="81">
        <v>45203</v>
      </c>
      <c r="C12" s="82" t="s">
        <v>362</v>
      </c>
      <c r="D12" s="79" t="s">
        <v>350</v>
      </c>
      <c r="E12" s="83" t="s">
        <v>344</v>
      </c>
      <c r="F12" s="82" t="s">
        <v>342</v>
      </c>
      <c r="G12" s="84"/>
      <c r="H12" s="84">
        <v>857.1</v>
      </c>
      <c r="I12" s="82"/>
    </row>
    <row r="13" spans="1:10" x14ac:dyDescent="0.25">
      <c r="A13" s="80">
        <v>5</v>
      </c>
      <c r="B13" s="81">
        <v>45204</v>
      </c>
      <c r="C13" s="82" t="s">
        <v>30</v>
      </c>
      <c r="D13" s="79" t="s">
        <v>364</v>
      </c>
      <c r="E13" s="83">
        <v>1100</v>
      </c>
      <c r="F13" s="82" t="s">
        <v>345</v>
      </c>
      <c r="G13" s="84">
        <v>1228.72</v>
      </c>
      <c r="H13" s="84"/>
      <c r="I13" s="82"/>
    </row>
    <row r="14" spans="1:10" x14ac:dyDescent="0.25">
      <c r="A14" s="80">
        <v>5</v>
      </c>
      <c r="B14" s="81">
        <v>45204</v>
      </c>
      <c r="C14" s="82" t="s">
        <v>30</v>
      </c>
      <c r="D14" s="79" t="s">
        <v>364</v>
      </c>
      <c r="E14" s="83" t="s">
        <v>365</v>
      </c>
      <c r="F14" s="82" t="s">
        <v>366</v>
      </c>
      <c r="G14" s="84"/>
      <c r="H14" s="84">
        <v>1625</v>
      </c>
      <c r="I14" s="82"/>
    </row>
    <row r="15" spans="1:10" x14ac:dyDescent="0.25">
      <c r="A15" s="80">
        <v>5</v>
      </c>
      <c r="B15" s="81">
        <v>45204</v>
      </c>
      <c r="C15" s="82" t="s">
        <v>30</v>
      </c>
      <c r="D15" s="79" t="s">
        <v>364</v>
      </c>
      <c r="E15" s="83" t="s">
        <v>367</v>
      </c>
      <c r="F15" s="82" t="s">
        <v>323</v>
      </c>
      <c r="G15" s="84"/>
      <c r="H15" s="84">
        <v>31</v>
      </c>
      <c r="I15" s="82"/>
    </row>
    <row r="16" spans="1:10" x14ac:dyDescent="0.25">
      <c r="A16" s="80">
        <v>5</v>
      </c>
      <c r="B16" s="81">
        <v>45204</v>
      </c>
      <c r="C16" s="82" t="s">
        <v>30</v>
      </c>
      <c r="D16" s="79" t="s">
        <v>364</v>
      </c>
      <c r="E16" s="83" t="s">
        <v>369</v>
      </c>
      <c r="F16" s="82" t="s">
        <v>370</v>
      </c>
      <c r="G16" s="84"/>
      <c r="H16" s="84">
        <v>32</v>
      </c>
      <c r="I16" s="82"/>
    </row>
    <row r="17" spans="1:9" x14ac:dyDescent="0.25">
      <c r="A17" s="80">
        <v>5</v>
      </c>
      <c r="B17" s="81">
        <v>45204</v>
      </c>
      <c r="C17" s="82" t="s">
        <v>30</v>
      </c>
      <c r="D17" s="79" t="s">
        <v>364</v>
      </c>
      <c r="E17" s="83" t="s">
        <v>371</v>
      </c>
      <c r="F17" s="82" t="s">
        <v>372</v>
      </c>
      <c r="G17" s="84"/>
      <c r="H17" s="84">
        <v>33</v>
      </c>
      <c r="I17" s="82"/>
    </row>
    <row r="18" spans="1:9" x14ac:dyDescent="0.25">
      <c r="A18" s="80">
        <v>5</v>
      </c>
      <c r="B18" s="81">
        <v>45204</v>
      </c>
      <c r="C18" s="82" t="s">
        <v>30</v>
      </c>
      <c r="D18" s="79" t="s">
        <v>364</v>
      </c>
      <c r="E18" s="83" t="s">
        <v>352</v>
      </c>
      <c r="F18" s="82" t="s">
        <v>353</v>
      </c>
      <c r="G18" s="84"/>
      <c r="H18" s="84">
        <v>86.05</v>
      </c>
      <c r="I18" s="82"/>
    </row>
    <row r="19" spans="1:9" x14ac:dyDescent="0.25">
      <c r="A19" s="80">
        <v>5</v>
      </c>
      <c r="B19" s="81">
        <v>45204</v>
      </c>
      <c r="C19" s="82" t="s">
        <v>30</v>
      </c>
      <c r="D19" s="79" t="s">
        <v>364</v>
      </c>
      <c r="E19" s="83" t="s">
        <v>357</v>
      </c>
      <c r="F19" s="82" t="s">
        <v>358</v>
      </c>
      <c r="G19" s="84"/>
      <c r="H19" s="84">
        <v>171.67</v>
      </c>
      <c r="I19" s="82"/>
    </row>
    <row r="20" spans="1:9" x14ac:dyDescent="0.25">
      <c r="A20" s="80">
        <v>5</v>
      </c>
      <c r="B20" s="81">
        <v>45204</v>
      </c>
      <c r="C20" s="82" t="s">
        <v>30</v>
      </c>
      <c r="D20" s="79" t="s">
        <v>364</v>
      </c>
      <c r="E20" s="83" t="s">
        <v>374</v>
      </c>
      <c r="F20" s="82" t="s">
        <v>422</v>
      </c>
      <c r="G20" s="84">
        <v>750</v>
      </c>
      <c r="H20" s="84"/>
      <c r="I20" s="82"/>
    </row>
    <row r="21" spans="1:9" x14ac:dyDescent="0.25">
      <c r="A21" s="80">
        <v>6</v>
      </c>
      <c r="B21" s="81">
        <v>45204</v>
      </c>
      <c r="C21" s="82" t="s">
        <v>30</v>
      </c>
      <c r="D21" s="79" t="s">
        <v>364</v>
      </c>
      <c r="E21" s="83">
        <v>1100</v>
      </c>
      <c r="F21" s="82" t="s">
        <v>345</v>
      </c>
      <c r="G21" s="84">
        <v>1228.72</v>
      </c>
      <c r="H21" s="84"/>
      <c r="I21" s="82"/>
    </row>
    <row r="22" spans="1:9" x14ac:dyDescent="0.25">
      <c r="A22" s="80">
        <v>6</v>
      </c>
      <c r="B22" s="81">
        <v>45204</v>
      </c>
      <c r="C22" s="82" t="s">
        <v>30</v>
      </c>
      <c r="D22" s="79" t="s">
        <v>364</v>
      </c>
      <c r="E22" s="83" t="s">
        <v>365</v>
      </c>
      <c r="F22" s="82" t="s">
        <v>366</v>
      </c>
      <c r="G22" s="84"/>
      <c r="H22" s="84">
        <v>1625</v>
      </c>
      <c r="I22" s="82"/>
    </row>
    <row r="23" spans="1:9" x14ac:dyDescent="0.25">
      <c r="A23" s="80">
        <v>6</v>
      </c>
      <c r="B23" s="81">
        <v>45204</v>
      </c>
      <c r="C23" s="82" t="s">
        <v>30</v>
      </c>
      <c r="D23" s="79" t="s">
        <v>364</v>
      </c>
      <c r="E23" s="83" t="s">
        <v>367</v>
      </c>
      <c r="F23" s="82" t="s">
        <v>323</v>
      </c>
      <c r="G23" s="84"/>
      <c r="H23" s="84">
        <v>31</v>
      </c>
      <c r="I23" s="82"/>
    </row>
    <row r="24" spans="1:9" x14ac:dyDescent="0.25">
      <c r="A24" s="80">
        <v>6</v>
      </c>
      <c r="B24" s="81">
        <v>45204</v>
      </c>
      <c r="C24" s="82" t="s">
        <v>30</v>
      </c>
      <c r="D24" s="79" t="s">
        <v>364</v>
      </c>
      <c r="E24" s="83" t="s">
        <v>369</v>
      </c>
      <c r="F24" s="82" t="s">
        <v>370</v>
      </c>
      <c r="G24" s="84"/>
      <c r="H24" s="84">
        <v>32</v>
      </c>
      <c r="I24" s="82"/>
    </row>
    <row r="25" spans="1:9" x14ac:dyDescent="0.25">
      <c r="A25" s="80">
        <v>6</v>
      </c>
      <c r="B25" s="81">
        <v>45204</v>
      </c>
      <c r="C25" s="82" t="s">
        <v>30</v>
      </c>
      <c r="D25" s="79" t="s">
        <v>364</v>
      </c>
      <c r="E25" s="83" t="s">
        <v>371</v>
      </c>
      <c r="F25" s="82" t="s">
        <v>372</v>
      </c>
      <c r="G25" s="84"/>
      <c r="H25" s="84">
        <v>33</v>
      </c>
      <c r="I25" s="82"/>
    </row>
    <row r="26" spans="1:9" x14ac:dyDescent="0.25">
      <c r="A26" s="80">
        <v>6</v>
      </c>
      <c r="B26" s="81">
        <v>45204</v>
      </c>
      <c r="C26" s="82" t="s">
        <v>30</v>
      </c>
      <c r="D26" s="79" t="s">
        <v>364</v>
      </c>
      <c r="E26" s="83" t="s">
        <v>352</v>
      </c>
      <c r="F26" s="82" t="s">
        <v>353</v>
      </c>
      <c r="G26" s="84"/>
      <c r="H26" s="84">
        <v>86.05</v>
      </c>
      <c r="I26" s="82"/>
    </row>
    <row r="27" spans="1:9" x14ac:dyDescent="0.25">
      <c r="A27" s="80">
        <v>6</v>
      </c>
      <c r="B27" s="81">
        <v>45204</v>
      </c>
      <c r="C27" s="82" t="s">
        <v>30</v>
      </c>
      <c r="D27" s="79" t="s">
        <v>364</v>
      </c>
      <c r="E27" s="83" t="s">
        <v>357</v>
      </c>
      <c r="F27" s="82" t="s">
        <v>358</v>
      </c>
      <c r="G27" s="84"/>
      <c r="H27" s="84">
        <v>171.67</v>
      </c>
      <c r="I27" s="82"/>
    </row>
    <row r="28" spans="1:9" x14ac:dyDescent="0.25">
      <c r="A28" s="80">
        <v>6</v>
      </c>
      <c r="B28" s="81">
        <v>45204</v>
      </c>
      <c r="C28" s="82" t="s">
        <v>30</v>
      </c>
      <c r="D28" s="79" t="s">
        <v>364</v>
      </c>
      <c r="E28" s="83" t="s">
        <v>374</v>
      </c>
      <c r="F28" s="82" t="s">
        <v>422</v>
      </c>
      <c r="G28" s="84">
        <v>750</v>
      </c>
      <c r="H28" s="84"/>
      <c r="I28" s="82"/>
    </row>
    <row r="29" spans="1:9" x14ac:dyDescent="0.25">
      <c r="A29" s="80">
        <v>7</v>
      </c>
      <c r="B29" s="81">
        <v>45203</v>
      </c>
      <c r="C29" s="82" t="s">
        <v>385</v>
      </c>
      <c r="D29" s="79" t="s">
        <v>382</v>
      </c>
      <c r="E29" s="83">
        <v>1100</v>
      </c>
      <c r="F29" s="82" t="s">
        <v>345</v>
      </c>
      <c r="G29" s="84">
        <v>430.11</v>
      </c>
      <c r="H29" s="84"/>
      <c r="I29" s="82"/>
    </row>
    <row r="30" spans="1:9" x14ac:dyDescent="0.25">
      <c r="A30" s="80">
        <v>7</v>
      </c>
      <c r="B30" s="81">
        <v>45203</v>
      </c>
      <c r="C30" s="82" t="s">
        <v>385</v>
      </c>
      <c r="D30" s="79" t="s">
        <v>382</v>
      </c>
      <c r="E30" s="83" t="s">
        <v>365</v>
      </c>
      <c r="F30" s="82" t="s">
        <v>366</v>
      </c>
      <c r="G30" s="84"/>
      <c r="H30" s="84">
        <v>612.5</v>
      </c>
      <c r="I30" s="82"/>
    </row>
    <row r="31" spans="1:9" x14ac:dyDescent="0.25">
      <c r="A31" s="80">
        <v>7</v>
      </c>
      <c r="B31" s="81">
        <v>45203</v>
      </c>
      <c r="C31" s="82" t="s">
        <v>385</v>
      </c>
      <c r="D31" s="79" t="s">
        <v>382</v>
      </c>
      <c r="E31" s="83" t="s">
        <v>367</v>
      </c>
      <c r="F31" s="82" t="s">
        <v>323</v>
      </c>
      <c r="G31" s="84"/>
      <c r="H31" s="84">
        <v>21</v>
      </c>
      <c r="I31" s="82"/>
    </row>
    <row r="32" spans="1:9" x14ac:dyDescent="0.25">
      <c r="A32" s="80">
        <v>7</v>
      </c>
      <c r="B32" s="81">
        <v>45203</v>
      </c>
      <c r="C32" s="82" t="s">
        <v>385</v>
      </c>
      <c r="D32" s="79" t="s">
        <v>382</v>
      </c>
      <c r="E32" s="83" t="s">
        <v>369</v>
      </c>
      <c r="F32" s="82" t="s">
        <v>370</v>
      </c>
      <c r="G32" s="84"/>
      <c r="H32" s="84">
        <v>22</v>
      </c>
      <c r="I32" s="82"/>
    </row>
    <row r="33" spans="1:9" x14ac:dyDescent="0.25">
      <c r="A33" s="80">
        <v>7</v>
      </c>
      <c r="B33" s="81">
        <v>45203</v>
      </c>
      <c r="C33" s="82" t="s">
        <v>385</v>
      </c>
      <c r="D33" s="79" t="s">
        <v>382</v>
      </c>
      <c r="E33" s="83" t="s">
        <v>371</v>
      </c>
      <c r="F33" s="82" t="s">
        <v>372</v>
      </c>
      <c r="G33" s="84"/>
      <c r="H33" s="84">
        <v>23</v>
      </c>
      <c r="I33" s="82"/>
    </row>
    <row r="34" spans="1:9" x14ac:dyDescent="0.25">
      <c r="A34" s="80">
        <v>7</v>
      </c>
      <c r="B34" s="81">
        <v>45203</v>
      </c>
      <c r="C34" s="82" t="s">
        <v>385</v>
      </c>
      <c r="D34" s="79" t="s">
        <v>382</v>
      </c>
      <c r="E34" s="83" t="s">
        <v>352</v>
      </c>
      <c r="F34" s="82" t="s">
        <v>353</v>
      </c>
      <c r="G34" s="84"/>
      <c r="H34" s="84">
        <v>33.93</v>
      </c>
      <c r="I34" s="82"/>
    </row>
    <row r="35" spans="1:9" x14ac:dyDescent="0.25">
      <c r="A35" s="80">
        <v>7</v>
      </c>
      <c r="B35" s="81">
        <v>45203</v>
      </c>
      <c r="C35" s="82" t="s">
        <v>385</v>
      </c>
      <c r="D35" s="79" t="s">
        <v>382</v>
      </c>
      <c r="E35" s="83" t="s">
        <v>357</v>
      </c>
      <c r="F35" s="82" t="s">
        <v>358</v>
      </c>
      <c r="G35" s="84"/>
      <c r="H35" s="84">
        <v>67.680000000000007</v>
      </c>
      <c r="I35" s="82"/>
    </row>
    <row r="36" spans="1:9" x14ac:dyDescent="0.25">
      <c r="A36" s="80">
        <v>7</v>
      </c>
      <c r="B36" s="81">
        <v>45203</v>
      </c>
      <c r="C36" s="82" t="s">
        <v>385</v>
      </c>
      <c r="D36" s="79" t="s">
        <v>382</v>
      </c>
      <c r="E36" s="83" t="s">
        <v>374</v>
      </c>
      <c r="F36" s="82" t="s">
        <v>422</v>
      </c>
      <c r="G36" s="84">
        <v>350</v>
      </c>
      <c r="H36" s="84"/>
      <c r="I36" s="82"/>
    </row>
    <row r="37" spans="1:9" x14ac:dyDescent="0.25">
      <c r="A37" s="80">
        <v>8</v>
      </c>
      <c r="B37" s="81">
        <v>45204</v>
      </c>
      <c r="C37" s="82" t="s">
        <v>312</v>
      </c>
      <c r="D37" s="79" t="s">
        <v>386</v>
      </c>
      <c r="E37" s="83">
        <v>1100</v>
      </c>
      <c r="F37" s="82" t="s">
        <v>345</v>
      </c>
      <c r="G37" s="84">
        <v>1248.6300000000001</v>
      </c>
      <c r="H37" s="84"/>
      <c r="I37" s="82"/>
    </row>
    <row r="38" spans="1:9" x14ac:dyDescent="0.25">
      <c r="A38" s="80">
        <v>8</v>
      </c>
      <c r="B38" s="81">
        <v>45204</v>
      </c>
      <c r="C38" s="82" t="s">
        <v>312</v>
      </c>
      <c r="D38" s="79" t="s">
        <v>386</v>
      </c>
      <c r="E38" s="83" t="s">
        <v>365</v>
      </c>
      <c r="F38" s="82" t="s">
        <v>366</v>
      </c>
      <c r="G38" s="84"/>
      <c r="H38" s="84">
        <v>1050</v>
      </c>
      <c r="I38" s="82"/>
    </row>
    <row r="39" spans="1:9" x14ac:dyDescent="0.25">
      <c r="A39" s="80">
        <v>8</v>
      </c>
      <c r="B39" s="81">
        <v>45204</v>
      </c>
      <c r="C39" s="82" t="s">
        <v>312</v>
      </c>
      <c r="D39" s="79" t="s">
        <v>386</v>
      </c>
      <c r="E39" s="83" t="s">
        <v>367</v>
      </c>
      <c r="F39" s="82" t="s">
        <v>323</v>
      </c>
      <c r="G39" s="84"/>
      <c r="H39" s="84">
        <v>11</v>
      </c>
      <c r="I39" s="82"/>
    </row>
    <row r="40" spans="1:9" x14ac:dyDescent="0.25">
      <c r="A40" s="80">
        <v>8</v>
      </c>
      <c r="B40" s="81">
        <v>45204</v>
      </c>
      <c r="C40" s="82" t="s">
        <v>312</v>
      </c>
      <c r="D40" s="79" t="s">
        <v>386</v>
      </c>
      <c r="E40" s="83" t="s">
        <v>369</v>
      </c>
      <c r="F40" s="82" t="s">
        <v>370</v>
      </c>
      <c r="G40" s="84"/>
      <c r="H40" s="84">
        <v>12</v>
      </c>
      <c r="I40" s="82"/>
    </row>
    <row r="41" spans="1:9" x14ac:dyDescent="0.25">
      <c r="A41" s="80">
        <v>8</v>
      </c>
      <c r="B41" s="81">
        <v>45204</v>
      </c>
      <c r="C41" s="82" t="s">
        <v>312</v>
      </c>
      <c r="D41" s="79" t="s">
        <v>386</v>
      </c>
      <c r="E41" s="83" t="s">
        <v>371</v>
      </c>
      <c r="F41" s="82" t="s">
        <v>372</v>
      </c>
      <c r="G41" s="84"/>
      <c r="H41" s="84">
        <v>13</v>
      </c>
      <c r="I41" s="82"/>
    </row>
    <row r="42" spans="1:9" x14ac:dyDescent="0.25">
      <c r="A42" s="80">
        <v>8</v>
      </c>
      <c r="B42" s="81">
        <v>45204</v>
      </c>
      <c r="C42" s="82" t="s">
        <v>312</v>
      </c>
      <c r="D42" s="79" t="s">
        <v>386</v>
      </c>
      <c r="E42" s="83" t="s">
        <v>352</v>
      </c>
      <c r="F42" s="82" t="s">
        <v>353</v>
      </c>
      <c r="G42" s="84"/>
      <c r="H42" s="84">
        <v>54.3</v>
      </c>
      <c r="I42" s="82"/>
    </row>
    <row r="43" spans="1:9" x14ac:dyDescent="0.25">
      <c r="A43" s="80">
        <v>8</v>
      </c>
      <c r="B43" s="81">
        <v>45204</v>
      </c>
      <c r="C43" s="82" t="s">
        <v>312</v>
      </c>
      <c r="D43" s="79" t="s">
        <v>386</v>
      </c>
      <c r="E43" s="83" t="s">
        <v>357</v>
      </c>
      <c r="F43" s="82" t="s">
        <v>358</v>
      </c>
      <c r="G43" s="84"/>
      <c r="H43" s="84">
        <v>108.33</v>
      </c>
      <c r="I43" s="82"/>
    </row>
    <row r="44" spans="1:9" x14ac:dyDescent="0.25">
      <c r="A44" s="80">
        <v>9</v>
      </c>
      <c r="B44" s="81">
        <v>45205</v>
      </c>
      <c r="C44" s="82" t="s">
        <v>392</v>
      </c>
      <c r="D44" s="79" t="s">
        <v>351</v>
      </c>
      <c r="E44" s="83" t="s">
        <v>344</v>
      </c>
      <c r="F44" s="82" t="s">
        <v>342</v>
      </c>
      <c r="G44" s="84">
        <v>1248.6300000000001</v>
      </c>
      <c r="H44" s="84"/>
      <c r="I44" s="82"/>
    </row>
    <row r="45" spans="1:9" x14ac:dyDescent="0.25">
      <c r="A45" s="80">
        <v>9</v>
      </c>
      <c r="B45" s="81">
        <v>45205</v>
      </c>
      <c r="C45" s="82" t="s">
        <v>392</v>
      </c>
      <c r="D45" s="79" t="s">
        <v>351</v>
      </c>
      <c r="E45" s="83" t="s">
        <v>389</v>
      </c>
      <c r="F45" s="82" t="s">
        <v>345</v>
      </c>
      <c r="G45" s="84"/>
      <c r="H45" s="84">
        <v>1248.6300000000001</v>
      </c>
      <c r="I45" s="82"/>
    </row>
    <row r="46" spans="1:9" x14ac:dyDescent="0.25">
      <c r="A46" s="80">
        <v>10</v>
      </c>
      <c r="B46" s="81">
        <v>45205</v>
      </c>
      <c r="C46" s="82" t="s">
        <v>30</v>
      </c>
      <c r="D46" s="79" t="s">
        <v>351</v>
      </c>
      <c r="E46" s="83" t="s">
        <v>344</v>
      </c>
      <c r="F46" s="82" t="s">
        <v>342</v>
      </c>
      <c r="G46" s="84">
        <v>1228.72</v>
      </c>
      <c r="H46" s="84"/>
      <c r="I46" s="82"/>
    </row>
    <row r="47" spans="1:9" x14ac:dyDescent="0.25">
      <c r="A47" s="80">
        <v>10</v>
      </c>
      <c r="B47" s="81">
        <v>45205</v>
      </c>
      <c r="C47" s="82" t="s">
        <v>30</v>
      </c>
      <c r="D47" s="79" t="s">
        <v>351</v>
      </c>
      <c r="E47" s="83">
        <v>1100</v>
      </c>
      <c r="F47" s="82" t="s">
        <v>345</v>
      </c>
      <c r="G47" s="84"/>
      <c r="H47" s="84">
        <v>1228.72</v>
      </c>
      <c r="I47" s="82"/>
    </row>
    <row r="48" spans="1:9" x14ac:dyDescent="0.25">
      <c r="A48" s="80">
        <v>11</v>
      </c>
      <c r="B48" s="81">
        <v>45205</v>
      </c>
      <c r="C48" s="82" t="s">
        <v>397</v>
      </c>
      <c r="D48" s="79" t="s">
        <v>354</v>
      </c>
      <c r="E48" s="83" t="s">
        <v>394</v>
      </c>
      <c r="F48" s="82" t="s">
        <v>395</v>
      </c>
      <c r="G48" s="84">
        <v>5000</v>
      </c>
      <c r="H48" s="84"/>
      <c r="I48" s="82"/>
    </row>
    <row r="49" spans="1:9" x14ac:dyDescent="0.25">
      <c r="A49" s="80">
        <v>11</v>
      </c>
      <c r="B49" s="81">
        <v>45205</v>
      </c>
      <c r="C49" s="82" t="s">
        <v>397</v>
      </c>
      <c r="D49" s="79" t="s">
        <v>354</v>
      </c>
      <c r="E49" s="83" t="s">
        <v>344</v>
      </c>
      <c r="F49" s="82" t="s">
        <v>342</v>
      </c>
      <c r="G49" s="84"/>
      <c r="H49" s="84">
        <v>5000</v>
      </c>
      <c r="I49" s="82"/>
    </row>
    <row r="50" spans="1:9" x14ac:dyDescent="0.25">
      <c r="A50" s="80">
        <v>12</v>
      </c>
      <c r="B50" s="81">
        <v>45205</v>
      </c>
      <c r="C50" s="82" t="s">
        <v>407</v>
      </c>
      <c r="E50" s="83" t="s">
        <v>400</v>
      </c>
      <c r="F50" s="82" t="s">
        <v>401</v>
      </c>
      <c r="G50" s="84">
        <v>3995.99</v>
      </c>
      <c r="H50" s="84"/>
      <c r="I50" s="82"/>
    </row>
    <row r="51" spans="1:9" x14ac:dyDescent="0.25">
      <c r="A51" s="80">
        <v>12</v>
      </c>
      <c r="B51" s="81">
        <v>45205</v>
      </c>
      <c r="C51" s="82" t="s">
        <v>407</v>
      </c>
      <c r="E51" s="83" t="s">
        <v>355</v>
      </c>
      <c r="F51" s="82" t="s">
        <v>356</v>
      </c>
      <c r="G51" s="84">
        <v>199.8</v>
      </c>
      <c r="H51" s="84"/>
      <c r="I51" s="82"/>
    </row>
    <row r="52" spans="1:9" x14ac:dyDescent="0.25">
      <c r="A52" s="80">
        <v>12</v>
      </c>
      <c r="B52" s="81">
        <v>45205</v>
      </c>
      <c r="C52" s="82" t="s">
        <v>407</v>
      </c>
      <c r="E52" s="83" t="s">
        <v>360</v>
      </c>
      <c r="F52" s="82" t="s">
        <v>361</v>
      </c>
      <c r="G52" s="84">
        <v>389.61</v>
      </c>
      <c r="H52" s="84"/>
      <c r="I52" s="82"/>
    </row>
    <row r="53" spans="1:9" x14ac:dyDescent="0.25">
      <c r="A53" s="80">
        <v>12</v>
      </c>
      <c r="B53" s="81">
        <v>45205</v>
      </c>
      <c r="C53" s="82" t="s">
        <v>407</v>
      </c>
      <c r="E53" s="83" t="s">
        <v>405</v>
      </c>
      <c r="F53" s="82" t="s">
        <v>406</v>
      </c>
      <c r="G53" s="84"/>
      <c r="H53" s="84">
        <v>4585.3999999999996</v>
      </c>
      <c r="I53" s="82"/>
    </row>
    <row r="54" spans="1:9" x14ac:dyDescent="0.25">
      <c r="A54" s="80">
        <v>13</v>
      </c>
      <c r="B54" s="81">
        <v>45205</v>
      </c>
      <c r="C54" s="82" t="s">
        <v>409</v>
      </c>
      <c r="D54" s="79" t="s">
        <v>408</v>
      </c>
      <c r="E54" s="83" t="s">
        <v>347</v>
      </c>
      <c r="F54" s="82" t="s">
        <v>348</v>
      </c>
      <c r="G54" s="84">
        <v>120</v>
      </c>
      <c r="H54" s="84"/>
      <c r="I54" s="82"/>
    </row>
    <row r="55" spans="1:9" x14ac:dyDescent="0.25">
      <c r="A55" s="80">
        <v>13</v>
      </c>
      <c r="B55" s="81">
        <v>45205</v>
      </c>
      <c r="C55" s="82" t="s">
        <v>409</v>
      </c>
      <c r="D55" s="79" t="s">
        <v>408</v>
      </c>
      <c r="E55" s="83" t="s">
        <v>355</v>
      </c>
      <c r="F55" s="82" t="s">
        <v>356</v>
      </c>
      <c r="G55" s="84">
        <v>5</v>
      </c>
      <c r="H55" s="84"/>
      <c r="I55" s="82"/>
    </row>
    <row r="56" spans="1:9" x14ac:dyDescent="0.25">
      <c r="A56" s="80">
        <v>13</v>
      </c>
      <c r="B56" s="81">
        <v>45205</v>
      </c>
      <c r="C56" s="82" t="s">
        <v>409</v>
      </c>
      <c r="D56" s="79" t="s">
        <v>408</v>
      </c>
      <c r="E56" s="83" t="s">
        <v>360</v>
      </c>
      <c r="F56" s="82" t="s">
        <v>361</v>
      </c>
      <c r="G56" s="84">
        <v>9.75</v>
      </c>
      <c r="H56" s="84"/>
      <c r="I56" s="82"/>
    </row>
    <row r="57" spans="1:9" x14ac:dyDescent="0.25">
      <c r="A57" s="80">
        <v>13</v>
      </c>
      <c r="B57" s="81">
        <v>45205</v>
      </c>
      <c r="C57" s="82" t="s">
        <v>409</v>
      </c>
      <c r="D57" s="79" t="s">
        <v>408</v>
      </c>
      <c r="E57" s="83" t="s">
        <v>405</v>
      </c>
      <c r="F57" s="82" t="s">
        <v>406</v>
      </c>
      <c r="G57" s="84"/>
      <c r="H57" s="84">
        <v>134.75</v>
      </c>
      <c r="I57" s="82"/>
    </row>
    <row r="58" spans="1:9" x14ac:dyDescent="0.25">
      <c r="A58" s="80">
        <v>14</v>
      </c>
      <c r="B58" s="81">
        <v>45204</v>
      </c>
      <c r="C58" s="82" t="s">
        <v>30</v>
      </c>
      <c r="D58" s="79" t="s">
        <v>391</v>
      </c>
      <c r="E58" s="83">
        <v>1100</v>
      </c>
      <c r="F58" s="82" t="s">
        <v>345</v>
      </c>
      <c r="G58" s="84">
        <v>1034.9100000000001</v>
      </c>
      <c r="H58" s="84"/>
      <c r="I58" s="82"/>
    </row>
    <row r="59" spans="1:9" x14ac:dyDescent="0.25">
      <c r="A59" s="80">
        <v>14</v>
      </c>
      <c r="B59" s="81">
        <v>45204</v>
      </c>
      <c r="C59" s="82" t="s">
        <v>30</v>
      </c>
      <c r="D59" s="79" t="s">
        <v>391</v>
      </c>
      <c r="E59" s="83" t="s">
        <v>365</v>
      </c>
      <c r="F59" s="82" t="s">
        <v>366</v>
      </c>
      <c r="G59" s="84"/>
      <c r="H59" s="84">
        <v>3062.5</v>
      </c>
      <c r="I59" s="82"/>
    </row>
    <row r="60" spans="1:9" x14ac:dyDescent="0.25">
      <c r="A60" s="80">
        <v>14</v>
      </c>
      <c r="B60" s="81">
        <v>45204</v>
      </c>
      <c r="C60" s="82" t="s">
        <v>30</v>
      </c>
      <c r="D60" s="79" t="s">
        <v>391</v>
      </c>
      <c r="E60" s="83" t="s">
        <v>352</v>
      </c>
      <c r="F60" s="82" t="s">
        <v>353</v>
      </c>
      <c r="G60" s="84"/>
      <c r="H60" s="84">
        <v>153.72999999999999</v>
      </c>
      <c r="I60" s="82"/>
    </row>
    <row r="61" spans="1:9" x14ac:dyDescent="0.25">
      <c r="A61" s="80">
        <v>14</v>
      </c>
      <c r="B61" s="81">
        <v>45204</v>
      </c>
      <c r="C61" s="82" t="s">
        <v>30</v>
      </c>
      <c r="D61" s="79" t="s">
        <v>391</v>
      </c>
      <c r="E61" s="83" t="s">
        <v>357</v>
      </c>
      <c r="F61" s="82" t="s">
        <v>358</v>
      </c>
      <c r="G61" s="84"/>
      <c r="H61" s="84">
        <v>306.68</v>
      </c>
      <c r="I61" s="82"/>
    </row>
    <row r="62" spans="1:9" x14ac:dyDescent="0.25">
      <c r="A62" s="80">
        <v>14</v>
      </c>
      <c r="B62" s="81">
        <v>45204</v>
      </c>
      <c r="C62" s="82" t="s">
        <v>30</v>
      </c>
      <c r="D62" s="79" t="s">
        <v>391</v>
      </c>
      <c r="E62" s="83" t="s">
        <v>367</v>
      </c>
      <c r="F62" s="82" t="s">
        <v>323</v>
      </c>
      <c r="G62" s="84"/>
      <c r="H62" s="84">
        <v>3</v>
      </c>
      <c r="I62" s="82"/>
    </row>
    <row r="63" spans="1:9" x14ac:dyDescent="0.25">
      <c r="A63" s="80">
        <v>14</v>
      </c>
      <c r="B63" s="81">
        <v>45204</v>
      </c>
      <c r="C63" s="82" t="s">
        <v>30</v>
      </c>
      <c r="D63" s="79" t="s">
        <v>391</v>
      </c>
      <c r="E63" s="83" t="s">
        <v>369</v>
      </c>
      <c r="F63" s="82" t="s">
        <v>370</v>
      </c>
      <c r="G63" s="84"/>
      <c r="H63" s="84">
        <v>4</v>
      </c>
      <c r="I63" s="82"/>
    </row>
    <row r="64" spans="1:9" x14ac:dyDescent="0.25">
      <c r="A64" s="80">
        <v>14</v>
      </c>
      <c r="B64" s="81">
        <v>45204</v>
      </c>
      <c r="C64" s="82" t="s">
        <v>30</v>
      </c>
      <c r="D64" s="79" t="s">
        <v>391</v>
      </c>
      <c r="E64" s="83" t="s">
        <v>411</v>
      </c>
      <c r="F64" s="82" t="s">
        <v>412</v>
      </c>
      <c r="G64" s="84"/>
      <c r="H64" s="84">
        <v>5</v>
      </c>
      <c r="I64" s="82"/>
    </row>
    <row r="65" spans="1:9" x14ac:dyDescent="0.25">
      <c r="A65" s="80">
        <v>14</v>
      </c>
      <c r="B65" s="81">
        <v>45204</v>
      </c>
      <c r="C65" s="82" t="s">
        <v>30</v>
      </c>
      <c r="D65" s="79" t="s">
        <v>391</v>
      </c>
      <c r="E65" s="83" t="s">
        <v>374</v>
      </c>
      <c r="F65" s="82" t="s">
        <v>422</v>
      </c>
      <c r="G65" s="84">
        <v>2500</v>
      </c>
      <c r="H65" s="84"/>
      <c r="I65" s="82"/>
    </row>
    <row r="66" spans="1:9" x14ac:dyDescent="0.25">
      <c r="A66" s="80">
        <v>15</v>
      </c>
      <c r="B66" s="81">
        <v>45203</v>
      </c>
      <c r="C66" s="82" t="s">
        <v>30</v>
      </c>
      <c r="D66" s="79" t="s">
        <v>390</v>
      </c>
      <c r="E66" s="83">
        <v>1100</v>
      </c>
      <c r="F66" s="82" t="s">
        <v>345</v>
      </c>
      <c r="G66" s="84">
        <v>980.31</v>
      </c>
      <c r="H66" s="84"/>
      <c r="I66" s="82"/>
    </row>
    <row r="67" spans="1:9" x14ac:dyDescent="0.25">
      <c r="A67" s="80">
        <v>15</v>
      </c>
      <c r="B67" s="81">
        <v>45203</v>
      </c>
      <c r="C67" s="82" t="s">
        <v>30</v>
      </c>
      <c r="D67" s="79" t="s">
        <v>390</v>
      </c>
      <c r="E67" s="83" t="s">
        <v>365</v>
      </c>
      <c r="F67" s="82" t="s">
        <v>366</v>
      </c>
      <c r="G67" s="84"/>
      <c r="H67" s="84">
        <v>1137.5</v>
      </c>
      <c r="I67" s="82"/>
    </row>
    <row r="68" spans="1:9" x14ac:dyDescent="0.25">
      <c r="A68" s="80">
        <v>15</v>
      </c>
      <c r="B68" s="81">
        <v>45203</v>
      </c>
      <c r="C68" s="82" t="s">
        <v>30</v>
      </c>
      <c r="D68" s="79" t="s">
        <v>390</v>
      </c>
      <c r="E68" s="83" t="s">
        <v>352</v>
      </c>
      <c r="F68" s="82" t="s">
        <v>353</v>
      </c>
      <c r="G68" s="84"/>
      <c r="H68" s="84">
        <v>64.38</v>
      </c>
      <c r="I68" s="82"/>
    </row>
    <row r="69" spans="1:9" x14ac:dyDescent="0.25">
      <c r="A69" s="80">
        <v>15</v>
      </c>
      <c r="B69" s="81">
        <v>45203</v>
      </c>
      <c r="C69" s="82" t="s">
        <v>30</v>
      </c>
      <c r="D69" s="79" t="s">
        <v>390</v>
      </c>
      <c r="E69" s="83" t="s">
        <v>357</v>
      </c>
      <c r="F69" s="82" t="s">
        <v>358</v>
      </c>
      <c r="G69" s="84"/>
      <c r="H69" s="84">
        <v>128.43</v>
      </c>
      <c r="I69" s="82"/>
    </row>
    <row r="70" spans="1:9" x14ac:dyDescent="0.25">
      <c r="A70" s="80">
        <v>15</v>
      </c>
      <c r="B70" s="81">
        <v>45203</v>
      </c>
      <c r="C70" s="82" t="s">
        <v>30</v>
      </c>
      <c r="D70" s="79" t="s">
        <v>390</v>
      </c>
      <c r="E70" s="83" t="s">
        <v>367</v>
      </c>
      <c r="F70" s="82" t="s">
        <v>323</v>
      </c>
      <c r="G70" s="84"/>
      <c r="H70" s="84">
        <v>25</v>
      </c>
      <c r="I70" s="82"/>
    </row>
    <row r="71" spans="1:9" x14ac:dyDescent="0.25">
      <c r="A71" s="80">
        <v>15</v>
      </c>
      <c r="B71" s="81">
        <v>45203</v>
      </c>
      <c r="C71" s="82" t="s">
        <v>30</v>
      </c>
      <c r="D71" s="79" t="s">
        <v>390</v>
      </c>
      <c r="E71" s="83" t="s">
        <v>369</v>
      </c>
      <c r="F71" s="82" t="s">
        <v>370</v>
      </c>
      <c r="G71" s="84"/>
      <c r="H71" s="84">
        <v>50</v>
      </c>
      <c r="I71" s="82"/>
    </row>
    <row r="72" spans="1:9" x14ac:dyDescent="0.25">
      <c r="A72" s="80">
        <v>15</v>
      </c>
      <c r="B72" s="81">
        <v>45203</v>
      </c>
      <c r="C72" s="82" t="s">
        <v>30</v>
      </c>
      <c r="D72" s="79" t="s">
        <v>390</v>
      </c>
      <c r="E72" s="83" t="s">
        <v>411</v>
      </c>
      <c r="F72" s="82" t="s">
        <v>412</v>
      </c>
      <c r="G72" s="84"/>
      <c r="H72" s="84">
        <v>75</v>
      </c>
      <c r="I72" s="82"/>
    </row>
    <row r="73" spans="1:9" x14ac:dyDescent="0.25">
      <c r="A73" s="80">
        <v>15</v>
      </c>
      <c r="B73" s="81">
        <v>45203</v>
      </c>
      <c r="C73" s="82" t="s">
        <v>30</v>
      </c>
      <c r="D73" s="79" t="s">
        <v>390</v>
      </c>
      <c r="E73" s="83" t="s">
        <v>374</v>
      </c>
      <c r="F73" s="82" t="s">
        <v>422</v>
      </c>
      <c r="G73" s="84">
        <v>500</v>
      </c>
      <c r="H73" s="84"/>
      <c r="I73" s="82" t="s">
        <v>413</v>
      </c>
    </row>
    <row r="74" spans="1:9" x14ac:dyDescent="0.25">
      <c r="A74" s="80">
        <v>16</v>
      </c>
      <c r="B74" s="81">
        <v>45205</v>
      </c>
      <c r="C74" s="82" t="s">
        <v>30</v>
      </c>
      <c r="D74" s="79" t="s">
        <v>351</v>
      </c>
      <c r="E74" s="83" t="s">
        <v>344</v>
      </c>
      <c r="F74" s="82" t="s">
        <v>342</v>
      </c>
      <c r="G74" s="84">
        <v>1034.9100000000001</v>
      </c>
      <c r="H74" s="84"/>
      <c r="I74" s="82"/>
    </row>
    <row r="75" spans="1:9" x14ac:dyDescent="0.25">
      <c r="A75" s="80">
        <v>16</v>
      </c>
      <c r="B75" s="81">
        <v>45205</v>
      </c>
      <c r="C75" s="82" t="s">
        <v>30</v>
      </c>
      <c r="D75" s="79" t="s">
        <v>351</v>
      </c>
      <c r="E75" s="83">
        <v>1100</v>
      </c>
      <c r="F75" s="82" t="s">
        <v>345</v>
      </c>
      <c r="G75" s="84"/>
      <c r="H75" s="84">
        <v>1034.9100000000001</v>
      </c>
      <c r="I75" s="82"/>
    </row>
    <row r="76" spans="1:9" x14ac:dyDescent="0.25">
      <c r="A76" s="80">
        <v>17</v>
      </c>
      <c r="B76" s="81">
        <v>45205</v>
      </c>
      <c r="C76" s="82" t="s">
        <v>30</v>
      </c>
      <c r="D76" s="79" t="s">
        <v>351</v>
      </c>
      <c r="E76" s="83" t="s">
        <v>344</v>
      </c>
      <c r="F76" s="82" t="s">
        <v>342</v>
      </c>
      <c r="G76" s="84">
        <v>980.31</v>
      </c>
      <c r="H76" s="84"/>
      <c r="I76" s="82" t="s">
        <v>359</v>
      </c>
    </row>
    <row r="77" spans="1:9" x14ac:dyDescent="0.25">
      <c r="A77" s="80">
        <v>17</v>
      </c>
      <c r="B77" s="81">
        <v>45205</v>
      </c>
      <c r="C77" s="82" t="s">
        <v>30</v>
      </c>
      <c r="D77" s="79" t="s">
        <v>351</v>
      </c>
      <c r="E77" s="83">
        <v>1100</v>
      </c>
      <c r="F77" s="82" t="s">
        <v>345</v>
      </c>
      <c r="G77" s="84"/>
      <c r="H77" s="84">
        <v>980.31</v>
      </c>
      <c r="I77" s="82" t="s">
        <v>393</v>
      </c>
    </row>
    <row r="78" spans="1:9" x14ac:dyDescent="0.25">
      <c r="A78" s="80">
        <v>18</v>
      </c>
      <c r="B78" s="81">
        <v>44927</v>
      </c>
      <c r="C78" s="82" t="s">
        <v>414</v>
      </c>
      <c r="D78" s="79" t="s">
        <v>387</v>
      </c>
      <c r="E78" s="83">
        <v>1100</v>
      </c>
      <c r="F78" s="82" t="s">
        <v>345</v>
      </c>
      <c r="G78" s="84">
        <v>3923.53</v>
      </c>
      <c r="H78" s="84"/>
      <c r="I78" s="82"/>
    </row>
    <row r="79" spans="1:9" x14ac:dyDescent="0.25">
      <c r="A79" s="80">
        <v>18</v>
      </c>
      <c r="B79" s="81">
        <v>44927</v>
      </c>
      <c r="C79" s="82" t="s">
        <v>414</v>
      </c>
      <c r="D79" s="79" t="s">
        <v>387</v>
      </c>
      <c r="E79" s="83" t="s">
        <v>365</v>
      </c>
      <c r="F79" s="82" t="s">
        <v>366</v>
      </c>
      <c r="G79" s="84"/>
      <c r="H79" s="84">
        <v>3412.5</v>
      </c>
      <c r="I79" s="82"/>
    </row>
    <row r="80" spans="1:9" x14ac:dyDescent="0.25">
      <c r="A80" s="80">
        <v>18</v>
      </c>
      <c r="B80" s="81">
        <v>44927</v>
      </c>
      <c r="C80" s="82" t="s">
        <v>414</v>
      </c>
      <c r="D80" s="79" t="s">
        <v>387</v>
      </c>
      <c r="E80" s="83" t="s">
        <v>352</v>
      </c>
      <c r="F80" s="82" t="s">
        <v>353</v>
      </c>
      <c r="G80" s="84"/>
      <c r="H80" s="84">
        <v>170.63</v>
      </c>
      <c r="I80" s="82"/>
    </row>
    <row r="81" spans="1:9" x14ac:dyDescent="0.25">
      <c r="A81" s="80">
        <v>18</v>
      </c>
      <c r="B81" s="81">
        <v>44927</v>
      </c>
      <c r="C81" s="82" t="s">
        <v>414</v>
      </c>
      <c r="D81" s="79" t="s">
        <v>387</v>
      </c>
      <c r="E81" s="83" t="s">
        <v>357</v>
      </c>
      <c r="F81" s="82" t="s">
        <v>358</v>
      </c>
      <c r="G81" s="84"/>
      <c r="H81" s="84">
        <v>340.4</v>
      </c>
      <c r="I81" s="82"/>
    </row>
    <row r="82" spans="1:9" x14ac:dyDescent="0.25">
      <c r="A82" s="80">
        <v>19</v>
      </c>
      <c r="B82" s="81">
        <v>45205</v>
      </c>
      <c r="C82" s="82" t="s">
        <v>414</v>
      </c>
      <c r="D82" s="79" t="s">
        <v>351</v>
      </c>
      <c r="E82" s="83" t="s">
        <v>344</v>
      </c>
      <c r="F82" s="82" t="s">
        <v>342</v>
      </c>
      <c r="G82" s="84">
        <v>3923.53</v>
      </c>
      <c r="H82" s="84"/>
      <c r="I82" s="82"/>
    </row>
    <row r="83" spans="1:9" x14ac:dyDescent="0.25">
      <c r="A83" s="80">
        <v>19</v>
      </c>
      <c r="B83" s="81">
        <v>45205</v>
      </c>
      <c r="C83" s="82" t="s">
        <v>414</v>
      </c>
      <c r="D83" s="79" t="s">
        <v>351</v>
      </c>
      <c r="E83" s="83" t="s">
        <v>389</v>
      </c>
      <c r="F83" s="82" t="s">
        <v>345</v>
      </c>
      <c r="G83" s="84"/>
      <c r="H83" s="84">
        <v>3923.53</v>
      </c>
      <c r="I83" s="82"/>
    </row>
    <row r="84" spans="1:9" x14ac:dyDescent="0.25">
      <c r="A84" s="80">
        <v>20</v>
      </c>
      <c r="B84" s="81">
        <v>45213</v>
      </c>
      <c r="C84" s="82" t="s">
        <v>397</v>
      </c>
      <c r="D84" s="79" t="s">
        <v>354</v>
      </c>
      <c r="E84" s="83" t="s">
        <v>394</v>
      </c>
      <c r="F84" s="82" t="s">
        <v>395</v>
      </c>
      <c r="G84" s="84">
        <v>5000</v>
      </c>
      <c r="H84" s="84"/>
      <c r="I84" s="82"/>
    </row>
    <row r="85" spans="1:9" x14ac:dyDescent="0.25">
      <c r="A85" s="80">
        <v>20</v>
      </c>
      <c r="B85" s="81">
        <v>45213</v>
      </c>
      <c r="C85" s="82" t="s">
        <v>397</v>
      </c>
      <c r="D85" s="79" t="s">
        <v>354</v>
      </c>
      <c r="E85" s="83" t="s">
        <v>344</v>
      </c>
      <c r="F85" s="82" t="s">
        <v>342</v>
      </c>
      <c r="G85" s="84"/>
      <c r="H85" s="84">
        <v>5000</v>
      </c>
      <c r="I85" s="82"/>
    </row>
    <row r="86" spans="1:9" x14ac:dyDescent="0.25">
      <c r="A86" s="80">
        <v>21</v>
      </c>
      <c r="B86" s="81">
        <v>45219</v>
      </c>
      <c r="C86" s="82" t="s">
        <v>415</v>
      </c>
      <c r="D86" s="79" t="s">
        <v>354</v>
      </c>
      <c r="E86" s="83" t="s">
        <v>394</v>
      </c>
      <c r="F86" s="82" t="s">
        <v>395</v>
      </c>
      <c r="G86" s="84">
        <v>5000</v>
      </c>
      <c r="H86" s="84"/>
      <c r="I86" s="82"/>
    </row>
    <row r="87" spans="1:9" x14ac:dyDescent="0.25">
      <c r="A87" s="80">
        <v>21</v>
      </c>
      <c r="B87" s="81">
        <v>45219</v>
      </c>
      <c r="C87" s="82" t="s">
        <v>415</v>
      </c>
      <c r="D87" s="79" t="s">
        <v>354</v>
      </c>
      <c r="E87" s="83" t="s">
        <v>344</v>
      </c>
      <c r="F87" s="82" t="s">
        <v>342</v>
      </c>
      <c r="G87" s="84"/>
      <c r="H87" s="84">
        <v>5000</v>
      </c>
      <c r="I87" s="82"/>
    </row>
    <row r="88" spans="1:9" x14ac:dyDescent="0.25">
      <c r="A88" s="80">
        <v>22</v>
      </c>
      <c r="B88" s="81">
        <v>45230</v>
      </c>
      <c r="C88" s="82" t="s">
        <v>417</v>
      </c>
      <c r="D88" s="79" t="s">
        <v>384</v>
      </c>
      <c r="E88" s="83" t="s">
        <v>411</v>
      </c>
      <c r="F88" s="82" t="s">
        <v>412</v>
      </c>
      <c r="G88" s="84">
        <v>25.99</v>
      </c>
      <c r="H88" s="84"/>
      <c r="I88" s="82" t="s">
        <v>416</v>
      </c>
    </row>
    <row r="89" spans="1:9" x14ac:dyDescent="0.25">
      <c r="A89" s="80">
        <v>22</v>
      </c>
      <c r="B89" s="81">
        <v>45230</v>
      </c>
      <c r="C89" s="82" t="s">
        <v>417</v>
      </c>
      <c r="D89" s="79" t="s">
        <v>384</v>
      </c>
      <c r="E89" s="83" t="s">
        <v>344</v>
      </c>
      <c r="F89" s="82" t="s">
        <v>342</v>
      </c>
      <c r="G89" s="84"/>
      <c r="H89" s="84">
        <v>25.99</v>
      </c>
      <c r="I89" s="82"/>
    </row>
    <row r="90" spans="1:9" x14ac:dyDescent="0.25">
      <c r="A90" s="80">
        <v>23</v>
      </c>
      <c r="B90" s="81">
        <v>45206</v>
      </c>
      <c r="C90" s="82" t="s">
        <v>418</v>
      </c>
      <c r="D90" s="79" t="s">
        <v>270</v>
      </c>
      <c r="E90" s="83" t="s">
        <v>344</v>
      </c>
      <c r="F90" s="82" t="s">
        <v>342</v>
      </c>
      <c r="G90" s="84">
        <v>159.94999999999999</v>
      </c>
      <c r="H90" s="84"/>
      <c r="I90" s="82"/>
    </row>
    <row r="91" spans="1:9" x14ac:dyDescent="0.25">
      <c r="A91" s="80">
        <v>23</v>
      </c>
      <c r="B91" s="81">
        <v>45206</v>
      </c>
      <c r="C91" s="82" t="s">
        <v>418</v>
      </c>
      <c r="D91" s="79" t="s">
        <v>270</v>
      </c>
      <c r="E91" s="83" t="s">
        <v>389</v>
      </c>
      <c r="F91" s="82" t="s">
        <v>345</v>
      </c>
      <c r="G91" s="84"/>
      <c r="H91" s="84">
        <v>149.94999999999999</v>
      </c>
      <c r="I91" s="82"/>
    </row>
    <row r="92" spans="1:9" x14ac:dyDescent="0.25">
      <c r="A92" s="80">
        <v>23</v>
      </c>
      <c r="B92" s="81">
        <v>45206</v>
      </c>
      <c r="C92" s="82" t="s">
        <v>418</v>
      </c>
      <c r="D92" s="79" t="s">
        <v>270</v>
      </c>
      <c r="E92" s="83" t="s">
        <v>355</v>
      </c>
      <c r="F92" s="82" t="s">
        <v>356</v>
      </c>
      <c r="G92" s="84">
        <v>10</v>
      </c>
      <c r="H92" s="84"/>
      <c r="I92" s="82"/>
    </row>
    <row r="93" spans="1:9" x14ac:dyDescent="0.25">
      <c r="A93" s="80">
        <v>23</v>
      </c>
      <c r="B93" s="81">
        <v>45206</v>
      </c>
      <c r="C93" s="82" t="s">
        <v>418</v>
      </c>
      <c r="D93" s="79" t="s">
        <v>270</v>
      </c>
      <c r="E93" s="83" t="s">
        <v>360</v>
      </c>
      <c r="F93" s="82" t="s">
        <v>361</v>
      </c>
      <c r="G93" s="84"/>
      <c r="H93" s="84">
        <v>20</v>
      </c>
      <c r="I93" s="82"/>
    </row>
    <row r="94" spans="1:9" x14ac:dyDescent="0.25">
      <c r="A94" s="80">
        <v>24</v>
      </c>
      <c r="B94" s="81">
        <v>45179</v>
      </c>
      <c r="C94" s="82" t="s">
        <v>420</v>
      </c>
      <c r="D94" s="79" t="s">
        <v>270</v>
      </c>
      <c r="E94" s="83" t="s">
        <v>344</v>
      </c>
      <c r="F94" s="82" t="s">
        <v>342</v>
      </c>
      <c r="G94" s="84">
        <v>15</v>
      </c>
      <c r="H94" s="84"/>
      <c r="I94" s="82"/>
    </row>
    <row r="95" spans="1:9" x14ac:dyDescent="0.25">
      <c r="A95" s="80">
        <v>24</v>
      </c>
      <c r="B95" s="81">
        <v>45179</v>
      </c>
      <c r="C95" s="82" t="s">
        <v>420</v>
      </c>
      <c r="D95" s="79" t="s">
        <v>270</v>
      </c>
      <c r="E95" s="83" t="s">
        <v>347</v>
      </c>
      <c r="F95" s="82" t="s">
        <v>348</v>
      </c>
      <c r="G95" s="84"/>
      <c r="H95" s="84">
        <v>15</v>
      </c>
      <c r="I95" s="82"/>
    </row>
    <row r="96" spans="1:9" x14ac:dyDescent="0.25">
      <c r="A96" s="80">
        <v>25</v>
      </c>
      <c r="B96" s="81">
        <v>45230</v>
      </c>
      <c r="C96" s="82" t="s">
        <v>421</v>
      </c>
      <c r="D96" s="79" t="s">
        <v>343</v>
      </c>
      <c r="E96" s="83" t="s">
        <v>411</v>
      </c>
      <c r="F96" s="82" t="s">
        <v>412</v>
      </c>
      <c r="G96" s="84">
        <v>19.95</v>
      </c>
      <c r="H96" s="84"/>
      <c r="I96" s="82"/>
    </row>
    <row r="97" spans="1:9" x14ac:dyDescent="0.25">
      <c r="A97" s="80">
        <v>25</v>
      </c>
      <c r="B97" s="81">
        <v>45230</v>
      </c>
      <c r="C97" s="82" t="s">
        <v>421</v>
      </c>
      <c r="D97" s="79" t="s">
        <v>343</v>
      </c>
      <c r="E97" s="83" t="s">
        <v>344</v>
      </c>
      <c r="F97" s="82" t="s">
        <v>342</v>
      </c>
      <c r="G97" s="84"/>
      <c r="H97" s="84">
        <v>19.95</v>
      </c>
      <c r="I97" s="82"/>
    </row>
    <row r="98" spans="1:9" x14ac:dyDescent="0.25">
      <c r="A98" s="80">
        <v>26</v>
      </c>
      <c r="B98" s="81">
        <v>45056</v>
      </c>
      <c r="C98" s="82" t="s">
        <v>423</v>
      </c>
      <c r="D98" s="79" t="s">
        <v>343</v>
      </c>
      <c r="E98" s="83" t="s">
        <v>411</v>
      </c>
      <c r="F98" s="82" t="s">
        <v>412</v>
      </c>
      <c r="G98" s="84">
        <v>25</v>
      </c>
      <c r="H98" s="84"/>
      <c r="I98" s="82"/>
    </row>
    <row r="99" spans="1:9" x14ac:dyDescent="0.25">
      <c r="A99" s="80">
        <v>26</v>
      </c>
      <c r="B99" s="81">
        <v>45056</v>
      </c>
      <c r="C99" s="82" t="s">
        <v>423</v>
      </c>
      <c r="D99" s="79" t="s">
        <v>343</v>
      </c>
      <c r="E99" s="83" t="s">
        <v>344</v>
      </c>
      <c r="F99" s="82" t="s">
        <v>342</v>
      </c>
      <c r="G99" s="84"/>
      <c r="H99" s="84">
        <v>25</v>
      </c>
      <c r="I99" s="82"/>
    </row>
    <row r="100" spans="1:9" x14ac:dyDescent="0.25">
      <c r="A100" s="80">
        <v>27</v>
      </c>
      <c r="B100" s="81">
        <v>45148</v>
      </c>
      <c r="C100" s="82" t="s">
        <v>423</v>
      </c>
      <c r="D100" s="79" t="s">
        <v>343</v>
      </c>
      <c r="E100" s="83" t="s">
        <v>411</v>
      </c>
      <c r="F100" s="82" t="s">
        <v>412</v>
      </c>
      <c r="G100" s="84">
        <v>25</v>
      </c>
      <c r="H100" s="84"/>
      <c r="I100" s="82"/>
    </row>
    <row r="101" spans="1:9" x14ac:dyDescent="0.25">
      <c r="A101" s="80">
        <v>27</v>
      </c>
      <c r="B101" s="81">
        <v>45148</v>
      </c>
      <c r="C101" s="82" t="s">
        <v>423</v>
      </c>
      <c r="D101" s="79" t="s">
        <v>343</v>
      </c>
      <c r="E101" s="83" t="s">
        <v>344</v>
      </c>
      <c r="F101" s="82" t="s">
        <v>342</v>
      </c>
      <c r="G101" s="84"/>
      <c r="H101" s="84">
        <v>25</v>
      </c>
      <c r="I101" s="82"/>
    </row>
    <row r="102" spans="1:9" x14ac:dyDescent="0.25">
      <c r="A102" s="80">
        <v>28</v>
      </c>
      <c r="B102" s="81">
        <v>45198</v>
      </c>
      <c r="C102" s="82" t="s">
        <v>427</v>
      </c>
      <c r="D102" s="79" t="s">
        <v>419</v>
      </c>
      <c r="E102" s="83" t="s">
        <v>425</v>
      </c>
      <c r="F102" s="82" t="s">
        <v>426</v>
      </c>
      <c r="G102" s="84">
        <v>795</v>
      </c>
      <c r="H102" s="84"/>
      <c r="I102" s="82"/>
    </row>
    <row r="103" spans="1:9" x14ac:dyDescent="0.25">
      <c r="A103" s="80">
        <v>28</v>
      </c>
      <c r="B103" s="81">
        <v>45198</v>
      </c>
      <c r="C103" s="82" t="s">
        <v>427</v>
      </c>
      <c r="D103" s="79" t="s">
        <v>419</v>
      </c>
      <c r="E103" s="83" t="s">
        <v>374</v>
      </c>
      <c r="F103" s="82" t="s">
        <v>422</v>
      </c>
      <c r="G103" s="84"/>
      <c r="H103" s="84">
        <v>795</v>
      </c>
      <c r="I103" s="82"/>
    </row>
    <row r="104" spans="1:9" x14ac:dyDescent="0.25">
      <c r="A104" s="80">
        <v>29</v>
      </c>
      <c r="B104" s="81">
        <v>45087</v>
      </c>
      <c r="C104" s="82" t="s">
        <v>30</v>
      </c>
      <c r="D104" s="79" t="s">
        <v>388</v>
      </c>
      <c r="E104" s="83" t="s">
        <v>389</v>
      </c>
      <c r="F104" s="82" t="s">
        <v>345</v>
      </c>
      <c r="G104" s="84">
        <v>2157.0700000000002</v>
      </c>
      <c r="H104" s="84"/>
      <c r="I104" s="82"/>
    </row>
    <row r="105" spans="1:9" x14ac:dyDescent="0.25">
      <c r="A105" s="80">
        <v>29</v>
      </c>
      <c r="B105" s="81">
        <v>45087</v>
      </c>
      <c r="C105" s="82" t="s">
        <v>30</v>
      </c>
      <c r="D105" s="79" t="s">
        <v>388</v>
      </c>
      <c r="E105" s="83" t="s">
        <v>365</v>
      </c>
      <c r="F105" s="82" t="s">
        <v>366</v>
      </c>
      <c r="G105" s="84"/>
      <c r="H105" s="84">
        <v>2275</v>
      </c>
      <c r="I105" s="82"/>
    </row>
    <row r="106" spans="1:9" x14ac:dyDescent="0.25">
      <c r="A106" s="80">
        <v>29</v>
      </c>
      <c r="B106" s="81">
        <v>45087</v>
      </c>
      <c r="C106" s="82" t="s">
        <v>30</v>
      </c>
      <c r="D106" s="79" t="s">
        <v>388</v>
      </c>
      <c r="E106" s="83" t="s">
        <v>367</v>
      </c>
      <c r="F106" s="82" t="s">
        <v>323</v>
      </c>
      <c r="G106" s="84"/>
      <c r="H106" s="84">
        <v>11</v>
      </c>
      <c r="I106" s="82"/>
    </row>
    <row r="107" spans="1:9" x14ac:dyDescent="0.25">
      <c r="A107" s="80">
        <v>29</v>
      </c>
      <c r="B107" s="81">
        <v>45087</v>
      </c>
      <c r="C107" s="82" t="s">
        <v>30</v>
      </c>
      <c r="D107" s="79" t="s">
        <v>388</v>
      </c>
      <c r="E107" s="83" t="s">
        <v>369</v>
      </c>
      <c r="F107" s="82" t="s">
        <v>370</v>
      </c>
      <c r="G107" s="84"/>
      <c r="H107" s="84">
        <v>12</v>
      </c>
      <c r="I107" s="82"/>
    </row>
    <row r="108" spans="1:9" x14ac:dyDescent="0.25">
      <c r="A108" s="80">
        <v>29</v>
      </c>
      <c r="B108" s="81">
        <v>45087</v>
      </c>
      <c r="C108" s="82" t="s">
        <v>30</v>
      </c>
      <c r="D108" s="79" t="s">
        <v>388</v>
      </c>
      <c r="E108" s="83" t="s">
        <v>411</v>
      </c>
      <c r="F108" s="82" t="s">
        <v>412</v>
      </c>
      <c r="G108" s="84"/>
      <c r="H108" s="84">
        <v>13</v>
      </c>
      <c r="I108" s="82"/>
    </row>
    <row r="109" spans="1:9" x14ac:dyDescent="0.25">
      <c r="A109" s="80">
        <v>29</v>
      </c>
      <c r="B109" s="81">
        <v>45087</v>
      </c>
      <c r="C109" s="82" t="s">
        <v>30</v>
      </c>
      <c r="D109" s="79" t="s">
        <v>388</v>
      </c>
      <c r="E109" s="83" t="s">
        <v>352</v>
      </c>
      <c r="F109" s="82" t="s">
        <v>353</v>
      </c>
      <c r="G109" s="84"/>
      <c r="H109" s="84">
        <v>115.55</v>
      </c>
      <c r="I109" s="82"/>
    </row>
    <row r="110" spans="1:9" x14ac:dyDescent="0.25">
      <c r="A110" s="80">
        <v>29</v>
      </c>
      <c r="B110" s="81">
        <v>45087</v>
      </c>
      <c r="C110" s="82" t="s">
        <v>30</v>
      </c>
      <c r="D110" s="79" t="s">
        <v>388</v>
      </c>
      <c r="E110" s="83" t="s">
        <v>357</v>
      </c>
      <c r="F110" s="82" t="s">
        <v>358</v>
      </c>
      <c r="G110" s="84"/>
      <c r="H110" s="84">
        <v>230.52</v>
      </c>
      <c r="I110" s="82"/>
    </row>
    <row r="111" spans="1:9" x14ac:dyDescent="0.25">
      <c r="A111" s="80">
        <v>29</v>
      </c>
      <c r="B111" s="81">
        <v>45087</v>
      </c>
      <c r="C111" s="82" t="s">
        <v>30</v>
      </c>
      <c r="D111" s="79" t="s">
        <v>388</v>
      </c>
      <c r="E111" s="83" t="s">
        <v>374</v>
      </c>
      <c r="F111" s="82" t="s">
        <v>422</v>
      </c>
      <c r="G111" s="84">
        <v>500</v>
      </c>
      <c r="H111" s="84"/>
      <c r="I111" s="82"/>
    </row>
    <row r="112" spans="1:9" x14ac:dyDescent="0.25">
      <c r="A112" s="80">
        <v>30</v>
      </c>
      <c r="B112" s="81">
        <v>45208</v>
      </c>
      <c r="C112" s="82" t="s">
        <v>30</v>
      </c>
      <c r="D112" s="79" t="s">
        <v>396</v>
      </c>
      <c r="E112" s="83" t="s">
        <v>389</v>
      </c>
      <c r="F112" s="82" t="s">
        <v>345</v>
      </c>
      <c r="G112" s="84">
        <v>16374.3</v>
      </c>
      <c r="H112" s="84"/>
      <c r="I112" s="82"/>
    </row>
    <row r="113" spans="1:9" x14ac:dyDescent="0.25">
      <c r="A113" s="80">
        <v>30</v>
      </c>
      <c r="B113" s="81">
        <v>45208</v>
      </c>
      <c r="C113" s="82" t="s">
        <v>30</v>
      </c>
      <c r="D113" s="79" t="s">
        <v>396</v>
      </c>
      <c r="E113" s="83" t="s">
        <v>365</v>
      </c>
      <c r="F113" s="82" t="s">
        <v>366</v>
      </c>
      <c r="G113" s="84"/>
      <c r="H113" s="84">
        <v>15750</v>
      </c>
      <c r="I113" s="82"/>
    </row>
    <row r="114" spans="1:9" x14ac:dyDescent="0.25">
      <c r="A114" s="80">
        <v>30</v>
      </c>
      <c r="B114" s="81">
        <v>45208</v>
      </c>
      <c r="C114" s="82" t="s">
        <v>30</v>
      </c>
      <c r="D114" s="79" t="s">
        <v>396</v>
      </c>
      <c r="E114" s="83" t="s">
        <v>369</v>
      </c>
      <c r="F114" s="82" t="s">
        <v>370</v>
      </c>
      <c r="G114" s="84"/>
      <c r="H114" s="84">
        <v>111</v>
      </c>
      <c r="I114" s="82"/>
    </row>
    <row r="115" spans="1:9" x14ac:dyDescent="0.25">
      <c r="A115" s="80">
        <v>30</v>
      </c>
      <c r="B115" s="81">
        <v>45208</v>
      </c>
      <c r="C115" s="82" t="s">
        <v>30</v>
      </c>
      <c r="D115" s="79" t="s">
        <v>396</v>
      </c>
      <c r="E115" s="83" t="s">
        <v>367</v>
      </c>
      <c r="F115" s="82" t="s">
        <v>323</v>
      </c>
      <c r="G115" s="84"/>
      <c r="H115" s="84">
        <v>222</v>
      </c>
      <c r="I115" s="82"/>
    </row>
    <row r="116" spans="1:9" x14ac:dyDescent="0.25">
      <c r="A116" s="80">
        <v>30</v>
      </c>
      <c r="B116" s="81">
        <v>45208</v>
      </c>
      <c r="C116" s="82" t="s">
        <v>30</v>
      </c>
      <c r="D116" s="79" t="s">
        <v>396</v>
      </c>
      <c r="E116" s="83" t="s">
        <v>411</v>
      </c>
      <c r="F116" s="82" t="s">
        <v>412</v>
      </c>
      <c r="G116" s="84"/>
      <c r="H116" s="84">
        <v>333</v>
      </c>
      <c r="I116" s="82"/>
    </row>
    <row r="117" spans="1:9" x14ac:dyDescent="0.25">
      <c r="A117" s="80">
        <v>30</v>
      </c>
      <c r="B117" s="81">
        <v>45208</v>
      </c>
      <c r="C117" s="82" t="s">
        <v>30</v>
      </c>
      <c r="D117" s="79" t="s">
        <v>396</v>
      </c>
      <c r="E117" s="83" t="s">
        <v>352</v>
      </c>
      <c r="F117" s="82" t="s">
        <v>353</v>
      </c>
      <c r="G117" s="84"/>
      <c r="H117" s="84">
        <v>820.8</v>
      </c>
      <c r="I117" s="82"/>
    </row>
    <row r="118" spans="1:9" x14ac:dyDescent="0.25">
      <c r="A118" s="80">
        <v>30</v>
      </c>
      <c r="B118" s="81">
        <v>45208</v>
      </c>
      <c r="C118" s="82" t="s">
        <v>30</v>
      </c>
      <c r="D118" s="79" t="s">
        <v>396</v>
      </c>
      <c r="E118" s="83" t="s">
        <v>357</v>
      </c>
      <c r="F118" s="82" t="s">
        <v>358</v>
      </c>
      <c r="G118" s="84"/>
      <c r="H118" s="84">
        <v>1637.5</v>
      </c>
      <c r="I118" s="82"/>
    </row>
    <row r="119" spans="1:9" x14ac:dyDescent="0.25">
      <c r="A119" s="80">
        <v>30</v>
      </c>
      <c r="B119" s="81">
        <v>45208</v>
      </c>
      <c r="C119" s="82" t="s">
        <v>30</v>
      </c>
      <c r="D119" s="79" t="s">
        <v>396</v>
      </c>
      <c r="E119" s="83" t="s">
        <v>374</v>
      </c>
      <c r="F119" s="82" t="s">
        <v>422</v>
      </c>
      <c r="G119" s="84">
        <v>2500</v>
      </c>
      <c r="H119" s="84"/>
      <c r="I119" s="82"/>
    </row>
    <row r="120" spans="1:9" x14ac:dyDescent="0.25">
      <c r="A120" s="80">
        <v>31</v>
      </c>
      <c r="B120" s="81">
        <v>45211</v>
      </c>
      <c r="C120" s="82" t="s">
        <v>58</v>
      </c>
      <c r="D120" s="79" t="s">
        <v>363</v>
      </c>
      <c r="E120" s="83" t="s">
        <v>411</v>
      </c>
      <c r="F120" s="85" t="s">
        <v>412</v>
      </c>
      <c r="G120" s="84">
        <v>15.91</v>
      </c>
      <c r="H120" s="84"/>
      <c r="I120" s="86"/>
    </row>
    <row r="121" spans="1:9" x14ac:dyDescent="0.25">
      <c r="A121" s="80">
        <v>31</v>
      </c>
      <c r="B121" s="81">
        <v>45211</v>
      </c>
      <c r="C121" s="82" t="s">
        <v>58</v>
      </c>
      <c r="D121" s="79" t="s">
        <v>363</v>
      </c>
      <c r="E121" s="83" t="s">
        <v>344</v>
      </c>
      <c r="F121" s="85" t="s">
        <v>342</v>
      </c>
      <c r="G121" s="84"/>
      <c r="H121" s="84">
        <v>15.91</v>
      </c>
      <c r="I121" s="86"/>
    </row>
    <row r="122" spans="1:9" x14ac:dyDescent="0.25">
      <c r="A122" s="80">
        <v>32</v>
      </c>
      <c r="B122" s="81">
        <v>45210</v>
      </c>
      <c r="C122" s="82" t="s">
        <v>433</v>
      </c>
      <c r="D122" s="79" t="s">
        <v>270</v>
      </c>
      <c r="E122" s="83" t="s">
        <v>411</v>
      </c>
      <c r="F122" s="82" t="s">
        <v>412</v>
      </c>
      <c r="G122" s="84">
        <v>24.99</v>
      </c>
      <c r="H122" s="84"/>
      <c r="I122" s="82"/>
    </row>
    <row r="123" spans="1:9" x14ac:dyDescent="0.25">
      <c r="A123" s="80">
        <v>32</v>
      </c>
      <c r="B123" s="81">
        <v>45210</v>
      </c>
      <c r="C123" s="82" t="s">
        <v>433</v>
      </c>
      <c r="D123" s="79" t="s">
        <v>270</v>
      </c>
      <c r="E123" s="83" t="s">
        <v>344</v>
      </c>
      <c r="F123" s="82" t="s">
        <v>342</v>
      </c>
      <c r="G123" s="84"/>
      <c r="H123" s="84">
        <v>24.99</v>
      </c>
      <c r="I123" s="82"/>
    </row>
    <row r="124" spans="1:9" x14ac:dyDescent="0.25">
      <c r="A124" s="80">
        <v>33</v>
      </c>
      <c r="B124" s="81">
        <v>45213</v>
      </c>
      <c r="C124" s="82" t="s">
        <v>436</v>
      </c>
      <c r="D124" s="79" t="s">
        <v>378</v>
      </c>
      <c r="E124" s="83" t="s">
        <v>344</v>
      </c>
      <c r="F124" s="82" t="s">
        <v>342</v>
      </c>
      <c r="G124" s="84">
        <v>5000</v>
      </c>
      <c r="H124" s="84"/>
      <c r="I124" s="82"/>
    </row>
    <row r="125" spans="1:9" x14ac:dyDescent="0.25">
      <c r="A125" s="80">
        <v>33</v>
      </c>
      <c r="B125" s="81">
        <v>45213</v>
      </c>
      <c r="C125" s="82" t="s">
        <v>436</v>
      </c>
      <c r="D125" s="79" t="s">
        <v>378</v>
      </c>
      <c r="E125" s="83" t="s">
        <v>411</v>
      </c>
      <c r="F125" s="82" t="s">
        <v>412</v>
      </c>
      <c r="G125" s="84"/>
      <c r="H125" s="84">
        <v>5000</v>
      </c>
      <c r="I125" s="82" t="s">
        <v>434</v>
      </c>
    </row>
    <row r="126" spans="1:9" x14ac:dyDescent="0.25">
      <c r="A126" s="80">
        <v>34</v>
      </c>
      <c r="B126" s="81">
        <v>45213</v>
      </c>
      <c r="C126" s="82" t="s">
        <v>270</v>
      </c>
      <c r="D126" s="79" t="s">
        <v>270</v>
      </c>
      <c r="E126" s="83" t="s">
        <v>344</v>
      </c>
      <c r="F126" s="82" t="s">
        <v>342</v>
      </c>
      <c r="G126" s="84">
        <v>2000</v>
      </c>
      <c r="H126" s="84"/>
      <c r="I126" s="82"/>
    </row>
    <row r="127" spans="1:9" x14ac:dyDescent="0.25">
      <c r="A127" s="80">
        <v>34</v>
      </c>
      <c r="B127" s="81">
        <v>45213</v>
      </c>
      <c r="C127" s="82" t="s">
        <v>270</v>
      </c>
      <c r="D127" s="79" t="s">
        <v>270</v>
      </c>
      <c r="E127" s="83" t="s">
        <v>411</v>
      </c>
      <c r="F127" s="82" t="s">
        <v>412</v>
      </c>
      <c r="G127" s="84"/>
      <c r="H127" s="84">
        <v>2000</v>
      </c>
      <c r="I127" s="82"/>
    </row>
    <row r="128" spans="1:9" x14ac:dyDescent="0.25">
      <c r="A128" s="80">
        <v>35</v>
      </c>
      <c r="B128" s="81">
        <v>45212</v>
      </c>
      <c r="C128" s="82" t="s">
        <v>439</v>
      </c>
      <c r="D128" s="79" t="s">
        <v>270</v>
      </c>
      <c r="E128" s="83" t="s">
        <v>344</v>
      </c>
      <c r="F128" s="82" t="s">
        <v>342</v>
      </c>
      <c r="G128" s="84">
        <v>25.99</v>
      </c>
      <c r="H128" s="84"/>
      <c r="I128" s="82"/>
    </row>
    <row r="129" spans="1:9" x14ac:dyDescent="0.25">
      <c r="A129" s="80">
        <v>35</v>
      </c>
      <c r="B129" s="81">
        <v>45212</v>
      </c>
      <c r="C129" s="82" t="s">
        <v>439</v>
      </c>
      <c r="D129" s="79" t="s">
        <v>270</v>
      </c>
      <c r="E129" s="83" t="s">
        <v>411</v>
      </c>
      <c r="F129" s="82" t="s">
        <v>412</v>
      </c>
      <c r="G129" s="84"/>
      <c r="H129" s="84">
        <v>25.99</v>
      </c>
      <c r="I129" s="82"/>
    </row>
    <row r="130" spans="1:9" x14ac:dyDescent="0.25">
      <c r="A130" s="80">
        <v>36</v>
      </c>
      <c r="B130" s="81">
        <v>45213</v>
      </c>
      <c r="C130" s="82" t="s">
        <v>442</v>
      </c>
      <c r="E130" s="83">
        <v>1000</v>
      </c>
      <c r="F130" s="82" t="s">
        <v>342</v>
      </c>
      <c r="G130" s="84">
        <v>1</v>
      </c>
      <c r="H130" s="84"/>
      <c r="I130" s="82"/>
    </row>
    <row r="131" spans="1:9" x14ac:dyDescent="0.25">
      <c r="A131" s="80">
        <v>36</v>
      </c>
      <c r="B131" s="81">
        <v>45213</v>
      </c>
      <c r="C131" s="82" t="s">
        <v>442</v>
      </c>
      <c r="E131" s="83">
        <v>1200</v>
      </c>
      <c r="F131" s="82" t="s">
        <v>356</v>
      </c>
      <c r="G131" s="84"/>
      <c r="H131" s="84">
        <v>1</v>
      </c>
      <c r="I131" s="82"/>
    </row>
    <row r="132" spans="1:9" x14ac:dyDescent="0.25">
      <c r="A132" s="80">
        <v>37</v>
      </c>
      <c r="B132" s="81">
        <v>45212</v>
      </c>
      <c r="C132" s="82" t="s">
        <v>443</v>
      </c>
      <c r="D132" s="79" t="s">
        <v>376</v>
      </c>
      <c r="E132" s="83">
        <v>1000</v>
      </c>
      <c r="F132" s="82" t="s">
        <v>342</v>
      </c>
      <c r="G132" s="84">
        <v>25000</v>
      </c>
      <c r="H132" s="84"/>
      <c r="I132" s="82"/>
    </row>
    <row r="133" spans="1:9" x14ac:dyDescent="0.25">
      <c r="A133" s="80">
        <v>37</v>
      </c>
      <c r="B133" s="81">
        <v>45212</v>
      </c>
      <c r="C133" s="82" t="s">
        <v>443</v>
      </c>
      <c r="D133" s="79" t="s">
        <v>376</v>
      </c>
      <c r="E133" s="83">
        <v>2011</v>
      </c>
      <c r="F133" s="82" t="s">
        <v>428</v>
      </c>
      <c r="G133" s="84"/>
      <c r="H133" s="84">
        <v>25000</v>
      </c>
      <c r="I133" s="82"/>
    </row>
    <row r="134" spans="1:9" x14ac:dyDescent="0.25">
      <c r="A134" s="80">
        <v>38</v>
      </c>
      <c r="B134" s="81">
        <v>45214</v>
      </c>
      <c r="C134" s="82" t="s">
        <v>444</v>
      </c>
      <c r="D134" s="79" t="s">
        <v>380</v>
      </c>
      <c r="E134" s="83">
        <v>5013</v>
      </c>
      <c r="F134" s="82" t="s">
        <v>412</v>
      </c>
      <c r="G134" s="84">
        <v>19.95</v>
      </c>
      <c r="H134" s="84"/>
      <c r="I134" s="82"/>
    </row>
    <row r="135" spans="1:9" x14ac:dyDescent="0.25">
      <c r="A135" s="80">
        <v>38</v>
      </c>
      <c r="B135" s="81">
        <v>45214</v>
      </c>
      <c r="C135" s="82" t="s">
        <v>444</v>
      </c>
      <c r="D135" s="79" t="s">
        <v>380</v>
      </c>
      <c r="E135" s="83">
        <v>1000</v>
      </c>
      <c r="F135" s="82" t="s">
        <v>342</v>
      </c>
      <c r="G135" s="84"/>
      <c r="H135" s="84">
        <v>19.95</v>
      </c>
      <c r="I135" s="82"/>
    </row>
    <row r="136" spans="1:9" x14ac:dyDescent="0.25">
      <c r="A136" s="80">
        <v>39</v>
      </c>
      <c r="B136" s="81">
        <v>45211</v>
      </c>
      <c r="C136" s="82" t="s">
        <v>446</v>
      </c>
      <c r="D136" s="79" t="s">
        <v>270</v>
      </c>
      <c r="E136" s="83">
        <v>1000</v>
      </c>
      <c r="F136" s="82" t="s">
        <v>342</v>
      </c>
      <c r="G136" s="84">
        <v>12</v>
      </c>
      <c r="H136" s="84"/>
      <c r="I136" s="82"/>
    </row>
    <row r="137" spans="1:9" x14ac:dyDescent="0.25">
      <c r="A137" s="80">
        <v>39</v>
      </c>
      <c r="B137" s="81">
        <v>45211</v>
      </c>
      <c r="C137" s="82" t="s">
        <v>446</v>
      </c>
      <c r="D137" s="79" t="s">
        <v>270</v>
      </c>
      <c r="E137" s="83">
        <v>4015</v>
      </c>
      <c r="F137" s="82" t="s">
        <v>437</v>
      </c>
      <c r="G137" s="84"/>
      <c r="H137" s="84">
        <v>12</v>
      </c>
      <c r="I137" s="82"/>
    </row>
    <row r="138" spans="1:9" x14ac:dyDescent="0.25">
      <c r="A138" s="80">
        <v>40</v>
      </c>
      <c r="B138" s="81">
        <v>45211</v>
      </c>
      <c r="C138" s="82" t="s">
        <v>447</v>
      </c>
      <c r="D138" s="79" t="s">
        <v>270</v>
      </c>
      <c r="E138" s="83">
        <v>1000</v>
      </c>
      <c r="F138" s="82" t="s">
        <v>342</v>
      </c>
      <c r="G138" s="84">
        <v>49.95</v>
      </c>
      <c r="H138" s="84"/>
      <c r="I138" s="82"/>
    </row>
    <row r="139" spans="1:9" x14ac:dyDescent="0.25">
      <c r="A139" s="80">
        <v>40</v>
      </c>
      <c r="B139" s="81">
        <v>45211</v>
      </c>
      <c r="C139" s="82" t="s">
        <v>447</v>
      </c>
      <c r="D139" s="79" t="s">
        <v>270</v>
      </c>
      <c r="E139" s="83">
        <v>1200</v>
      </c>
      <c r="F139" s="82" t="s">
        <v>356</v>
      </c>
      <c r="G139" s="84"/>
      <c r="H139" s="84">
        <v>16</v>
      </c>
      <c r="I139" s="82"/>
    </row>
    <row r="140" spans="1:9" x14ac:dyDescent="0.25">
      <c r="A140" s="80">
        <v>40</v>
      </c>
      <c r="B140" s="81">
        <v>45211</v>
      </c>
      <c r="C140" s="82" t="s">
        <v>447</v>
      </c>
      <c r="D140" s="79" t="s">
        <v>270</v>
      </c>
      <c r="E140" s="83">
        <v>1201</v>
      </c>
      <c r="F140" s="82" t="s">
        <v>361</v>
      </c>
      <c r="G140" s="84"/>
      <c r="H140" s="84">
        <v>33.950000000000003</v>
      </c>
      <c r="I140" s="82"/>
    </row>
    <row r="141" spans="1:9" x14ac:dyDescent="0.25">
      <c r="A141" s="80">
        <v>41</v>
      </c>
      <c r="B141" s="81">
        <v>45211</v>
      </c>
      <c r="C141" s="82" t="s">
        <v>449</v>
      </c>
      <c r="D141" s="79" t="s">
        <v>368</v>
      </c>
      <c r="E141" s="83">
        <v>5013</v>
      </c>
      <c r="F141" s="82" t="s">
        <v>412</v>
      </c>
      <c r="G141" s="84">
        <v>19.95</v>
      </c>
      <c r="H141" s="84"/>
      <c r="I141" s="82"/>
    </row>
    <row r="142" spans="1:9" x14ac:dyDescent="0.25">
      <c r="A142" s="80">
        <v>41</v>
      </c>
      <c r="B142" s="81">
        <v>45211</v>
      </c>
      <c r="C142" s="82" t="s">
        <v>449</v>
      </c>
      <c r="D142" s="79" t="s">
        <v>368</v>
      </c>
      <c r="E142" s="83">
        <v>1000</v>
      </c>
      <c r="F142" s="82" t="s">
        <v>342</v>
      </c>
      <c r="G142" s="84"/>
      <c r="H142" s="84">
        <v>19.95</v>
      </c>
      <c r="I142" s="82"/>
    </row>
    <row r="143" spans="1:9" x14ac:dyDescent="0.25">
      <c r="A143" s="80">
        <v>42</v>
      </c>
      <c r="B143" s="81">
        <v>45214</v>
      </c>
      <c r="C143" s="82" t="s">
        <v>381</v>
      </c>
      <c r="D143" s="79" t="s">
        <v>381</v>
      </c>
      <c r="E143" s="83">
        <v>1000</v>
      </c>
      <c r="F143" s="82" t="s">
        <v>342</v>
      </c>
      <c r="G143" s="84">
        <v>9.99</v>
      </c>
      <c r="H143" s="84"/>
      <c r="I143" s="82"/>
    </row>
    <row r="144" spans="1:9" x14ac:dyDescent="0.25">
      <c r="A144" s="80">
        <v>42</v>
      </c>
      <c r="B144" s="81">
        <v>45214</v>
      </c>
      <c r="C144" s="82" t="s">
        <v>381</v>
      </c>
      <c r="D144" s="79" t="s">
        <v>381</v>
      </c>
      <c r="E144" s="83">
        <v>4001</v>
      </c>
      <c r="F144" s="82" t="s">
        <v>435</v>
      </c>
      <c r="G144" s="84"/>
      <c r="H144" s="84">
        <v>9.99</v>
      </c>
      <c r="I144" s="82"/>
    </row>
    <row r="145" spans="1:9" x14ac:dyDescent="0.25">
      <c r="A145" s="80">
        <v>43</v>
      </c>
      <c r="B145" s="81">
        <v>45213</v>
      </c>
      <c r="C145" s="82" t="s">
        <v>450</v>
      </c>
      <c r="D145" s="79" t="s">
        <v>379</v>
      </c>
      <c r="E145" s="83">
        <v>5013</v>
      </c>
      <c r="F145" s="82" t="s">
        <v>412</v>
      </c>
      <c r="G145" s="84">
        <v>29.95</v>
      </c>
      <c r="H145" s="84"/>
      <c r="I145" s="82"/>
    </row>
    <row r="146" spans="1:9" x14ac:dyDescent="0.25">
      <c r="A146" s="80">
        <v>43</v>
      </c>
      <c r="B146" s="81">
        <v>45213</v>
      </c>
      <c r="C146" s="82" t="s">
        <v>450</v>
      </c>
      <c r="D146" s="79" t="s">
        <v>379</v>
      </c>
      <c r="E146" s="83">
        <v>1000</v>
      </c>
      <c r="F146" s="82" t="s">
        <v>342</v>
      </c>
      <c r="G146" s="84"/>
      <c r="H146" s="84">
        <v>29.95</v>
      </c>
      <c r="I146" s="82"/>
    </row>
    <row r="147" spans="1:9" x14ac:dyDescent="0.25">
      <c r="A147" s="80">
        <v>44</v>
      </c>
      <c r="B147" s="81">
        <v>45211</v>
      </c>
      <c r="C147" s="82" t="s">
        <v>304</v>
      </c>
      <c r="D147" s="79" t="s">
        <v>58</v>
      </c>
      <c r="E147" s="83">
        <v>5013</v>
      </c>
      <c r="F147" s="82" t="s">
        <v>412</v>
      </c>
      <c r="G147" s="84">
        <v>29.88</v>
      </c>
      <c r="H147" s="84"/>
      <c r="I147" s="82"/>
    </row>
    <row r="148" spans="1:9" x14ac:dyDescent="0.25">
      <c r="A148" s="80">
        <v>44</v>
      </c>
      <c r="B148" s="81">
        <v>45211</v>
      </c>
      <c r="C148" s="82" t="s">
        <v>304</v>
      </c>
      <c r="D148" s="79" t="s">
        <v>58</v>
      </c>
      <c r="E148" s="83">
        <v>1000</v>
      </c>
      <c r="F148" s="82" t="s">
        <v>342</v>
      </c>
      <c r="G148" s="84"/>
      <c r="H148" s="84">
        <v>29.88</v>
      </c>
      <c r="I148" s="82"/>
    </row>
    <row r="149" spans="1:9" x14ac:dyDescent="0.25">
      <c r="A149" s="80">
        <v>45</v>
      </c>
      <c r="B149" s="81">
        <v>45209</v>
      </c>
      <c r="C149" s="82" t="s">
        <v>270</v>
      </c>
      <c r="D149" s="79" t="s">
        <v>270</v>
      </c>
      <c r="E149" s="83">
        <v>2000</v>
      </c>
      <c r="F149" s="82" t="s">
        <v>406</v>
      </c>
      <c r="G149" s="84"/>
      <c r="H149" s="84">
        <v>259.95</v>
      </c>
      <c r="I149" s="82"/>
    </row>
    <row r="150" spans="1:9" x14ac:dyDescent="0.25">
      <c r="A150" s="80">
        <v>45</v>
      </c>
      <c r="B150" s="81">
        <v>45209</v>
      </c>
      <c r="C150" s="82" t="s">
        <v>270</v>
      </c>
      <c r="D150" s="79" t="s">
        <v>270</v>
      </c>
      <c r="E150" s="83">
        <v>1200</v>
      </c>
      <c r="F150" s="82" t="s">
        <v>356</v>
      </c>
      <c r="G150" s="84">
        <v>11.3</v>
      </c>
      <c r="H150" s="84"/>
      <c r="I150" s="82"/>
    </row>
    <row r="151" spans="1:9" x14ac:dyDescent="0.25">
      <c r="A151" s="80">
        <v>45</v>
      </c>
      <c r="B151" s="81">
        <v>45209</v>
      </c>
      <c r="C151" s="82" t="s">
        <v>270</v>
      </c>
      <c r="D151" s="79" t="s">
        <v>270</v>
      </c>
      <c r="E151" s="83">
        <v>1201</v>
      </c>
      <c r="F151" s="82" t="s">
        <v>361</v>
      </c>
      <c r="G151" s="84">
        <v>22.55</v>
      </c>
      <c r="H151" s="84"/>
      <c r="I151" s="82"/>
    </row>
    <row r="152" spans="1:9" x14ac:dyDescent="0.25">
      <c r="A152" s="80">
        <v>45</v>
      </c>
      <c r="B152" s="81">
        <v>45209</v>
      </c>
      <c r="C152" s="82" t="s">
        <v>270</v>
      </c>
      <c r="D152" s="79" t="s">
        <v>270</v>
      </c>
      <c r="E152" s="83">
        <v>5006</v>
      </c>
      <c r="F152" s="82" t="s">
        <v>440</v>
      </c>
      <c r="G152" s="84">
        <v>226.1</v>
      </c>
      <c r="H152" s="84"/>
      <c r="I152" s="82"/>
    </row>
    <row r="153" spans="1:9" x14ac:dyDescent="0.25">
      <c r="A153" s="80">
        <v>46</v>
      </c>
      <c r="B153" s="81">
        <v>45211</v>
      </c>
      <c r="C153" s="82" t="s">
        <v>451</v>
      </c>
      <c r="D153" s="79" t="s">
        <v>373</v>
      </c>
      <c r="E153" s="83">
        <v>5013</v>
      </c>
      <c r="F153" s="82" t="s">
        <v>412</v>
      </c>
      <c r="G153" s="84">
        <v>9.9499999999999993</v>
      </c>
      <c r="H153" s="84"/>
      <c r="I153" s="82"/>
    </row>
    <row r="154" spans="1:9" x14ac:dyDescent="0.25">
      <c r="A154" s="80">
        <v>46</v>
      </c>
      <c r="B154" s="81">
        <v>45211</v>
      </c>
      <c r="C154" s="82" t="s">
        <v>451</v>
      </c>
      <c r="D154" s="79" t="s">
        <v>373</v>
      </c>
      <c r="E154" s="83">
        <v>1000</v>
      </c>
      <c r="F154" s="82" t="s">
        <v>342</v>
      </c>
      <c r="G154" s="84"/>
      <c r="H154" s="84">
        <v>9.9499999999999993</v>
      </c>
      <c r="I154" s="82"/>
    </row>
    <row r="155" spans="1:9" x14ac:dyDescent="0.25">
      <c r="A155" s="80">
        <v>47</v>
      </c>
      <c r="B155" s="81">
        <v>45211</v>
      </c>
      <c r="C155" s="82" t="s">
        <v>452</v>
      </c>
      <c r="E155" s="83">
        <v>5013</v>
      </c>
      <c r="F155" s="82" t="s">
        <v>412</v>
      </c>
      <c r="G155" s="84">
        <v>29.95</v>
      </c>
      <c r="H155" s="84"/>
      <c r="I155" s="82"/>
    </row>
    <row r="156" spans="1:9" x14ac:dyDescent="0.25">
      <c r="A156" s="80">
        <v>47</v>
      </c>
      <c r="B156" s="81">
        <v>45211</v>
      </c>
      <c r="C156" s="82" t="s">
        <v>452</v>
      </c>
      <c r="E156" s="83">
        <v>1000</v>
      </c>
      <c r="F156" s="82" t="s">
        <v>342</v>
      </c>
      <c r="G156" s="84"/>
      <c r="H156" s="84">
        <v>29.95</v>
      </c>
      <c r="I156" s="82"/>
    </row>
    <row r="157" spans="1:9" x14ac:dyDescent="0.25">
      <c r="A157" s="80">
        <v>48</v>
      </c>
      <c r="B157" s="81">
        <v>45213</v>
      </c>
      <c r="C157" s="82" t="s">
        <v>455</v>
      </c>
      <c r="E157" s="83">
        <v>1100</v>
      </c>
      <c r="F157" s="82" t="s">
        <v>345</v>
      </c>
      <c r="G157" s="84">
        <v>262.44</v>
      </c>
      <c r="H157" s="84"/>
      <c r="I157" s="82"/>
    </row>
    <row r="158" spans="1:9" x14ac:dyDescent="0.25">
      <c r="A158" s="80">
        <v>48</v>
      </c>
      <c r="B158" s="81">
        <v>45213</v>
      </c>
      <c r="C158" s="82" t="s">
        <v>455</v>
      </c>
      <c r="E158" s="83">
        <v>4000</v>
      </c>
      <c r="F158" s="82" t="s">
        <v>366</v>
      </c>
      <c r="G158" s="84"/>
      <c r="H158" s="84">
        <v>250</v>
      </c>
      <c r="I158" s="82"/>
    </row>
    <row r="159" spans="1:9" x14ac:dyDescent="0.25">
      <c r="A159" s="80">
        <v>48</v>
      </c>
      <c r="B159" s="81">
        <v>45213</v>
      </c>
      <c r="C159" s="82" t="s">
        <v>455</v>
      </c>
      <c r="E159" s="83">
        <v>1202</v>
      </c>
      <c r="F159" s="82" t="s">
        <v>353</v>
      </c>
      <c r="G159" s="84"/>
      <c r="H159" s="84">
        <v>12.5</v>
      </c>
      <c r="I159" s="82"/>
    </row>
    <row r="160" spans="1:9" x14ac:dyDescent="0.25">
      <c r="A160" s="80">
        <v>48</v>
      </c>
      <c r="B160" s="81">
        <v>45213</v>
      </c>
      <c r="C160" s="82" t="s">
        <v>455</v>
      </c>
      <c r="E160" s="83">
        <v>1201</v>
      </c>
      <c r="F160" s="82" t="s">
        <v>361</v>
      </c>
      <c r="G160" s="84"/>
      <c r="H160" s="84">
        <v>24.94</v>
      </c>
      <c r="I160" s="82"/>
    </row>
    <row r="161" spans="1:9" x14ac:dyDescent="0.25">
      <c r="A161" s="80">
        <v>48</v>
      </c>
      <c r="B161" s="81">
        <v>45213</v>
      </c>
      <c r="C161" s="82" t="s">
        <v>455</v>
      </c>
      <c r="E161" s="83">
        <v>1230</v>
      </c>
      <c r="F161" s="82" t="s">
        <v>422</v>
      </c>
      <c r="G161" s="84">
        <v>25</v>
      </c>
      <c r="H161" s="84"/>
      <c r="I161" s="82"/>
    </row>
    <row r="162" spans="1:9" x14ac:dyDescent="0.25">
      <c r="A162" s="80">
        <v>49</v>
      </c>
      <c r="B162" s="81">
        <v>45199</v>
      </c>
      <c r="C162" s="82" t="s">
        <v>458</v>
      </c>
      <c r="D162" s="79" t="s">
        <v>349</v>
      </c>
      <c r="E162" s="83">
        <v>5007</v>
      </c>
      <c r="F162" s="82" t="s">
        <v>441</v>
      </c>
      <c r="G162" s="84">
        <v>2400</v>
      </c>
      <c r="H162" s="84"/>
      <c r="I162" s="82"/>
    </row>
    <row r="163" spans="1:9" x14ac:dyDescent="0.25">
      <c r="A163" s="80">
        <v>49</v>
      </c>
      <c r="B163" s="81">
        <v>45199</v>
      </c>
      <c r="C163" s="82" t="s">
        <v>458</v>
      </c>
      <c r="D163" s="79" t="s">
        <v>349</v>
      </c>
      <c r="E163" s="83">
        <v>1200</v>
      </c>
      <c r="F163" s="82" t="s">
        <v>356</v>
      </c>
      <c r="G163" s="84">
        <v>120</v>
      </c>
      <c r="H163" s="84"/>
      <c r="I163" s="82"/>
    </row>
    <row r="164" spans="1:9" x14ac:dyDescent="0.25">
      <c r="A164" s="80">
        <v>49</v>
      </c>
      <c r="B164" s="81">
        <v>45199</v>
      </c>
      <c r="C164" s="82" t="s">
        <v>458</v>
      </c>
      <c r="D164" s="79" t="s">
        <v>349</v>
      </c>
      <c r="E164" s="83">
        <v>1201</v>
      </c>
      <c r="F164" s="82" t="s">
        <v>361</v>
      </c>
      <c r="G164" s="84">
        <v>239.4</v>
      </c>
      <c r="H164" s="84"/>
      <c r="I164" s="82"/>
    </row>
    <row r="165" spans="1:9" x14ac:dyDescent="0.25">
      <c r="A165" s="80">
        <v>49</v>
      </c>
      <c r="B165" s="81">
        <v>45199</v>
      </c>
      <c r="C165" s="82" t="s">
        <v>458</v>
      </c>
      <c r="D165" s="79" t="s">
        <v>349</v>
      </c>
      <c r="E165" s="83">
        <v>1000</v>
      </c>
      <c r="F165" s="82" t="s">
        <v>342</v>
      </c>
      <c r="G165" s="84"/>
      <c r="H165" s="84">
        <v>2759.4</v>
      </c>
      <c r="I165" s="82"/>
    </row>
    <row r="166" spans="1:9" x14ac:dyDescent="0.25">
      <c r="A166" s="80">
        <v>50</v>
      </c>
      <c r="B166" s="81">
        <v>45212</v>
      </c>
      <c r="C166" s="82" t="s">
        <v>459</v>
      </c>
      <c r="D166" s="79" t="s">
        <v>58</v>
      </c>
      <c r="E166" s="83">
        <v>5020</v>
      </c>
      <c r="F166" s="82" t="s">
        <v>454</v>
      </c>
      <c r="G166" s="84">
        <v>650</v>
      </c>
      <c r="H166" s="84"/>
      <c r="I166" s="82"/>
    </row>
    <row r="167" spans="1:9" x14ac:dyDescent="0.25">
      <c r="A167" s="80">
        <v>50</v>
      </c>
      <c r="B167" s="81">
        <v>45212</v>
      </c>
      <c r="C167" s="82" t="s">
        <v>459</v>
      </c>
      <c r="D167" s="79" t="s">
        <v>58</v>
      </c>
      <c r="E167" s="83">
        <v>1200</v>
      </c>
      <c r="F167" s="82" t="s">
        <v>356</v>
      </c>
      <c r="G167" s="84">
        <v>32.5</v>
      </c>
      <c r="H167" s="84"/>
      <c r="I167" s="82"/>
    </row>
    <row r="168" spans="1:9" x14ac:dyDescent="0.25">
      <c r="A168" s="80">
        <v>50</v>
      </c>
      <c r="B168" s="81">
        <v>45212</v>
      </c>
      <c r="C168" s="82" t="s">
        <v>459</v>
      </c>
      <c r="D168" s="79" t="s">
        <v>58</v>
      </c>
      <c r="E168" s="83">
        <v>1201</v>
      </c>
      <c r="F168" s="82" t="s">
        <v>361</v>
      </c>
      <c r="G168" s="84">
        <v>64.84</v>
      </c>
      <c r="H168" s="84"/>
      <c r="I168" s="82"/>
    </row>
    <row r="169" spans="1:9" x14ac:dyDescent="0.25">
      <c r="A169" s="80">
        <v>50</v>
      </c>
      <c r="B169" s="81">
        <v>45212</v>
      </c>
      <c r="C169" s="82" t="s">
        <v>459</v>
      </c>
      <c r="D169" s="79" t="s">
        <v>58</v>
      </c>
      <c r="E169" s="83">
        <v>1000</v>
      </c>
      <c r="F169" s="82" t="s">
        <v>342</v>
      </c>
      <c r="G169" s="84"/>
      <c r="H169" s="84">
        <v>747.34</v>
      </c>
      <c r="I169" s="82"/>
    </row>
    <row r="170" spans="1:9" x14ac:dyDescent="0.25">
      <c r="A170" s="80">
        <v>51</v>
      </c>
      <c r="B170" s="81">
        <v>45212</v>
      </c>
      <c r="C170" s="82" t="s">
        <v>363</v>
      </c>
      <c r="D170" s="79" t="s">
        <v>377</v>
      </c>
      <c r="E170" s="83" t="s">
        <v>411</v>
      </c>
      <c r="F170" s="82" t="s">
        <v>412</v>
      </c>
      <c r="G170" s="84">
        <v>29.95</v>
      </c>
      <c r="H170" s="84"/>
      <c r="I170" s="82"/>
    </row>
    <row r="171" spans="1:9" x14ac:dyDescent="0.25">
      <c r="A171" s="80">
        <v>51</v>
      </c>
      <c r="B171" s="81">
        <v>45212</v>
      </c>
      <c r="C171" s="82" t="s">
        <v>363</v>
      </c>
      <c r="D171" s="79" t="s">
        <v>377</v>
      </c>
      <c r="E171" s="83" t="s">
        <v>344</v>
      </c>
      <c r="F171" s="82" t="s">
        <v>342</v>
      </c>
      <c r="G171" s="84"/>
      <c r="H171" s="84">
        <v>29.95</v>
      </c>
      <c r="I171" s="82"/>
    </row>
    <row r="172" spans="1:9" x14ac:dyDescent="0.25">
      <c r="A172" s="80">
        <v>52</v>
      </c>
      <c r="B172" s="81">
        <v>45212</v>
      </c>
      <c r="C172" s="82" t="s">
        <v>462</v>
      </c>
      <c r="D172" s="79" t="s">
        <v>410</v>
      </c>
      <c r="E172" s="83" t="s">
        <v>456</v>
      </c>
      <c r="F172" s="82" t="s">
        <v>457</v>
      </c>
      <c r="G172" s="84">
        <v>129.94999999999999</v>
      </c>
      <c r="H172" s="84"/>
      <c r="I172" s="82"/>
    </row>
    <row r="173" spans="1:9" x14ac:dyDescent="0.25">
      <c r="A173" s="80">
        <v>52</v>
      </c>
      <c r="B173" s="81">
        <v>45212</v>
      </c>
      <c r="C173" s="82" t="s">
        <v>462</v>
      </c>
      <c r="D173" s="79" t="s">
        <v>410</v>
      </c>
      <c r="E173" s="83">
        <v>1200</v>
      </c>
      <c r="F173" s="82" t="s">
        <v>356</v>
      </c>
      <c r="G173" s="84">
        <v>6.5</v>
      </c>
      <c r="H173" s="84"/>
      <c r="I173" s="82"/>
    </row>
    <row r="174" spans="1:9" x14ac:dyDescent="0.25">
      <c r="A174" s="80">
        <v>52</v>
      </c>
      <c r="B174" s="81">
        <v>45212</v>
      </c>
      <c r="C174" s="82" t="s">
        <v>462</v>
      </c>
      <c r="D174" s="79" t="s">
        <v>410</v>
      </c>
      <c r="E174" s="83">
        <v>1201</v>
      </c>
      <c r="F174" s="82" t="s">
        <v>361</v>
      </c>
      <c r="G174" s="84">
        <v>12.96</v>
      </c>
      <c r="H174" s="84"/>
      <c r="I174" s="82"/>
    </row>
    <row r="175" spans="1:9" x14ac:dyDescent="0.25">
      <c r="A175" s="80">
        <v>52</v>
      </c>
      <c r="B175" s="81">
        <v>45212</v>
      </c>
      <c r="C175" s="82" t="s">
        <v>462</v>
      </c>
      <c r="D175" s="79" t="s">
        <v>410</v>
      </c>
      <c r="E175" s="83">
        <v>2000</v>
      </c>
      <c r="F175" s="82" t="s">
        <v>406</v>
      </c>
      <c r="G175" s="84"/>
      <c r="H175" s="84">
        <v>149.41</v>
      </c>
      <c r="I175" s="82" t="s">
        <v>424</v>
      </c>
    </row>
    <row r="176" spans="1:9" x14ac:dyDescent="0.25">
      <c r="A176" s="80">
        <v>53</v>
      </c>
      <c r="B176" s="81">
        <v>45213</v>
      </c>
      <c r="C176" s="82" t="s">
        <v>464</v>
      </c>
      <c r="E176" s="83" t="s">
        <v>456</v>
      </c>
      <c r="F176" s="82" t="s">
        <v>457</v>
      </c>
      <c r="G176" s="84">
        <v>129.94999999999999</v>
      </c>
      <c r="H176" s="84"/>
      <c r="I176" s="82"/>
    </row>
    <row r="177" spans="1:9" x14ac:dyDescent="0.25">
      <c r="A177" s="80">
        <v>53</v>
      </c>
      <c r="B177" s="81">
        <v>45213</v>
      </c>
      <c r="C177" s="82" t="s">
        <v>464</v>
      </c>
      <c r="E177" s="83">
        <v>1200</v>
      </c>
      <c r="F177" s="82" t="s">
        <v>356</v>
      </c>
      <c r="G177" s="84">
        <v>6.5</v>
      </c>
      <c r="H177" s="84"/>
      <c r="I177" s="82"/>
    </row>
    <row r="178" spans="1:9" x14ac:dyDescent="0.25">
      <c r="A178" s="80">
        <v>53</v>
      </c>
      <c r="B178" s="81">
        <v>45213</v>
      </c>
      <c r="C178" s="82" t="s">
        <v>464</v>
      </c>
      <c r="E178" s="83">
        <v>1201</v>
      </c>
      <c r="F178" s="82" t="s">
        <v>361</v>
      </c>
      <c r="G178" s="84">
        <v>12.96</v>
      </c>
      <c r="H178" s="84"/>
      <c r="I178" s="82"/>
    </row>
    <row r="179" spans="1:9" x14ac:dyDescent="0.25">
      <c r="A179" s="80">
        <v>53</v>
      </c>
      <c r="B179" s="81">
        <v>45213</v>
      </c>
      <c r="C179" s="82" t="s">
        <v>464</v>
      </c>
      <c r="E179" s="83">
        <v>2000</v>
      </c>
      <c r="F179" s="82" t="s">
        <v>406</v>
      </c>
      <c r="G179" s="84"/>
      <c r="H179" s="84">
        <v>149.41</v>
      </c>
      <c r="I179" s="82" t="s">
        <v>424</v>
      </c>
    </row>
    <row r="180" spans="1:9" x14ac:dyDescent="0.25">
      <c r="A180" s="80">
        <v>54</v>
      </c>
      <c r="B180" s="81">
        <v>45213</v>
      </c>
      <c r="C180" s="82" t="s">
        <v>464</v>
      </c>
      <c r="E180" s="83" t="s">
        <v>456</v>
      </c>
      <c r="F180" s="82" t="s">
        <v>457</v>
      </c>
      <c r="G180" s="84">
        <v>129.94999999999999</v>
      </c>
      <c r="H180" s="84"/>
      <c r="I180" s="82"/>
    </row>
    <row r="181" spans="1:9" x14ac:dyDescent="0.25">
      <c r="A181" s="80">
        <v>54</v>
      </c>
      <c r="B181" s="81">
        <v>45213</v>
      </c>
      <c r="C181" s="82" t="s">
        <v>464</v>
      </c>
      <c r="E181" s="83">
        <v>1200</v>
      </c>
      <c r="F181" s="82" t="s">
        <v>356</v>
      </c>
      <c r="G181" s="84">
        <v>6.5</v>
      </c>
      <c r="H181" s="84"/>
      <c r="I181" s="82"/>
    </row>
    <row r="182" spans="1:9" x14ac:dyDescent="0.25">
      <c r="A182" s="80">
        <v>54</v>
      </c>
      <c r="B182" s="81">
        <v>45213</v>
      </c>
      <c r="C182" s="82" t="s">
        <v>464</v>
      </c>
      <c r="E182" s="83">
        <v>1201</v>
      </c>
      <c r="F182" s="82" t="s">
        <v>361</v>
      </c>
      <c r="G182" s="84">
        <v>12.96</v>
      </c>
      <c r="H182" s="84"/>
      <c r="I182" s="82"/>
    </row>
    <row r="183" spans="1:9" x14ac:dyDescent="0.25">
      <c r="A183" s="80">
        <v>54</v>
      </c>
      <c r="B183" s="81">
        <v>45213</v>
      </c>
      <c r="C183" s="82" t="s">
        <v>464</v>
      </c>
      <c r="E183" s="83">
        <v>2000</v>
      </c>
      <c r="F183" s="82" t="s">
        <v>406</v>
      </c>
      <c r="G183" s="84"/>
      <c r="H183" s="84">
        <v>149.41</v>
      </c>
      <c r="I183" s="82" t="s">
        <v>424</v>
      </c>
    </row>
    <row r="184" spans="1:9" x14ac:dyDescent="0.25">
      <c r="A184" s="80">
        <v>55</v>
      </c>
      <c r="B184" s="81">
        <v>45213</v>
      </c>
      <c r="C184" s="82" t="s">
        <v>464</v>
      </c>
      <c r="E184" s="83" t="s">
        <v>456</v>
      </c>
      <c r="F184" s="82" t="s">
        <v>457</v>
      </c>
      <c r="G184" s="84">
        <v>129.94999999999999</v>
      </c>
      <c r="H184" s="84"/>
      <c r="I184" s="82"/>
    </row>
    <row r="185" spans="1:9" x14ac:dyDescent="0.25">
      <c r="A185" s="80">
        <v>55</v>
      </c>
      <c r="B185" s="81">
        <v>45213</v>
      </c>
      <c r="C185" s="82" t="s">
        <v>464</v>
      </c>
      <c r="E185" s="83">
        <v>1200</v>
      </c>
      <c r="F185" s="82" t="s">
        <v>356</v>
      </c>
      <c r="G185" s="84">
        <v>6.5</v>
      </c>
      <c r="H185" s="84"/>
      <c r="I185" s="82"/>
    </row>
    <row r="186" spans="1:9" x14ac:dyDescent="0.25">
      <c r="A186" s="80">
        <v>55</v>
      </c>
      <c r="B186" s="81">
        <v>45213</v>
      </c>
      <c r="C186" s="82" t="s">
        <v>464</v>
      </c>
      <c r="E186" s="83">
        <v>1201</v>
      </c>
      <c r="F186" s="82" t="s">
        <v>361</v>
      </c>
      <c r="G186" s="84">
        <v>12.96</v>
      </c>
      <c r="H186" s="84"/>
      <c r="I186" s="82"/>
    </row>
    <row r="187" spans="1:9" x14ac:dyDescent="0.25">
      <c r="A187" s="80">
        <v>55</v>
      </c>
      <c r="B187" s="81">
        <v>45213</v>
      </c>
      <c r="C187" s="82" t="s">
        <v>464</v>
      </c>
      <c r="E187" s="83">
        <v>2000</v>
      </c>
      <c r="F187" s="82" t="s">
        <v>406</v>
      </c>
      <c r="G187" s="84"/>
      <c r="H187" s="84">
        <v>149.41</v>
      </c>
      <c r="I187" s="82" t="s">
        <v>424</v>
      </c>
    </row>
    <row r="188" spans="1:9" x14ac:dyDescent="0.25">
      <c r="A188" s="80">
        <v>56</v>
      </c>
      <c r="B188" s="81">
        <v>45199</v>
      </c>
      <c r="C188" s="82" t="s">
        <v>463</v>
      </c>
      <c r="E188" s="83">
        <v>5013</v>
      </c>
      <c r="F188" s="82" t="s">
        <v>412</v>
      </c>
      <c r="G188" s="84">
        <v>29.95</v>
      </c>
      <c r="H188" s="84"/>
      <c r="I188" s="82"/>
    </row>
    <row r="189" spans="1:9" x14ac:dyDescent="0.25">
      <c r="A189" s="80">
        <v>56</v>
      </c>
      <c r="B189" s="81">
        <v>45199</v>
      </c>
      <c r="C189" s="82" t="s">
        <v>463</v>
      </c>
      <c r="E189" s="83">
        <v>1000</v>
      </c>
      <c r="F189" s="82" t="s">
        <v>342</v>
      </c>
      <c r="G189" s="84"/>
      <c r="H189" s="84">
        <v>29.95</v>
      </c>
      <c r="I189" s="82"/>
    </row>
    <row r="190" spans="1:9" x14ac:dyDescent="0.25">
      <c r="A190" s="80">
        <v>57</v>
      </c>
      <c r="B190" s="81">
        <v>45198</v>
      </c>
      <c r="C190" s="82" t="s">
        <v>461</v>
      </c>
      <c r="E190" s="83">
        <v>1100</v>
      </c>
      <c r="F190" s="82" t="s">
        <v>345</v>
      </c>
      <c r="G190" s="84">
        <v>262.44</v>
      </c>
      <c r="H190" s="84"/>
      <c r="I190" s="82"/>
    </row>
    <row r="191" spans="1:9" x14ac:dyDescent="0.25">
      <c r="A191" s="80">
        <v>57</v>
      </c>
      <c r="B191" s="81">
        <v>45198</v>
      </c>
      <c r="C191" s="82" t="s">
        <v>461</v>
      </c>
      <c r="E191" s="83">
        <v>4000</v>
      </c>
      <c r="F191" s="82" t="s">
        <v>366</v>
      </c>
      <c r="G191" s="84"/>
      <c r="H191" s="84">
        <v>250</v>
      </c>
      <c r="I191" s="82"/>
    </row>
    <row r="192" spans="1:9" x14ac:dyDescent="0.25">
      <c r="A192" s="80">
        <v>57</v>
      </c>
      <c r="B192" s="81">
        <v>45198</v>
      </c>
      <c r="C192" s="82" t="s">
        <v>461</v>
      </c>
      <c r="E192" s="83">
        <v>1202</v>
      </c>
      <c r="F192" s="82" t="s">
        <v>353</v>
      </c>
      <c r="G192" s="84"/>
      <c r="H192" s="84">
        <v>12.5</v>
      </c>
      <c r="I192" s="82"/>
    </row>
    <row r="193" spans="1:9" x14ac:dyDescent="0.25">
      <c r="A193" s="80">
        <v>57</v>
      </c>
      <c r="B193" s="81">
        <v>45198</v>
      </c>
      <c r="C193" s="82" t="s">
        <v>461</v>
      </c>
      <c r="E193" s="83">
        <v>1201</v>
      </c>
      <c r="F193" s="82" t="s">
        <v>361</v>
      </c>
      <c r="G193" s="84"/>
      <c r="H193" s="84">
        <v>24.94</v>
      </c>
      <c r="I193" s="82"/>
    </row>
    <row r="194" spans="1:9" x14ac:dyDescent="0.25">
      <c r="A194" s="80">
        <v>57</v>
      </c>
      <c r="B194" s="81">
        <v>45198</v>
      </c>
      <c r="C194" s="82" t="s">
        <v>461</v>
      </c>
      <c r="E194" s="83">
        <v>1230</v>
      </c>
      <c r="F194" s="82" t="s">
        <v>422</v>
      </c>
      <c r="G194" s="84">
        <v>25</v>
      </c>
      <c r="H194" s="84"/>
      <c r="I194" s="82"/>
    </row>
    <row r="195" spans="1:9" x14ac:dyDescent="0.25">
      <c r="A195" s="80">
        <v>58</v>
      </c>
      <c r="B195" s="81">
        <v>45231</v>
      </c>
      <c r="C195" s="82" t="s">
        <v>465</v>
      </c>
      <c r="E195" s="83">
        <v>5007</v>
      </c>
      <c r="F195" s="82" t="s">
        <v>441</v>
      </c>
      <c r="G195" s="84">
        <v>2400</v>
      </c>
      <c r="H195" s="84"/>
      <c r="I195" s="82"/>
    </row>
    <row r="196" spans="1:9" x14ac:dyDescent="0.25">
      <c r="A196" s="80">
        <v>58</v>
      </c>
      <c r="B196" s="81">
        <v>45231</v>
      </c>
      <c r="C196" s="82" t="s">
        <v>465</v>
      </c>
      <c r="E196" s="83">
        <v>1200</v>
      </c>
      <c r="F196" s="82" t="s">
        <v>356</v>
      </c>
      <c r="G196" s="84">
        <v>120</v>
      </c>
      <c r="H196" s="84"/>
      <c r="I196" s="82"/>
    </row>
    <row r="197" spans="1:9" x14ac:dyDescent="0.25">
      <c r="A197" s="80">
        <v>58</v>
      </c>
      <c r="B197" s="81">
        <v>45231</v>
      </c>
      <c r="C197" s="82" t="s">
        <v>465</v>
      </c>
      <c r="E197" s="83">
        <v>1201</v>
      </c>
      <c r="F197" s="82" t="s">
        <v>361</v>
      </c>
      <c r="G197" s="84">
        <v>239.4</v>
      </c>
      <c r="H197" s="84"/>
      <c r="I197" s="82"/>
    </row>
    <row r="198" spans="1:9" x14ac:dyDescent="0.25">
      <c r="A198" s="80">
        <v>58</v>
      </c>
      <c r="B198" s="81">
        <v>45231</v>
      </c>
      <c r="C198" s="82" t="s">
        <v>465</v>
      </c>
      <c r="E198" s="83">
        <v>1000</v>
      </c>
      <c r="F198" s="82" t="s">
        <v>342</v>
      </c>
      <c r="G198" s="84"/>
      <c r="H198" s="84">
        <v>2759.4</v>
      </c>
      <c r="I198" s="82"/>
    </row>
    <row r="199" spans="1:9" x14ac:dyDescent="0.25">
      <c r="A199" s="80">
        <v>59</v>
      </c>
      <c r="B199" s="81">
        <v>45196</v>
      </c>
      <c r="C199" s="82" t="s">
        <v>460</v>
      </c>
      <c r="E199" s="83">
        <v>5020</v>
      </c>
      <c r="F199" s="82" t="s">
        <v>454</v>
      </c>
      <c r="G199" s="84">
        <v>650</v>
      </c>
      <c r="H199" s="84"/>
      <c r="I199" s="82"/>
    </row>
    <row r="200" spans="1:9" x14ac:dyDescent="0.25">
      <c r="A200" s="80">
        <v>59</v>
      </c>
      <c r="B200" s="81">
        <v>45196</v>
      </c>
      <c r="C200" s="82" t="s">
        <v>460</v>
      </c>
      <c r="E200" s="83">
        <v>1200</v>
      </c>
      <c r="F200" s="82" t="s">
        <v>356</v>
      </c>
      <c r="G200" s="84">
        <v>32.5</v>
      </c>
      <c r="H200" s="84"/>
      <c r="I200" s="82"/>
    </row>
    <row r="201" spans="1:9" x14ac:dyDescent="0.25">
      <c r="A201" s="80">
        <v>59</v>
      </c>
      <c r="B201" s="81">
        <v>45196</v>
      </c>
      <c r="C201" s="82" t="s">
        <v>460</v>
      </c>
      <c r="E201" s="83">
        <v>1201</v>
      </c>
      <c r="F201" s="82" t="s">
        <v>361</v>
      </c>
      <c r="G201" s="84">
        <v>64.84</v>
      </c>
      <c r="H201" s="84"/>
      <c r="I201" s="82"/>
    </row>
    <row r="202" spans="1:9" x14ac:dyDescent="0.25">
      <c r="A202" s="80">
        <v>59</v>
      </c>
      <c r="B202" s="81">
        <v>45196</v>
      </c>
      <c r="C202" s="82" t="s">
        <v>460</v>
      </c>
      <c r="E202" s="83">
        <v>1000</v>
      </c>
      <c r="F202" s="82" t="s">
        <v>342</v>
      </c>
      <c r="G202" s="84"/>
      <c r="H202" s="84">
        <v>747.34</v>
      </c>
      <c r="I202" s="82"/>
    </row>
    <row r="203" spans="1:9" x14ac:dyDescent="0.25">
      <c r="A203" s="80">
        <v>60</v>
      </c>
      <c r="B203" s="81">
        <v>45213</v>
      </c>
      <c r="C203" s="82" t="s">
        <v>464</v>
      </c>
      <c r="E203" s="83" t="s">
        <v>456</v>
      </c>
      <c r="F203" s="82" t="s">
        <v>457</v>
      </c>
      <c r="G203" s="84">
        <v>129.94999999999999</v>
      </c>
      <c r="H203" s="84"/>
      <c r="I203" s="82"/>
    </row>
    <row r="204" spans="1:9" x14ac:dyDescent="0.25">
      <c r="A204" s="80">
        <v>60</v>
      </c>
      <c r="B204" s="81">
        <v>45213</v>
      </c>
      <c r="C204" s="82" t="s">
        <v>464</v>
      </c>
      <c r="E204" s="83">
        <v>1200</v>
      </c>
      <c r="F204" s="82" t="s">
        <v>356</v>
      </c>
      <c r="G204" s="84">
        <v>6.5</v>
      </c>
      <c r="H204" s="84"/>
      <c r="I204" s="82"/>
    </row>
    <row r="205" spans="1:9" x14ac:dyDescent="0.25">
      <c r="A205" s="80">
        <v>60</v>
      </c>
      <c r="B205" s="81">
        <v>45213</v>
      </c>
      <c r="C205" s="82" t="s">
        <v>464</v>
      </c>
      <c r="E205" s="83">
        <v>1201</v>
      </c>
      <c r="F205" s="82" t="s">
        <v>361</v>
      </c>
      <c r="G205" s="84">
        <v>12.96</v>
      </c>
      <c r="H205" s="84"/>
      <c r="I205" s="82"/>
    </row>
    <row r="206" spans="1:9" x14ac:dyDescent="0.25">
      <c r="A206" s="80">
        <v>60</v>
      </c>
      <c r="B206" s="81">
        <v>45213</v>
      </c>
      <c r="C206" s="82" t="s">
        <v>464</v>
      </c>
      <c r="E206" s="83">
        <v>2000</v>
      </c>
      <c r="F206" s="82" t="s">
        <v>406</v>
      </c>
      <c r="G206" s="84"/>
      <c r="H206" s="84">
        <v>149.41</v>
      </c>
      <c r="I206" s="82" t="s">
        <v>424</v>
      </c>
    </row>
    <row r="207" spans="1:9" x14ac:dyDescent="0.25">
      <c r="A207" s="80">
        <v>61</v>
      </c>
      <c r="B207" s="81">
        <v>45198</v>
      </c>
      <c r="C207" s="82" t="s">
        <v>461</v>
      </c>
      <c r="E207" s="83">
        <v>1100</v>
      </c>
      <c r="F207" s="82" t="s">
        <v>345</v>
      </c>
      <c r="G207" s="84">
        <v>262.44</v>
      </c>
      <c r="H207" s="84"/>
      <c r="I207" s="82"/>
    </row>
    <row r="208" spans="1:9" x14ac:dyDescent="0.25">
      <c r="A208" s="80">
        <v>61</v>
      </c>
      <c r="B208" s="81">
        <v>45198</v>
      </c>
      <c r="C208" s="82" t="s">
        <v>461</v>
      </c>
      <c r="E208" s="83">
        <v>4000</v>
      </c>
      <c r="F208" s="82" t="s">
        <v>366</v>
      </c>
      <c r="G208" s="84"/>
      <c r="H208" s="84">
        <v>250</v>
      </c>
      <c r="I208" s="82"/>
    </row>
    <row r="209" spans="1:9" x14ac:dyDescent="0.25">
      <c r="A209" s="80">
        <v>61</v>
      </c>
      <c r="B209" s="81">
        <v>45198</v>
      </c>
      <c r="C209" s="82" t="s">
        <v>461</v>
      </c>
      <c r="E209" s="83">
        <v>1202</v>
      </c>
      <c r="F209" s="82" t="s">
        <v>353</v>
      </c>
      <c r="G209" s="84"/>
      <c r="H209" s="84">
        <v>12.5</v>
      </c>
      <c r="I209" s="82"/>
    </row>
    <row r="210" spans="1:9" x14ac:dyDescent="0.25">
      <c r="A210" s="80">
        <v>61</v>
      </c>
      <c r="B210" s="81">
        <v>45198</v>
      </c>
      <c r="C210" s="82" t="s">
        <v>461</v>
      </c>
      <c r="E210" s="83">
        <v>1201</v>
      </c>
      <c r="F210" s="82" t="s">
        <v>361</v>
      </c>
      <c r="G210" s="84"/>
      <c r="H210" s="84">
        <v>24.94</v>
      </c>
      <c r="I210" s="82"/>
    </row>
    <row r="211" spans="1:9" x14ac:dyDescent="0.25">
      <c r="A211" s="80">
        <v>61</v>
      </c>
      <c r="B211" s="81">
        <v>45198</v>
      </c>
      <c r="C211" s="82" t="s">
        <v>461</v>
      </c>
      <c r="E211" s="83">
        <v>1230</v>
      </c>
      <c r="F211" s="82" t="s">
        <v>422</v>
      </c>
      <c r="G211" s="84">
        <v>25</v>
      </c>
      <c r="H211" s="84"/>
      <c r="I211" s="82"/>
    </row>
    <row r="212" spans="1:9" x14ac:dyDescent="0.25">
      <c r="A212" s="80">
        <v>62</v>
      </c>
      <c r="B212" s="81">
        <v>45261</v>
      </c>
      <c r="C212" s="82" t="s">
        <v>465</v>
      </c>
      <c r="E212" s="83">
        <v>5007</v>
      </c>
      <c r="F212" s="82" t="s">
        <v>441</v>
      </c>
      <c r="G212" s="84">
        <v>2400</v>
      </c>
      <c r="H212" s="84"/>
      <c r="I212" s="82"/>
    </row>
    <row r="213" spans="1:9" x14ac:dyDescent="0.25">
      <c r="A213" s="80">
        <v>62</v>
      </c>
      <c r="B213" s="81">
        <v>45261</v>
      </c>
      <c r="C213" s="82" t="s">
        <v>465</v>
      </c>
      <c r="E213" s="83">
        <v>1200</v>
      </c>
      <c r="F213" s="82" t="s">
        <v>356</v>
      </c>
      <c r="G213" s="84">
        <v>120</v>
      </c>
      <c r="H213" s="84"/>
      <c r="I213" s="82"/>
    </row>
    <row r="214" spans="1:9" x14ac:dyDescent="0.25">
      <c r="A214" s="80">
        <v>62</v>
      </c>
      <c r="B214" s="81">
        <v>45261</v>
      </c>
      <c r="C214" s="82" t="s">
        <v>465</v>
      </c>
      <c r="E214" s="83">
        <v>1201</v>
      </c>
      <c r="F214" s="82" t="s">
        <v>361</v>
      </c>
      <c r="G214" s="84">
        <v>239.4</v>
      </c>
      <c r="H214" s="84"/>
      <c r="I214" s="82"/>
    </row>
    <row r="215" spans="1:9" x14ac:dyDescent="0.25">
      <c r="A215" s="80">
        <v>62</v>
      </c>
      <c r="B215" s="81">
        <v>45261</v>
      </c>
      <c r="C215" s="82" t="s">
        <v>465</v>
      </c>
      <c r="E215" s="83">
        <v>1000</v>
      </c>
      <c r="F215" s="82" t="s">
        <v>342</v>
      </c>
      <c r="G215" s="84"/>
      <c r="H215" s="84">
        <v>2759.4</v>
      </c>
      <c r="I215" s="82"/>
    </row>
    <row r="216" spans="1:9" x14ac:dyDescent="0.25">
      <c r="A216" s="80">
        <v>63</v>
      </c>
      <c r="B216" s="81">
        <v>45213</v>
      </c>
      <c r="C216" s="82" t="s">
        <v>465</v>
      </c>
      <c r="E216" s="83">
        <v>5007</v>
      </c>
      <c r="F216" s="82" t="s">
        <v>441</v>
      </c>
      <c r="G216" s="84">
        <v>2400</v>
      </c>
      <c r="H216" s="84"/>
      <c r="I216" s="82"/>
    </row>
    <row r="217" spans="1:9" x14ac:dyDescent="0.25">
      <c r="A217" s="80">
        <v>63</v>
      </c>
      <c r="B217" s="81">
        <v>45213</v>
      </c>
      <c r="C217" s="82" t="s">
        <v>465</v>
      </c>
      <c r="E217" s="83">
        <v>1200</v>
      </c>
      <c r="F217" s="82" t="s">
        <v>356</v>
      </c>
      <c r="G217" s="84">
        <v>120</v>
      </c>
      <c r="H217" s="84"/>
      <c r="I217" s="82"/>
    </row>
    <row r="218" spans="1:9" x14ac:dyDescent="0.25">
      <c r="A218" s="80">
        <v>63</v>
      </c>
      <c r="B218" s="81">
        <v>45213</v>
      </c>
      <c r="C218" s="82" t="s">
        <v>465</v>
      </c>
      <c r="E218" s="83">
        <v>1201</v>
      </c>
      <c r="F218" s="82" t="s">
        <v>361</v>
      </c>
      <c r="G218" s="84">
        <v>239.4</v>
      </c>
      <c r="H218" s="84"/>
      <c r="I218" s="82"/>
    </row>
    <row r="219" spans="1:9" x14ac:dyDescent="0.25">
      <c r="A219" s="80">
        <v>63</v>
      </c>
      <c r="B219" s="81">
        <v>45213</v>
      </c>
      <c r="C219" s="82" t="s">
        <v>465</v>
      </c>
      <c r="E219" s="83">
        <v>1000</v>
      </c>
      <c r="F219" s="82" t="s">
        <v>342</v>
      </c>
      <c r="G219" s="84"/>
      <c r="H219" s="84">
        <v>2759.4</v>
      </c>
      <c r="I219" s="82"/>
    </row>
    <row r="220" spans="1:9" x14ac:dyDescent="0.25">
      <c r="A220" s="80">
        <v>64</v>
      </c>
      <c r="B220" s="81">
        <v>45214</v>
      </c>
      <c r="C220" s="82" t="s">
        <v>466</v>
      </c>
      <c r="D220" s="79" t="s">
        <v>270</v>
      </c>
      <c r="E220" s="83">
        <v>1000</v>
      </c>
      <c r="F220" s="82" t="s">
        <v>342</v>
      </c>
      <c r="G220" s="84"/>
      <c r="H220" s="84">
        <v>1</v>
      </c>
      <c r="I220" s="82"/>
    </row>
    <row r="221" spans="1:9" x14ac:dyDescent="0.25">
      <c r="A221" s="80">
        <v>64</v>
      </c>
      <c r="B221" s="81">
        <v>45214</v>
      </c>
      <c r="C221" s="82" t="s">
        <v>466</v>
      </c>
      <c r="D221" s="79" t="s">
        <v>270</v>
      </c>
      <c r="E221" s="83">
        <v>1000</v>
      </c>
      <c r="F221" s="82" t="s">
        <v>342</v>
      </c>
      <c r="G221" s="84"/>
      <c r="H221" s="84">
        <v>2</v>
      </c>
      <c r="I221" s="82"/>
    </row>
    <row r="222" spans="1:9" x14ac:dyDescent="0.25">
      <c r="A222" s="80">
        <v>64</v>
      </c>
      <c r="B222" s="81">
        <v>45214</v>
      </c>
      <c r="C222" s="82" t="s">
        <v>466</v>
      </c>
      <c r="D222" s="79" t="s">
        <v>270</v>
      </c>
      <c r="E222" s="83">
        <v>1000</v>
      </c>
      <c r="F222" s="82" t="s">
        <v>342</v>
      </c>
      <c r="G222" s="84"/>
      <c r="H222" s="84">
        <v>3</v>
      </c>
      <c r="I222" s="82"/>
    </row>
    <row r="223" spans="1:9" x14ac:dyDescent="0.25">
      <c r="A223" s="80">
        <v>64</v>
      </c>
      <c r="B223" s="81">
        <v>45214</v>
      </c>
      <c r="C223" s="82" t="s">
        <v>466</v>
      </c>
      <c r="D223" s="79" t="s">
        <v>270</v>
      </c>
      <c r="E223" s="83">
        <v>5013</v>
      </c>
      <c r="F223" s="82" t="s">
        <v>412</v>
      </c>
      <c r="G223" s="84">
        <v>6</v>
      </c>
      <c r="H223" s="84"/>
      <c r="I223" s="82"/>
    </row>
    <row r="224" spans="1:9" x14ac:dyDescent="0.25">
      <c r="A224" s="80">
        <v>64</v>
      </c>
      <c r="B224" s="81">
        <v>45214</v>
      </c>
      <c r="C224" s="82" t="s">
        <v>466</v>
      </c>
      <c r="D224" s="79" t="s">
        <v>270</v>
      </c>
      <c r="E224" s="83">
        <v>1000</v>
      </c>
      <c r="F224" s="82" t="s">
        <v>342</v>
      </c>
      <c r="G224" s="84"/>
      <c r="H224" s="84">
        <v>5</v>
      </c>
      <c r="I224" s="82"/>
    </row>
    <row r="225" spans="1:9" x14ac:dyDescent="0.25">
      <c r="A225" s="80">
        <v>64</v>
      </c>
      <c r="B225" s="81">
        <v>45214</v>
      </c>
      <c r="C225" s="82" t="s">
        <v>466</v>
      </c>
      <c r="D225" s="79" t="s">
        <v>270</v>
      </c>
      <c r="E225" s="83">
        <v>5013</v>
      </c>
      <c r="F225" s="82" t="s">
        <v>412</v>
      </c>
      <c r="G225" s="84">
        <v>5</v>
      </c>
      <c r="H225" s="84"/>
      <c r="I225" s="82"/>
    </row>
    <row r="226" spans="1:9" x14ac:dyDescent="0.25">
      <c r="A226" s="80">
        <v>65</v>
      </c>
      <c r="B226" s="81">
        <v>45227</v>
      </c>
      <c r="C226" s="82" t="s">
        <v>460</v>
      </c>
      <c r="E226" s="83">
        <v>5020</v>
      </c>
      <c r="F226" s="82" t="s">
        <v>454</v>
      </c>
      <c r="G226" s="84">
        <v>650</v>
      </c>
      <c r="H226" s="84"/>
      <c r="I226" s="82"/>
    </row>
    <row r="227" spans="1:9" x14ac:dyDescent="0.25">
      <c r="A227" s="80">
        <v>65</v>
      </c>
      <c r="B227" s="81">
        <v>45227</v>
      </c>
      <c r="C227" s="82" t="s">
        <v>460</v>
      </c>
      <c r="E227" s="83">
        <v>1200</v>
      </c>
      <c r="F227" s="82" t="s">
        <v>356</v>
      </c>
      <c r="G227" s="84">
        <v>32.5</v>
      </c>
      <c r="H227" s="84"/>
      <c r="I227" s="82"/>
    </row>
    <row r="228" spans="1:9" x14ac:dyDescent="0.25">
      <c r="A228" s="80">
        <v>65</v>
      </c>
      <c r="B228" s="81">
        <v>45227</v>
      </c>
      <c r="C228" s="82" t="s">
        <v>460</v>
      </c>
      <c r="E228" s="83">
        <v>1201</v>
      </c>
      <c r="F228" s="82" t="s">
        <v>361</v>
      </c>
      <c r="G228" s="84">
        <v>64.84</v>
      </c>
      <c r="H228" s="84"/>
      <c r="I228" s="82"/>
    </row>
    <row r="229" spans="1:9" x14ac:dyDescent="0.25">
      <c r="A229" s="80">
        <v>65</v>
      </c>
      <c r="B229" s="81">
        <v>45227</v>
      </c>
      <c r="C229" s="82" t="s">
        <v>460</v>
      </c>
      <c r="E229" s="83">
        <v>1000</v>
      </c>
      <c r="F229" s="82" t="s">
        <v>342</v>
      </c>
      <c r="G229" s="84"/>
      <c r="H229" s="84">
        <v>747.34</v>
      </c>
      <c r="I229" s="82"/>
    </row>
    <row r="230" spans="1:9" x14ac:dyDescent="0.25">
      <c r="A230" s="80">
        <v>66</v>
      </c>
      <c r="B230" s="81">
        <v>45215</v>
      </c>
      <c r="C230" s="82" t="s">
        <v>467</v>
      </c>
      <c r="D230" s="79" t="s">
        <v>383</v>
      </c>
      <c r="E230" s="83">
        <v>5013</v>
      </c>
      <c r="F230" s="82" t="s">
        <v>412</v>
      </c>
      <c r="G230" s="84">
        <v>29.95</v>
      </c>
      <c r="H230" s="84"/>
      <c r="I230" s="82"/>
    </row>
    <row r="231" spans="1:9" x14ac:dyDescent="0.25">
      <c r="A231" s="80">
        <v>66</v>
      </c>
      <c r="B231" s="81">
        <v>45215</v>
      </c>
      <c r="C231" s="82" t="s">
        <v>467</v>
      </c>
      <c r="D231" s="79" t="s">
        <v>383</v>
      </c>
      <c r="E231" s="83">
        <v>1000</v>
      </c>
      <c r="F231" s="82" t="s">
        <v>342</v>
      </c>
      <c r="G231" s="84"/>
      <c r="H231" s="84">
        <v>29.95</v>
      </c>
      <c r="I231" s="82"/>
    </row>
    <row r="232" spans="1:9" x14ac:dyDescent="0.25">
      <c r="A232" s="80">
        <v>67</v>
      </c>
      <c r="B232" s="81">
        <v>45222</v>
      </c>
      <c r="C232" s="82" t="s">
        <v>468</v>
      </c>
      <c r="D232" s="79" t="s">
        <v>453</v>
      </c>
      <c r="E232" s="83">
        <v>5013</v>
      </c>
      <c r="F232" s="82" t="s">
        <v>412</v>
      </c>
      <c r="G232" s="84">
        <v>29.95</v>
      </c>
      <c r="H232" s="84"/>
      <c r="I232" s="82"/>
    </row>
    <row r="233" spans="1:9" x14ac:dyDescent="0.25">
      <c r="A233" s="80">
        <v>67</v>
      </c>
      <c r="B233" s="81">
        <v>45222</v>
      </c>
      <c r="C233" s="82" t="s">
        <v>468</v>
      </c>
      <c r="E233" s="83">
        <v>1000</v>
      </c>
      <c r="F233" s="82" t="s">
        <v>342</v>
      </c>
      <c r="G233" s="84"/>
      <c r="H233" s="84">
        <v>29.95</v>
      </c>
      <c r="I233" s="82"/>
    </row>
    <row r="234" spans="1:9" x14ac:dyDescent="0.25">
      <c r="A234" s="80">
        <v>68</v>
      </c>
      <c r="B234" s="81">
        <v>45281</v>
      </c>
      <c r="C234" s="82" t="s">
        <v>469</v>
      </c>
      <c r="D234" s="79" t="s">
        <v>398</v>
      </c>
      <c r="E234" s="80">
        <v>1100</v>
      </c>
      <c r="F234" s="82" t="s">
        <v>345</v>
      </c>
      <c r="G234" s="84">
        <v>431.16</v>
      </c>
      <c r="H234" s="84"/>
      <c r="I234" s="82"/>
    </row>
    <row r="235" spans="1:9" x14ac:dyDescent="0.25">
      <c r="A235" s="80">
        <v>68</v>
      </c>
      <c r="B235" s="81">
        <v>45281</v>
      </c>
      <c r="C235" s="82" t="s">
        <v>469</v>
      </c>
      <c r="D235" s="79" t="s">
        <v>429</v>
      </c>
      <c r="E235" s="80">
        <v>4000</v>
      </c>
      <c r="F235" s="82" t="s">
        <v>432</v>
      </c>
      <c r="G235" s="84"/>
      <c r="H235" s="84">
        <v>375</v>
      </c>
      <c r="I235" s="82"/>
    </row>
    <row r="236" spans="1:9" x14ac:dyDescent="0.25">
      <c r="A236" s="80">
        <v>68</v>
      </c>
      <c r="B236" s="81">
        <v>45281</v>
      </c>
      <c r="C236" s="82" t="s">
        <v>469</v>
      </c>
      <c r="D236" s="79" t="s">
        <v>429</v>
      </c>
      <c r="E236" s="80">
        <v>2200</v>
      </c>
      <c r="F236" s="82" t="s">
        <v>430</v>
      </c>
      <c r="G236" s="84"/>
      <c r="H236" s="84">
        <v>18.75</v>
      </c>
      <c r="I236" s="82"/>
    </row>
    <row r="237" spans="1:9" x14ac:dyDescent="0.25">
      <c r="A237" s="80">
        <v>68</v>
      </c>
      <c r="B237" s="81">
        <v>45281</v>
      </c>
      <c r="C237" s="82" t="s">
        <v>469</v>
      </c>
      <c r="D237" s="79" t="s">
        <v>429</v>
      </c>
      <c r="E237" s="80">
        <v>2201</v>
      </c>
      <c r="F237" s="82" t="s">
        <v>431</v>
      </c>
      <c r="G237" s="84"/>
      <c r="H237" s="84">
        <v>37.409999999999997</v>
      </c>
      <c r="I237" s="82"/>
    </row>
    <row r="238" spans="1:9" x14ac:dyDescent="0.25">
      <c r="A238" s="80">
        <v>69</v>
      </c>
      <c r="B238" s="81">
        <v>45281</v>
      </c>
      <c r="C238" s="82" t="s">
        <v>470</v>
      </c>
      <c r="D238" s="79" t="s">
        <v>399</v>
      </c>
      <c r="E238" s="80">
        <v>1100</v>
      </c>
      <c r="F238" s="82" t="s">
        <v>345</v>
      </c>
      <c r="G238" s="87">
        <v>696.75</v>
      </c>
      <c r="H238" s="87"/>
      <c r="I238" s="82"/>
    </row>
    <row r="239" spans="1:9" x14ac:dyDescent="0.25">
      <c r="A239" s="80">
        <v>69</v>
      </c>
      <c r="B239" s="81">
        <v>45281</v>
      </c>
      <c r="C239" s="82" t="s">
        <v>470</v>
      </c>
      <c r="D239" s="79" t="s">
        <v>429</v>
      </c>
      <c r="E239" s="80">
        <v>4000</v>
      </c>
      <c r="F239" s="82" t="s">
        <v>432</v>
      </c>
      <c r="G239" s="87"/>
      <c r="H239" s="87">
        <v>600</v>
      </c>
      <c r="I239" s="82"/>
    </row>
    <row r="240" spans="1:9" x14ac:dyDescent="0.25">
      <c r="A240" s="80">
        <v>69</v>
      </c>
      <c r="B240" s="81">
        <v>45281</v>
      </c>
      <c r="C240" s="82" t="s">
        <v>470</v>
      </c>
      <c r="D240" s="79" t="s">
        <v>429</v>
      </c>
      <c r="E240" s="80">
        <v>5009</v>
      </c>
      <c r="F240" s="82" t="s">
        <v>448</v>
      </c>
      <c r="G240" s="87"/>
      <c r="H240" s="87">
        <v>1</v>
      </c>
      <c r="I240" s="82"/>
    </row>
    <row r="241" spans="1:9" x14ac:dyDescent="0.25">
      <c r="A241" s="80">
        <v>69</v>
      </c>
      <c r="B241" s="81">
        <v>45281</v>
      </c>
      <c r="C241" s="82" t="s">
        <v>470</v>
      </c>
      <c r="D241" s="79" t="s">
        <v>429</v>
      </c>
      <c r="E241" s="80">
        <v>5008</v>
      </c>
      <c r="F241" s="82" t="s">
        <v>445</v>
      </c>
      <c r="G241" s="87"/>
      <c r="H241" s="87">
        <v>2</v>
      </c>
      <c r="I241" s="82"/>
    </row>
    <row r="242" spans="1:9" x14ac:dyDescent="0.25">
      <c r="A242" s="80">
        <v>69</v>
      </c>
      <c r="B242" s="81">
        <v>45281</v>
      </c>
      <c r="C242" s="82" t="s">
        <v>470</v>
      </c>
      <c r="D242" s="79" t="s">
        <v>429</v>
      </c>
      <c r="E242" s="80">
        <v>5002</v>
      </c>
      <c r="F242" s="82" t="s">
        <v>438</v>
      </c>
      <c r="G242" s="87"/>
      <c r="H242" s="87">
        <v>3</v>
      </c>
      <c r="I242" s="82"/>
    </row>
    <row r="243" spans="1:9" x14ac:dyDescent="0.25">
      <c r="A243" s="80">
        <v>69</v>
      </c>
      <c r="B243" s="81">
        <v>45281</v>
      </c>
      <c r="C243" s="82" t="s">
        <v>470</v>
      </c>
      <c r="D243" s="79" t="s">
        <v>429</v>
      </c>
      <c r="E243" s="80">
        <v>2200</v>
      </c>
      <c r="F243" s="82" t="s">
        <v>430</v>
      </c>
      <c r="G243" s="87"/>
      <c r="H243" s="87">
        <v>30.3</v>
      </c>
      <c r="I243" s="82"/>
    </row>
    <row r="244" spans="1:9" x14ac:dyDescent="0.25">
      <c r="A244" s="80">
        <v>69</v>
      </c>
      <c r="B244" s="81">
        <v>45281</v>
      </c>
      <c r="C244" s="82" t="s">
        <v>470</v>
      </c>
      <c r="D244" s="79" t="s">
        <v>429</v>
      </c>
      <c r="E244" s="80">
        <v>2201</v>
      </c>
      <c r="F244" s="82" t="s">
        <v>431</v>
      </c>
      <c r="G244" s="87"/>
      <c r="H244" s="87">
        <v>60.45</v>
      </c>
      <c r="I244" s="82"/>
    </row>
    <row r="245" spans="1:9" x14ac:dyDescent="0.25">
      <c r="A245" s="80">
        <v>70</v>
      </c>
      <c r="B245" s="81">
        <v>45281</v>
      </c>
      <c r="C245" s="82" t="s">
        <v>471</v>
      </c>
      <c r="D245" s="79" t="s">
        <v>402</v>
      </c>
      <c r="E245" s="80">
        <v>1100</v>
      </c>
      <c r="F245" s="82" t="s">
        <v>345</v>
      </c>
      <c r="G245" s="84">
        <v>9388.86</v>
      </c>
      <c r="H245" s="84"/>
      <c r="I245" s="82"/>
    </row>
    <row r="246" spans="1:9" x14ac:dyDescent="0.25">
      <c r="A246" s="80">
        <v>70</v>
      </c>
      <c r="B246" s="81">
        <v>45281</v>
      </c>
      <c r="C246" s="82" t="s">
        <v>471</v>
      </c>
      <c r="D246" s="79" t="s">
        <v>429</v>
      </c>
      <c r="E246" s="80">
        <v>4000</v>
      </c>
      <c r="F246" s="82" t="s">
        <v>432</v>
      </c>
      <c r="G246" s="84"/>
      <c r="H246" s="84">
        <v>7500</v>
      </c>
      <c r="I246" s="82"/>
    </row>
    <row r="247" spans="1:9" x14ac:dyDescent="0.25">
      <c r="A247" s="80">
        <v>70</v>
      </c>
      <c r="B247" s="81">
        <v>45281</v>
      </c>
      <c r="C247" s="82" t="s">
        <v>471</v>
      </c>
      <c r="D247" s="79" t="s">
        <v>429</v>
      </c>
      <c r="E247" s="80">
        <v>5009</v>
      </c>
      <c r="F247" s="82" t="s">
        <v>448</v>
      </c>
      <c r="G247" s="84"/>
      <c r="H247" s="84">
        <v>111</v>
      </c>
      <c r="I247" s="82"/>
    </row>
    <row r="248" spans="1:9" x14ac:dyDescent="0.25">
      <c r="A248" s="80">
        <v>70</v>
      </c>
      <c r="B248" s="81">
        <v>45281</v>
      </c>
      <c r="C248" s="82" t="s">
        <v>471</v>
      </c>
      <c r="D248" s="79" t="s">
        <v>429</v>
      </c>
      <c r="E248" s="80">
        <v>5008</v>
      </c>
      <c r="F248" s="82" t="s">
        <v>445</v>
      </c>
      <c r="G248" s="84"/>
      <c r="H248" s="84">
        <v>222</v>
      </c>
      <c r="I248" s="82"/>
    </row>
    <row r="249" spans="1:9" x14ac:dyDescent="0.25">
      <c r="A249" s="80">
        <v>70</v>
      </c>
      <c r="B249" s="81">
        <v>45281</v>
      </c>
      <c r="C249" s="82" t="s">
        <v>471</v>
      </c>
      <c r="D249" s="79" t="s">
        <v>429</v>
      </c>
      <c r="E249" s="80">
        <v>5002</v>
      </c>
      <c r="F249" s="82" t="s">
        <v>438</v>
      </c>
      <c r="G249" s="84"/>
      <c r="H249" s="84">
        <v>333</v>
      </c>
      <c r="I249" s="82"/>
    </row>
    <row r="250" spans="1:9" x14ac:dyDescent="0.25">
      <c r="A250" s="80">
        <v>70</v>
      </c>
      <c r="B250" s="81">
        <v>45281</v>
      </c>
      <c r="C250" s="82" t="s">
        <v>471</v>
      </c>
      <c r="D250" s="79" t="s">
        <v>429</v>
      </c>
      <c r="E250" s="80">
        <v>2200</v>
      </c>
      <c r="F250" s="82" t="s">
        <v>430</v>
      </c>
      <c r="G250" s="84"/>
      <c r="H250" s="84">
        <v>408.3</v>
      </c>
      <c r="I250" s="82"/>
    </row>
    <row r="251" spans="1:9" x14ac:dyDescent="0.25">
      <c r="A251" s="80">
        <v>70</v>
      </c>
      <c r="B251" s="81">
        <v>45281</v>
      </c>
      <c r="C251" s="82" t="s">
        <v>471</v>
      </c>
      <c r="D251" s="79" t="s">
        <v>429</v>
      </c>
      <c r="E251" s="80">
        <v>2201</v>
      </c>
      <c r="F251" s="82" t="s">
        <v>431</v>
      </c>
      <c r="G251" s="84"/>
      <c r="H251" s="84">
        <v>814.56</v>
      </c>
      <c r="I251" s="82"/>
    </row>
    <row r="252" spans="1:9" x14ac:dyDescent="0.25">
      <c r="A252" s="80">
        <v>71</v>
      </c>
      <c r="B252" s="81">
        <v>45281</v>
      </c>
      <c r="C252" s="82" t="s">
        <v>472</v>
      </c>
      <c r="D252" s="79" t="s">
        <v>403</v>
      </c>
      <c r="E252" s="80">
        <v>1100</v>
      </c>
      <c r="F252" s="82" t="s">
        <v>345</v>
      </c>
      <c r="G252" s="84">
        <v>1041.67</v>
      </c>
      <c r="H252" s="84"/>
      <c r="I252" s="82"/>
    </row>
    <row r="253" spans="1:9" x14ac:dyDescent="0.25">
      <c r="A253" s="80">
        <v>71</v>
      </c>
      <c r="B253" s="81">
        <v>45281</v>
      </c>
      <c r="C253" s="82" t="s">
        <v>472</v>
      </c>
      <c r="D253" s="79" t="s">
        <v>429</v>
      </c>
      <c r="E253" s="80">
        <v>4000</v>
      </c>
      <c r="F253" s="82" t="s">
        <v>432</v>
      </c>
      <c r="G253" s="84"/>
      <c r="H253" s="84">
        <v>900</v>
      </c>
      <c r="I253" s="82"/>
    </row>
    <row r="254" spans="1:9" x14ac:dyDescent="0.25">
      <c r="A254" s="80">
        <v>71</v>
      </c>
      <c r="B254" s="81">
        <v>45281</v>
      </c>
      <c r="C254" s="82" t="s">
        <v>472</v>
      </c>
      <c r="D254" s="79" t="s">
        <v>429</v>
      </c>
      <c r="E254" s="80">
        <v>5009</v>
      </c>
      <c r="F254" s="82" t="s">
        <v>448</v>
      </c>
      <c r="G254" s="84"/>
      <c r="H254" s="84">
        <v>1</v>
      </c>
      <c r="I254" s="82"/>
    </row>
    <row r="255" spans="1:9" x14ac:dyDescent="0.25">
      <c r="A255" s="80">
        <v>71</v>
      </c>
      <c r="B255" s="81">
        <v>45281</v>
      </c>
      <c r="C255" s="82" t="s">
        <v>472</v>
      </c>
      <c r="D255" s="79" t="s">
        <v>429</v>
      </c>
      <c r="E255" s="80">
        <v>5008</v>
      </c>
      <c r="F255" s="82" t="s">
        <v>445</v>
      </c>
      <c r="G255" s="84"/>
      <c r="H255" s="84">
        <v>2</v>
      </c>
      <c r="I255" s="82"/>
    </row>
    <row r="256" spans="1:9" x14ac:dyDescent="0.25">
      <c r="A256" s="80">
        <v>71</v>
      </c>
      <c r="B256" s="81">
        <v>45281</v>
      </c>
      <c r="C256" s="82" t="s">
        <v>472</v>
      </c>
      <c r="D256" s="79" t="s">
        <v>429</v>
      </c>
      <c r="E256" s="80">
        <v>5002</v>
      </c>
      <c r="F256" s="82" t="s">
        <v>438</v>
      </c>
      <c r="G256" s="84"/>
      <c r="H256" s="84">
        <v>3</v>
      </c>
      <c r="I256" s="82"/>
    </row>
    <row r="257" spans="1:9" x14ac:dyDescent="0.25">
      <c r="A257" s="80">
        <v>71</v>
      </c>
      <c r="B257" s="81">
        <v>45281</v>
      </c>
      <c r="C257" s="82" t="s">
        <v>472</v>
      </c>
      <c r="D257" s="79" t="s">
        <v>429</v>
      </c>
      <c r="E257" s="80">
        <v>2200</v>
      </c>
      <c r="F257" s="82" t="s">
        <v>430</v>
      </c>
      <c r="G257" s="84"/>
      <c r="H257" s="84">
        <v>45.3</v>
      </c>
      <c r="I257" s="82"/>
    </row>
    <row r="258" spans="1:9" x14ac:dyDescent="0.25">
      <c r="A258" s="80">
        <v>71</v>
      </c>
      <c r="B258" s="81">
        <v>45281</v>
      </c>
      <c r="C258" s="82" t="s">
        <v>472</v>
      </c>
      <c r="D258" s="79" t="s">
        <v>429</v>
      </c>
      <c r="E258" s="80">
        <v>2201</v>
      </c>
      <c r="F258" s="82" t="s">
        <v>431</v>
      </c>
      <c r="G258" s="84"/>
      <c r="H258" s="84">
        <v>90.37</v>
      </c>
      <c r="I258" s="82"/>
    </row>
    <row r="259" spans="1:9" x14ac:dyDescent="0.25">
      <c r="A259" s="80">
        <v>72</v>
      </c>
      <c r="B259" s="81">
        <v>45281</v>
      </c>
      <c r="C259" s="82" t="s">
        <v>473</v>
      </c>
      <c r="D259" s="79" t="s">
        <v>404</v>
      </c>
      <c r="E259" s="80">
        <v>1100</v>
      </c>
      <c r="F259" s="82" t="s">
        <v>345</v>
      </c>
      <c r="G259" s="84">
        <v>344.93</v>
      </c>
      <c r="H259" s="84"/>
      <c r="I259" s="82"/>
    </row>
    <row r="260" spans="1:9" x14ac:dyDescent="0.25">
      <c r="A260" s="80">
        <v>72</v>
      </c>
      <c r="B260" s="81">
        <v>45281</v>
      </c>
      <c r="C260" s="82" t="s">
        <v>473</v>
      </c>
      <c r="D260" s="79" t="s">
        <v>429</v>
      </c>
      <c r="E260" s="80">
        <v>4000</v>
      </c>
      <c r="F260" s="82" t="s">
        <v>432</v>
      </c>
      <c r="G260" s="84"/>
      <c r="H260" s="84">
        <v>300</v>
      </c>
      <c r="I260" s="82"/>
    </row>
    <row r="261" spans="1:9" x14ac:dyDescent="0.25">
      <c r="A261" s="80">
        <v>72</v>
      </c>
      <c r="B261" s="81">
        <v>45281</v>
      </c>
      <c r="C261" s="82" t="s">
        <v>473</v>
      </c>
      <c r="D261" s="79" t="s">
        <v>429</v>
      </c>
      <c r="E261" s="80">
        <v>2200</v>
      </c>
      <c r="F261" s="82" t="s">
        <v>430</v>
      </c>
      <c r="G261" s="84"/>
      <c r="H261" s="84">
        <v>15</v>
      </c>
      <c r="I261" s="82"/>
    </row>
    <row r="262" spans="1:9" x14ac:dyDescent="0.25">
      <c r="A262" s="80">
        <v>72</v>
      </c>
      <c r="B262" s="81">
        <v>45281</v>
      </c>
      <c r="C262" s="82" t="s">
        <v>473</v>
      </c>
      <c r="D262" s="79" t="s">
        <v>429</v>
      </c>
      <c r="E262" s="80">
        <v>2201</v>
      </c>
      <c r="F262" s="82" t="s">
        <v>431</v>
      </c>
      <c r="G262" s="84"/>
      <c r="H262" s="84">
        <v>29.93</v>
      </c>
      <c r="I262" s="82"/>
    </row>
    <row r="263" spans="1:9" x14ac:dyDescent="0.25">
      <c r="A263" s="80">
        <v>73</v>
      </c>
      <c r="B263" s="81">
        <v>45294</v>
      </c>
      <c r="C263" s="82" t="s">
        <v>58</v>
      </c>
      <c r="D263" s="79" t="s">
        <v>270</v>
      </c>
      <c r="E263" s="80">
        <v>1000</v>
      </c>
      <c r="F263" s="82" t="s">
        <v>342</v>
      </c>
      <c r="G263" s="84">
        <v>125</v>
      </c>
      <c r="H263" s="84"/>
      <c r="I263" s="82"/>
    </row>
    <row r="264" spans="1:9" x14ac:dyDescent="0.25">
      <c r="A264" s="80">
        <v>73</v>
      </c>
      <c r="B264" s="81">
        <v>45294</v>
      </c>
      <c r="C264" s="82" t="s">
        <v>58</v>
      </c>
      <c r="D264" s="79" t="s">
        <v>270</v>
      </c>
      <c r="E264" s="80">
        <v>5013</v>
      </c>
      <c r="F264" s="82" t="s">
        <v>412</v>
      </c>
      <c r="G264" s="84"/>
      <c r="H264" s="84">
        <v>125</v>
      </c>
      <c r="I264" s="82"/>
    </row>
    <row r="265" spans="1:9" x14ac:dyDescent="0.25">
      <c r="A265" s="80">
        <v>74</v>
      </c>
      <c r="B265" s="81">
        <v>45296</v>
      </c>
      <c r="C265" s="82" t="s">
        <v>479</v>
      </c>
      <c r="D265" s="79" t="s">
        <v>58</v>
      </c>
      <c r="E265" s="80" t="s">
        <v>344</v>
      </c>
      <c r="F265" s="82" t="s">
        <v>342</v>
      </c>
      <c r="G265" s="84">
        <v>100</v>
      </c>
      <c r="H265" s="84"/>
      <c r="I265" s="82"/>
    </row>
    <row r="266" spans="1:9" x14ac:dyDescent="0.25">
      <c r="A266" s="80">
        <v>74</v>
      </c>
      <c r="B266" s="81">
        <v>45296</v>
      </c>
      <c r="C266" s="82" t="s">
        <v>479</v>
      </c>
      <c r="D266" s="79" t="s">
        <v>58</v>
      </c>
      <c r="E266" s="80" t="s">
        <v>411</v>
      </c>
      <c r="F266" s="82" t="s">
        <v>412</v>
      </c>
      <c r="G266" s="84"/>
      <c r="H266" s="84">
        <v>25</v>
      </c>
      <c r="I266" s="82" t="s">
        <v>475</v>
      </c>
    </row>
    <row r="267" spans="1:9" x14ac:dyDescent="0.25">
      <c r="A267" s="80">
        <v>74</v>
      </c>
      <c r="B267" s="81">
        <v>45296</v>
      </c>
      <c r="C267" s="82" t="s">
        <v>479</v>
      </c>
      <c r="D267" s="79" t="s">
        <v>58</v>
      </c>
      <c r="E267" s="80" t="s">
        <v>411</v>
      </c>
      <c r="F267" s="82" t="s">
        <v>412</v>
      </c>
      <c r="G267" s="84"/>
      <c r="H267" s="84">
        <v>25</v>
      </c>
      <c r="I267" s="82" t="s">
        <v>476</v>
      </c>
    </row>
    <row r="268" spans="1:9" x14ac:dyDescent="0.25">
      <c r="A268" s="80">
        <v>74</v>
      </c>
      <c r="B268" s="81">
        <v>45296</v>
      </c>
      <c r="C268" s="82" t="s">
        <v>479</v>
      </c>
      <c r="D268" s="79" t="s">
        <v>58</v>
      </c>
      <c r="E268" s="80" t="s">
        <v>411</v>
      </c>
      <c r="F268" s="82" t="s">
        <v>412</v>
      </c>
      <c r="G268" s="84"/>
      <c r="H268" s="84">
        <v>25</v>
      </c>
      <c r="I268" s="82" t="s">
        <v>477</v>
      </c>
    </row>
    <row r="269" spans="1:9" x14ac:dyDescent="0.25">
      <c r="A269" s="80">
        <v>74</v>
      </c>
      <c r="B269" s="81">
        <v>45296</v>
      </c>
      <c r="C269" s="82" t="s">
        <v>479</v>
      </c>
      <c r="D269" s="79" t="s">
        <v>58</v>
      </c>
      <c r="E269" s="80" t="s">
        <v>411</v>
      </c>
      <c r="F269" s="82" t="s">
        <v>412</v>
      </c>
      <c r="G269" s="84"/>
      <c r="H269" s="84">
        <v>25</v>
      </c>
      <c r="I269" s="82" t="s">
        <v>478</v>
      </c>
    </row>
    <row r="270" spans="1:9" x14ac:dyDescent="0.25">
      <c r="A270" s="80">
        <v>75</v>
      </c>
      <c r="B270" s="81">
        <v>45296</v>
      </c>
      <c r="C270" s="82" t="s">
        <v>481</v>
      </c>
      <c r="D270" s="79" t="s">
        <v>480</v>
      </c>
      <c r="E270" s="80" t="s">
        <v>411</v>
      </c>
      <c r="F270" s="82" t="s">
        <v>412</v>
      </c>
      <c r="G270" s="84">
        <v>25</v>
      </c>
      <c r="H270" s="84"/>
      <c r="I270" s="82"/>
    </row>
    <row r="271" spans="1:9" x14ac:dyDescent="0.25">
      <c r="A271" s="80">
        <v>75</v>
      </c>
      <c r="B271" s="81">
        <v>45296</v>
      </c>
      <c r="C271" s="82" t="s">
        <v>481</v>
      </c>
      <c r="D271" s="79" t="s">
        <v>480</v>
      </c>
      <c r="E271" s="80" t="s">
        <v>344</v>
      </c>
      <c r="F271" s="82" t="s">
        <v>342</v>
      </c>
      <c r="G271" s="84"/>
      <c r="H271" s="84">
        <v>25</v>
      </c>
      <c r="I271" s="82"/>
    </row>
    <row r="272" spans="1:9" x14ac:dyDescent="0.25">
      <c r="A272" s="80">
        <v>76</v>
      </c>
      <c r="B272" s="81">
        <v>45291</v>
      </c>
      <c r="C272" s="82" t="s">
        <v>483</v>
      </c>
      <c r="D272" s="79" t="s">
        <v>482</v>
      </c>
      <c r="E272" s="80" t="s">
        <v>344</v>
      </c>
      <c r="F272" s="82" t="s">
        <v>342</v>
      </c>
      <c r="G272" s="84">
        <v>0.01</v>
      </c>
      <c r="H272" s="84"/>
      <c r="I272" s="82"/>
    </row>
    <row r="273" spans="1:9" x14ac:dyDescent="0.25">
      <c r="A273" s="80">
        <v>76</v>
      </c>
      <c r="B273" s="81">
        <v>45291</v>
      </c>
      <c r="C273" s="82" t="s">
        <v>483</v>
      </c>
      <c r="D273" s="79" t="s">
        <v>482</v>
      </c>
      <c r="E273" s="80" t="s">
        <v>411</v>
      </c>
      <c r="F273" s="82" t="s">
        <v>412</v>
      </c>
      <c r="G273" s="84"/>
      <c r="H273" s="84">
        <v>0.01</v>
      </c>
      <c r="I273" s="82"/>
    </row>
    <row r="274" spans="1:9" x14ac:dyDescent="0.25">
      <c r="A274" s="80">
        <v>77</v>
      </c>
      <c r="B274" s="81">
        <v>45297</v>
      </c>
      <c r="C274" s="82" t="s">
        <v>485</v>
      </c>
      <c r="D274" s="79" t="s">
        <v>484</v>
      </c>
      <c r="E274" s="80" t="s">
        <v>344</v>
      </c>
      <c r="F274" s="82" t="s">
        <v>342</v>
      </c>
      <c r="G274" s="84">
        <v>100</v>
      </c>
      <c r="H274" s="84"/>
      <c r="I274" s="82"/>
    </row>
    <row r="275" spans="1:9" x14ac:dyDescent="0.25">
      <c r="A275" s="80">
        <v>77</v>
      </c>
      <c r="B275" s="81">
        <v>45297</v>
      </c>
      <c r="C275" s="82" t="s">
        <v>485</v>
      </c>
      <c r="D275" s="79" t="s">
        <v>484</v>
      </c>
      <c r="E275" s="80" t="s">
        <v>389</v>
      </c>
      <c r="F275" s="82" t="s">
        <v>345</v>
      </c>
      <c r="G275" s="84"/>
      <c r="H275" s="84">
        <v>28</v>
      </c>
      <c r="I275" s="82"/>
    </row>
    <row r="276" spans="1:9" x14ac:dyDescent="0.25">
      <c r="A276" s="80">
        <v>77</v>
      </c>
      <c r="B276" s="81">
        <v>45297</v>
      </c>
      <c r="C276" s="82" t="s">
        <v>485</v>
      </c>
      <c r="D276" s="79" t="s">
        <v>484</v>
      </c>
      <c r="E276" s="80" t="s">
        <v>411</v>
      </c>
      <c r="F276" s="82" t="s">
        <v>412</v>
      </c>
      <c r="G276" s="84"/>
      <c r="H276" s="84">
        <v>122</v>
      </c>
      <c r="I276" s="82"/>
    </row>
    <row r="277" spans="1:9" x14ac:dyDescent="0.25">
      <c r="A277" s="80">
        <v>77</v>
      </c>
      <c r="B277" s="81">
        <v>45297</v>
      </c>
      <c r="C277" s="82" t="s">
        <v>485</v>
      </c>
      <c r="D277" s="79" t="s">
        <v>484</v>
      </c>
      <c r="E277" s="80" t="s">
        <v>344</v>
      </c>
      <c r="F277" s="82" t="s">
        <v>342</v>
      </c>
      <c r="G277" s="84">
        <v>50</v>
      </c>
      <c r="H277" s="84"/>
      <c r="I277" s="82"/>
    </row>
    <row r="278" spans="1:9" x14ac:dyDescent="0.25">
      <c r="A278" s="80">
        <v>78</v>
      </c>
      <c r="B278" s="81">
        <v>45296</v>
      </c>
      <c r="C278" s="82" t="s">
        <v>58</v>
      </c>
      <c r="D278" s="79" t="s">
        <v>486</v>
      </c>
      <c r="E278" s="80" t="s">
        <v>344</v>
      </c>
      <c r="F278" s="82" t="s">
        <v>342</v>
      </c>
      <c r="G278" s="84">
        <v>0.01</v>
      </c>
      <c r="H278" s="84"/>
      <c r="I278" s="82"/>
    </row>
    <row r="279" spans="1:9" x14ac:dyDescent="0.25">
      <c r="A279" s="80">
        <v>78</v>
      </c>
      <c r="B279" s="81">
        <v>45296</v>
      </c>
      <c r="C279" s="82" t="s">
        <v>58</v>
      </c>
      <c r="D279" s="79" t="s">
        <v>486</v>
      </c>
      <c r="E279" s="80" t="s">
        <v>411</v>
      </c>
      <c r="F279" s="82" t="s">
        <v>412</v>
      </c>
      <c r="G279" s="84"/>
      <c r="H279" s="84">
        <v>0.01</v>
      </c>
      <c r="I279" s="82"/>
    </row>
    <row r="280" spans="1:9" x14ac:dyDescent="0.25">
      <c r="A280" s="80">
        <v>78</v>
      </c>
      <c r="B280" s="81">
        <v>45296</v>
      </c>
      <c r="C280" s="82" t="s">
        <v>58</v>
      </c>
      <c r="D280" s="79" t="s">
        <v>486</v>
      </c>
      <c r="E280" s="80" t="s">
        <v>344</v>
      </c>
      <c r="F280" s="82" t="s">
        <v>342</v>
      </c>
      <c r="G280" s="84"/>
      <c r="H280" s="84">
        <v>0.1</v>
      </c>
      <c r="I280" s="82"/>
    </row>
    <row r="281" spans="1:9" x14ac:dyDescent="0.25">
      <c r="A281" s="80">
        <v>78</v>
      </c>
      <c r="B281" s="81">
        <v>45296</v>
      </c>
      <c r="C281" s="82" t="s">
        <v>58</v>
      </c>
      <c r="D281" s="79" t="s">
        <v>486</v>
      </c>
      <c r="E281" s="80" t="s">
        <v>411</v>
      </c>
      <c r="F281" s="82" t="s">
        <v>412</v>
      </c>
      <c r="G281" s="84">
        <v>0.1</v>
      </c>
      <c r="H281" s="84"/>
      <c r="I281" s="82"/>
    </row>
    <row r="282" spans="1:9" x14ac:dyDescent="0.25">
      <c r="A282" s="80">
        <v>79</v>
      </c>
      <c r="B282" s="81">
        <v>45291</v>
      </c>
      <c r="C282" s="82" t="s">
        <v>487</v>
      </c>
      <c r="D282" s="79" t="s">
        <v>58</v>
      </c>
      <c r="E282" s="80" t="s">
        <v>344</v>
      </c>
      <c r="F282" s="82" t="s">
        <v>342</v>
      </c>
      <c r="G282" s="84">
        <v>99.95</v>
      </c>
      <c r="H282" s="84"/>
      <c r="I282" s="82"/>
    </row>
    <row r="283" spans="1:9" x14ac:dyDescent="0.25">
      <c r="A283" s="80">
        <v>79</v>
      </c>
      <c r="B283" s="81">
        <v>45291</v>
      </c>
      <c r="C283" s="82" t="s">
        <v>487</v>
      </c>
      <c r="D283" s="79" t="s">
        <v>58</v>
      </c>
      <c r="E283" s="80" t="s">
        <v>488</v>
      </c>
      <c r="F283" s="82" t="s">
        <v>489</v>
      </c>
      <c r="G283" s="84"/>
      <c r="H283" s="84">
        <v>9.9499999999999993</v>
      </c>
      <c r="I283" s="82"/>
    </row>
    <row r="284" spans="1:9" x14ac:dyDescent="0.25">
      <c r="A284" s="80">
        <v>79</v>
      </c>
      <c r="B284" s="81">
        <v>45291</v>
      </c>
      <c r="C284" s="82" t="s">
        <v>487</v>
      </c>
      <c r="D284" s="79" t="s">
        <v>58</v>
      </c>
      <c r="E284" s="80" t="s">
        <v>411</v>
      </c>
      <c r="F284" s="82" t="s">
        <v>412</v>
      </c>
      <c r="G284" s="84"/>
      <c r="H284" s="84">
        <v>90</v>
      </c>
      <c r="I284" s="82"/>
    </row>
    <row r="285" spans="1:9" x14ac:dyDescent="0.25">
      <c r="A285" s="80">
        <v>79</v>
      </c>
      <c r="B285" s="81">
        <v>45291</v>
      </c>
      <c r="C285" s="82" t="s">
        <v>487</v>
      </c>
      <c r="D285" s="79" t="s">
        <v>58</v>
      </c>
      <c r="E285" s="80" t="s">
        <v>490</v>
      </c>
      <c r="F285" s="82" t="s">
        <v>491</v>
      </c>
      <c r="G285" s="84"/>
      <c r="H285" s="84"/>
      <c r="I285" s="82"/>
    </row>
    <row r="286" spans="1:9" x14ac:dyDescent="0.25">
      <c r="A286" s="80">
        <v>80</v>
      </c>
      <c r="B286" s="81">
        <v>45298</v>
      </c>
      <c r="C286" s="82" t="s">
        <v>468</v>
      </c>
      <c r="E286" s="80" t="s">
        <v>411</v>
      </c>
      <c r="F286" s="82" t="s">
        <v>412</v>
      </c>
      <c r="G286" s="84">
        <v>29.95</v>
      </c>
      <c r="H286" s="84"/>
      <c r="I286" s="82"/>
    </row>
    <row r="287" spans="1:9" x14ac:dyDescent="0.25">
      <c r="A287" s="80">
        <v>80</v>
      </c>
      <c r="B287" s="81">
        <v>45298</v>
      </c>
      <c r="C287" s="82" t="s">
        <v>468</v>
      </c>
      <c r="E287" s="80" t="s">
        <v>344</v>
      </c>
      <c r="F287" s="82" t="s">
        <v>342</v>
      </c>
      <c r="G287" s="84"/>
      <c r="H287" s="84">
        <v>29.95</v>
      </c>
      <c r="I287" s="82"/>
    </row>
    <row r="288" spans="1:9" x14ac:dyDescent="0.25">
      <c r="A288" s="80">
        <v>81</v>
      </c>
      <c r="B288" s="81">
        <v>45298</v>
      </c>
      <c r="C288" s="82" t="s">
        <v>464</v>
      </c>
      <c r="E288" s="80" t="s">
        <v>456</v>
      </c>
      <c r="F288" s="82" t="s">
        <v>457</v>
      </c>
      <c r="G288" s="84">
        <v>129.94999999999999</v>
      </c>
      <c r="H288" s="84"/>
      <c r="I288" s="82"/>
    </row>
    <row r="289" spans="1:9" x14ac:dyDescent="0.25">
      <c r="A289" s="80">
        <v>81</v>
      </c>
      <c r="B289" s="81">
        <v>45298</v>
      </c>
      <c r="C289" s="82" t="s">
        <v>464</v>
      </c>
      <c r="E289" s="80" t="s">
        <v>355</v>
      </c>
      <c r="F289" s="82" t="s">
        <v>356</v>
      </c>
      <c r="G289" s="84">
        <v>6.5</v>
      </c>
      <c r="H289" s="84"/>
      <c r="I289" s="82"/>
    </row>
    <row r="290" spans="1:9" x14ac:dyDescent="0.25">
      <c r="A290" s="80">
        <v>81</v>
      </c>
      <c r="B290" s="81">
        <v>45298</v>
      </c>
      <c r="C290" s="82" t="s">
        <v>464</v>
      </c>
      <c r="E290" s="80" t="s">
        <v>360</v>
      </c>
      <c r="F290" s="82" t="s">
        <v>361</v>
      </c>
      <c r="G290" s="84">
        <v>12.96</v>
      </c>
      <c r="H290" s="84"/>
      <c r="I290" s="82"/>
    </row>
    <row r="291" spans="1:9" x14ac:dyDescent="0.25">
      <c r="A291" s="80">
        <v>81</v>
      </c>
      <c r="B291" s="81">
        <v>45298</v>
      </c>
      <c r="C291" s="82" t="s">
        <v>464</v>
      </c>
      <c r="E291" s="80" t="s">
        <v>405</v>
      </c>
      <c r="F291" s="82" t="s">
        <v>406</v>
      </c>
      <c r="G291" s="84"/>
      <c r="H291" s="84">
        <v>149.41</v>
      </c>
      <c r="I291" s="82" t="s">
        <v>424</v>
      </c>
    </row>
    <row r="292" spans="1:9" x14ac:dyDescent="0.25">
      <c r="A292" s="80">
        <v>82</v>
      </c>
      <c r="B292" s="81">
        <v>45291</v>
      </c>
      <c r="C292" s="82" t="s">
        <v>495</v>
      </c>
      <c r="D292" s="79" t="s">
        <v>494</v>
      </c>
      <c r="E292" s="80" t="s">
        <v>411</v>
      </c>
      <c r="F292" s="82" t="s">
        <v>412</v>
      </c>
      <c r="G292" s="84">
        <v>29.95</v>
      </c>
      <c r="H292" s="84"/>
      <c r="I292" s="82"/>
    </row>
    <row r="293" spans="1:9" x14ac:dyDescent="0.25">
      <c r="A293" s="80">
        <v>82</v>
      </c>
      <c r="B293" s="81">
        <v>45291</v>
      </c>
      <c r="C293" s="82" t="s">
        <v>495</v>
      </c>
      <c r="D293" s="79" t="s">
        <v>494</v>
      </c>
      <c r="E293" s="80" t="s">
        <v>344</v>
      </c>
      <c r="F293" s="82" t="s">
        <v>342</v>
      </c>
      <c r="G293" s="84"/>
      <c r="H293" s="84">
        <v>29.95</v>
      </c>
      <c r="I293" s="82"/>
    </row>
    <row r="294" spans="1:9" x14ac:dyDescent="0.25">
      <c r="A294" s="80">
        <v>83</v>
      </c>
      <c r="B294" s="81">
        <v>45299</v>
      </c>
      <c r="C294" s="82" t="s">
        <v>465</v>
      </c>
      <c r="E294" s="80" t="s">
        <v>496</v>
      </c>
      <c r="F294" s="82" t="s">
        <v>441</v>
      </c>
      <c r="G294" s="84">
        <v>2400</v>
      </c>
      <c r="H294" s="84"/>
      <c r="I294" s="82"/>
    </row>
    <row r="295" spans="1:9" x14ac:dyDescent="0.25">
      <c r="A295" s="80">
        <v>83</v>
      </c>
      <c r="B295" s="81">
        <v>45299</v>
      </c>
      <c r="C295" s="82" t="s">
        <v>465</v>
      </c>
      <c r="E295" s="80" t="s">
        <v>355</v>
      </c>
      <c r="F295" s="82" t="s">
        <v>356</v>
      </c>
      <c r="G295" s="84">
        <v>120</v>
      </c>
      <c r="H295" s="84"/>
      <c r="I295" s="82"/>
    </row>
    <row r="296" spans="1:9" x14ac:dyDescent="0.25">
      <c r="A296" s="80">
        <v>83</v>
      </c>
      <c r="B296" s="81">
        <v>45299</v>
      </c>
      <c r="C296" s="82" t="s">
        <v>465</v>
      </c>
      <c r="E296" s="80" t="s">
        <v>360</v>
      </c>
      <c r="F296" s="82" t="s">
        <v>361</v>
      </c>
      <c r="G296" s="84">
        <v>239.4</v>
      </c>
      <c r="H296" s="84"/>
      <c r="I296" s="82"/>
    </row>
    <row r="297" spans="1:9" x14ac:dyDescent="0.25">
      <c r="A297" s="80">
        <v>83</v>
      </c>
      <c r="B297" s="81">
        <v>45299</v>
      </c>
      <c r="C297" s="82" t="s">
        <v>465</v>
      </c>
      <c r="E297" s="80" t="s">
        <v>344</v>
      </c>
      <c r="F297" s="82" t="s">
        <v>342</v>
      </c>
      <c r="G297" s="84"/>
      <c r="H297" s="84">
        <v>2759.4</v>
      </c>
      <c r="I297" s="82"/>
    </row>
    <row r="298" spans="1:9" x14ac:dyDescent="0.25">
      <c r="A298" s="80">
        <v>84</v>
      </c>
      <c r="B298" s="81">
        <v>45299</v>
      </c>
      <c r="C298" s="82" t="s">
        <v>497</v>
      </c>
      <c r="D298" s="79" t="s">
        <v>270</v>
      </c>
      <c r="E298" s="80" t="s">
        <v>411</v>
      </c>
      <c r="F298" s="82" t="s">
        <v>412</v>
      </c>
      <c r="G298" s="84">
        <v>0.59</v>
      </c>
      <c r="H298" s="84"/>
      <c r="I298" s="82"/>
    </row>
    <row r="299" spans="1:9" x14ac:dyDescent="0.25">
      <c r="A299" s="80">
        <v>84</v>
      </c>
      <c r="B299" s="81">
        <v>45299</v>
      </c>
      <c r="C299" s="82" t="s">
        <v>497</v>
      </c>
      <c r="D299" s="79" t="s">
        <v>270</v>
      </c>
      <c r="E299" s="80" t="s">
        <v>411</v>
      </c>
      <c r="F299" s="82" t="s">
        <v>412</v>
      </c>
      <c r="G299" s="84"/>
      <c r="H299" s="84">
        <v>0.59</v>
      </c>
      <c r="I299" s="82"/>
    </row>
    <row r="300" spans="1:9" x14ac:dyDescent="0.25">
      <c r="A300" s="80">
        <v>85</v>
      </c>
      <c r="B300" s="81">
        <v>45299</v>
      </c>
      <c r="C300" s="82" t="s">
        <v>464</v>
      </c>
      <c r="E300" s="80" t="s">
        <v>456</v>
      </c>
      <c r="F300" s="82" t="s">
        <v>457</v>
      </c>
      <c r="G300" s="84">
        <v>129.94999999999999</v>
      </c>
      <c r="H300" s="84"/>
      <c r="I300" s="82"/>
    </row>
    <row r="301" spans="1:9" x14ac:dyDescent="0.25">
      <c r="A301" s="80">
        <v>85</v>
      </c>
      <c r="B301" s="81">
        <v>45299</v>
      </c>
      <c r="C301" s="82" t="s">
        <v>464</v>
      </c>
      <c r="E301" s="80" t="s">
        <v>355</v>
      </c>
      <c r="F301" s="82" t="s">
        <v>356</v>
      </c>
      <c r="G301" s="84">
        <v>6.5</v>
      </c>
      <c r="H301" s="84"/>
      <c r="I301" s="82"/>
    </row>
    <row r="302" spans="1:9" x14ac:dyDescent="0.25">
      <c r="A302" s="80">
        <v>85</v>
      </c>
      <c r="B302" s="81">
        <v>45299</v>
      </c>
      <c r="C302" s="82" t="s">
        <v>464</v>
      </c>
      <c r="E302" s="80" t="s">
        <v>360</v>
      </c>
      <c r="F302" s="82" t="s">
        <v>361</v>
      </c>
      <c r="G302" s="84">
        <v>12.96</v>
      </c>
      <c r="H302" s="84"/>
      <c r="I302" s="82"/>
    </row>
    <row r="303" spans="1:9" x14ac:dyDescent="0.25">
      <c r="A303" s="80">
        <v>85</v>
      </c>
      <c r="B303" s="81">
        <v>45299</v>
      </c>
      <c r="C303" s="82" t="s">
        <v>464</v>
      </c>
      <c r="E303" s="80" t="s">
        <v>405</v>
      </c>
      <c r="F303" s="82" t="s">
        <v>406</v>
      </c>
      <c r="G303" s="84"/>
      <c r="H303" s="84">
        <v>149.41</v>
      </c>
      <c r="I303" s="82" t="s">
        <v>424</v>
      </c>
    </row>
    <row r="304" spans="1:9" x14ac:dyDescent="0.25">
      <c r="A304" s="80">
        <v>86</v>
      </c>
      <c r="B304" s="81">
        <v>45299</v>
      </c>
      <c r="C304" s="82" t="s">
        <v>58</v>
      </c>
      <c r="E304" s="80" t="s">
        <v>456</v>
      </c>
      <c r="F304" s="82" t="s">
        <v>457</v>
      </c>
      <c r="G304" s="84">
        <v>0.28999999999999998</v>
      </c>
      <c r="H304" s="84"/>
      <c r="I304" s="82"/>
    </row>
    <row r="305" spans="1:9" x14ac:dyDescent="0.25">
      <c r="A305" s="80">
        <v>86</v>
      </c>
      <c r="B305" s="81">
        <v>45299</v>
      </c>
      <c r="C305" s="82" t="s">
        <v>58</v>
      </c>
      <c r="E305" s="80" t="s">
        <v>411</v>
      </c>
      <c r="F305" s="82" t="s">
        <v>412</v>
      </c>
      <c r="G305" s="84"/>
      <c r="H305" s="84">
        <v>0.28999999999999998</v>
      </c>
      <c r="I305" s="82"/>
    </row>
    <row r="306" spans="1:9" x14ac:dyDescent="0.25">
      <c r="A306" s="80">
        <v>87</v>
      </c>
      <c r="B306" s="81">
        <v>45299</v>
      </c>
      <c r="C306" s="82" t="s">
        <v>498</v>
      </c>
      <c r="D306" s="79" t="s">
        <v>270</v>
      </c>
      <c r="E306" s="80" t="s">
        <v>344</v>
      </c>
      <c r="F306" s="82" t="s">
        <v>342</v>
      </c>
      <c r="G306" s="84">
        <v>100000</v>
      </c>
      <c r="H306" s="84"/>
      <c r="I306" s="82"/>
    </row>
    <row r="307" spans="1:9" x14ac:dyDescent="0.25">
      <c r="A307" s="80">
        <v>87</v>
      </c>
      <c r="B307" s="81">
        <v>45299</v>
      </c>
      <c r="C307" s="82" t="s">
        <v>498</v>
      </c>
      <c r="D307" s="79" t="s">
        <v>270</v>
      </c>
      <c r="E307" s="80" t="s">
        <v>344</v>
      </c>
      <c r="F307" s="82" t="s">
        <v>342</v>
      </c>
      <c r="G307" s="84"/>
      <c r="H307" s="84">
        <v>100000</v>
      </c>
      <c r="I307" s="82"/>
    </row>
    <row r="308" spans="1:9" x14ac:dyDescent="0.25">
      <c r="A308" s="80">
        <v>87</v>
      </c>
      <c r="B308" s="81">
        <v>45299</v>
      </c>
      <c r="C308" s="82" t="s">
        <v>498</v>
      </c>
      <c r="D308" s="79" t="s">
        <v>270</v>
      </c>
      <c r="E308" s="80" t="s">
        <v>344</v>
      </c>
      <c r="F308" s="82" t="s">
        <v>342</v>
      </c>
      <c r="G308" s="84">
        <v>2</v>
      </c>
      <c r="H308" s="84"/>
      <c r="I308" s="82"/>
    </row>
    <row r="309" spans="1:9" x14ac:dyDescent="0.25">
      <c r="A309" s="80">
        <v>87</v>
      </c>
      <c r="B309" s="81">
        <v>45299</v>
      </c>
      <c r="C309" s="82" t="s">
        <v>498</v>
      </c>
      <c r="D309" s="79" t="s">
        <v>270</v>
      </c>
      <c r="E309" s="80" t="s">
        <v>344</v>
      </c>
      <c r="F309" s="82" t="s">
        <v>342</v>
      </c>
      <c r="G309" s="84"/>
      <c r="H309" s="84">
        <v>2</v>
      </c>
      <c r="I309" s="82"/>
    </row>
    <row r="310" spans="1:9" x14ac:dyDescent="0.25">
      <c r="A310" s="80">
        <v>88</v>
      </c>
      <c r="B310" s="81">
        <v>45298</v>
      </c>
      <c r="C310" s="82" t="s">
        <v>500</v>
      </c>
      <c r="D310" s="79" t="s">
        <v>499</v>
      </c>
      <c r="E310" s="80" t="s">
        <v>344</v>
      </c>
      <c r="F310" s="82" t="s">
        <v>342</v>
      </c>
      <c r="G310" s="84">
        <v>0.01</v>
      </c>
      <c r="H310" s="84"/>
      <c r="I310" s="82"/>
    </row>
    <row r="311" spans="1:9" x14ac:dyDescent="0.25">
      <c r="A311" s="80">
        <v>88</v>
      </c>
      <c r="B311" s="81">
        <v>45298</v>
      </c>
      <c r="C311" s="82" t="s">
        <v>500</v>
      </c>
      <c r="D311" s="79" t="s">
        <v>499</v>
      </c>
      <c r="E311" s="80" t="s">
        <v>411</v>
      </c>
      <c r="F311" s="82" t="s">
        <v>412</v>
      </c>
      <c r="G311" s="84"/>
      <c r="H311" s="84">
        <v>0.01</v>
      </c>
      <c r="I311" s="82"/>
    </row>
    <row r="312" spans="1:9" x14ac:dyDescent="0.25">
      <c r="A312" s="80">
        <v>89</v>
      </c>
      <c r="B312" s="81">
        <v>45299</v>
      </c>
      <c r="C312" s="82" t="s">
        <v>501</v>
      </c>
      <c r="D312" s="79" t="s">
        <v>58</v>
      </c>
      <c r="E312" s="80" t="s">
        <v>502</v>
      </c>
      <c r="F312" s="82" t="s">
        <v>503</v>
      </c>
      <c r="G312" s="84">
        <v>45.98</v>
      </c>
      <c r="H312" s="84"/>
      <c r="I312" s="82"/>
    </row>
    <row r="313" spans="1:9" x14ac:dyDescent="0.25">
      <c r="A313" s="80">
        <v>89</v>
      </c>
      <c r="B313" s="81">
        <v>45299</v>
      </c>
      <c r="C313" s="82" t="s">
        <v>501</v>
      </c>
      <c r="D313" s="79" t="s">
        <v>58</v>
      </c>
      <c r="E313" s="80" t="s">
        <v>374</v>
      </c>
      <c r="F313" s="82" t="s">
        <v>422</v>
      </c>
      <c r="G313" s="84"/>
      <c r="H313" s="84">
        <v>45.98</v>
      </c>
      <c r="I313" s="82"/>
    </row>
    <row r="314" spans="1:9" x14ac:dyDescent="0.25">
      <c r="A314" s="80">
        <v>90</v>
      </c>
      <c r="B314" s="81">
        <v>45300</v>
      </c>
      <c r="C314" s="82" t="s">
        <v>504</v>
      </c>
      <c r="E314" s="80" t="s">
        <v>505</v>
      </c>
      <c r="F314" s="82" t="s">
        <v>506</v>
      </c>
      <c r="G314" s="84">
        <v>259.95</v>
      </c>
      <c r="H314" s="84"/>
      <c r="I314" s="82"/>
    </row>
    <row r="315" spans="1:9" x14ac:dyDescent="0.25">
      <c r="A315" s="80">
        <v>90</v>
      </c>
      <c r="B315" s="81">
        <v>45300</v>
      </c>
      <c r="C315" s="82" t="s">
        <v>504</v>
      </c>
      <c r="E315" s="80" t="s">
        <v>344</v>
      </c>
      <c r="F315" s="82" t="s">
        <v>342</v>
      </c>
      <c r="G315" s="84"/>
      <c r="H315" s="84">
        <v>259.95</v>
      </c>
      <c r="I315" s="82"/>
    </row>
    <row r="316" spans="1:9" x14ac:dyDescent="0.25">
      <c r="A316" s="80">
        <v>91</v>
      </c>
      <c r="B316" s="81">
        <v>45301</v>
      </c>
      <c r="C316" s="82" t="s">
        <v>509</v>
      </c>
      <c r="D316" s="79" t="s">
        <v>508</v>
      </c>
      <c r="E316" s="80" t="s">
        <v>344</v>
      </c>
      <c r="F316" s="82" t="s">
        <v>342</v>
      </c>
      <c r="G316" s="88">
        <v>0.25</v>
      </c>
      <c r="H316" s="89"/>
      <c r="I316" s="82"/>
    </row>
    <row r="317" spans="1:9" x14ac:dyDescent="0.25">
      <c r="A317" s="80">
        <v>91</v>
      </c>
      <c r="B317" s="81">
        <v>45301</v>
      </c>
      <c r="C317" s="82" t="s">
        <v>509</v>
      </c>
      <c r="D317" s="79" t="s">
        <v>508</v>
      </c>
      <c r="E317" s="80" t="s">
        <v>369</v>
      </c>
      <c r="F317" s="82" t="s">
        <v>370</v>
      </c>
      <c r="G317" s="89"/>
      <c r="H317" s="88">
        <v>0.25</v>
      </c>
      <c r="I317" s="82"/>
    </row>
    <row r="318" spans="1:9" x14ac:dyDescent="0.25">
      <c r="A318" s="80">
        <v>92</v>
      </c>
      <c r="B318" s="81">
        <v>44931</v>
      </c>
      <c r="C318" s="82" t="s">
        <v>521</v>
      </c>
      <c r="D318" s="79" t="s">
        <v>510</v>
      </c>
      <c r="E318" s="80">
        <v>1000</v>
      </c>
      <c r="F318" s="82" t="s">
        <v>342</v>
      </c>
      <c r="G318" s="89">
        <v>5066.22</v>
      </c>
      <c r="H318" s="89"/>
      <c r="I318" s="82"/>
    </row>
    <row r="319" spans="1:9" x14ac:dyDescent="0.25">
      <c r="A319" s="80">
        <v>92</v>
      </c>
      <c r="B319" s="81">
        <v>44931</v>
      </c>
      <c r="C319" s="82" t="s">
        <v>521</v>
      </c>
      <c r="D319" s="79" t="s">
        <v>510</v>
      </c>
      <c r="E319" s="80">
        <v>1100</v>
      </c>
      <c r="F319" s="82" t="s">
        <v>511</v>
      </c>
      <c r="G319" s="89"/>
      <c r="H319" s="89">
        <v>5066.22</v>
      </c>
      <c r="I319" s="82"/>
    </row>
    <row r="320" spans="1:9" x14ac:dyDescent="0.25">
      <c r="A320" s="80">
        <v>93</v>
      </c>
      <c r="B320" s="81">
        <v>44931</v>
      </c>
      <c r="C320" s="82" t="s">
        <v>513</v>
      </c>
      <c r="D320" s="79" t="s">
        <v>512</v>
      </c>
      <c r="E320" s="80">
        <v>1000</v>
      </c>
      <c r="F320" s="82" t="s">
        <v>342</v>
      </c>
      <c r="G320" s="89">
        <v>5474.39</v>
      </c>
      <c r="H320" s="89"/>
      <c r="I320" s="82"/>
    </row>
    <row r="321" spans="1:9" x14ac:dyDescent="0.25">
      <c r="A321" s="80">
        <v>93</v>
      </c>
      <c r="B321" s="81">
        <v>44931</v>
      </c>
      <c r="C321" s="82" t="s">
        <v>513</v>
      </c>
      <c r="D321" s="79" t="s">
        <v>512</v>
      </c>
      <c r="E321" s="80">
        <v>1100</v>
      </c>
      <c r="F321" s="82" t="s">
        <v>511</v>
      </c>
      <c r="G321" s="89"/>
      <c r="H321" s="89">
        <v>5474.39</v>
      </c>
      <c r="I321" s="82"/>
    </row>
    <row r="322" spans="1:9" x14ac:dyDescent="0.25">
      <c r="A322" s="80">
        <v>94</v>
      </c>
      <c r="B322" s="81">
        <v>44931</v>
      </c>
      <c r="C322" s="82" t="s">
        <v>517</v>
      </c>
      <c r="D322" s="79" t="s">
        <v>514</v>
      </c>
      <c r="E322" s="80">
        <v>1000</v>
      </c>
      <c r="F322" s="82" t="s">
        <v>342</v>
      </c>
      <c r="G322" s="89">
        <v>346.46</v>
      </c>
      <c r="H322" s="89"/>
      <c r="I322" s="82"/>
    </row>
    <row r="323" spans="1:9" x14ac:dyDescent="0.25">
      <c r="A323" s="80">
        <v>94</v>
      </c>
      <c r="B323" s="81">
        <v>44931</v>
      </c>
      <c r="C323" s="82" t="s">
        <v>517</v>
      </c>
      <c r="D323" s="79" t="s">
        <v>514</v>
      </c>
      <c r="E323" s="80">
        <v>1100</v>
      </c>
      <c r="F323" s="82" t="s">
        <v>511</v>
      </c>
      <c r="G323" s="89"/>
      <c r="H323" s="89">
        <v>346.46</v>
      </c>
      <c r="I323" s="82"/>
    </row>
    <row r="324" spans="1:9" x14ac:dyDescent="0.25">
      <c r="A324" s="80">
        <v>95</v>
      </c>
      <c r="B324" s="81">
        <v>44964</v>
      </c>
      <c r="C324" s="82" t="s">
        <v>517</v>
      </c>
      <c r="D324" s="79" t="s">
        <v>515</v>
      </c>
      <c r="E324" s="80">
        <v>1000</v>
      </c>
      <c r="F324" s="82" t="s">
        <v>342</v>
      </c>
      <c r="G324" s="89">
        <v>250</v>
      </c>
      <c r="H324" s="89"/>
      <c r="I324" s="82"/>
    </row>
    <row r="325" spans="1:9" x14ac:dyDescent="0.25">
      <c r="A325" s="80">
        <v>95</v>
      </c>
      <c r="B325" s="81">
        <v>44964</v>
      </c>
      <c r="C325" s="82" t="s">
        <v>517</v>
      </c>
      <c r="D325" s="79" t="s">
        <v>515</v>
      </c>
      <c r="E325" s="80">
        <v>1100</v>
      </c>
      <c r="F325" s="82" t="s">
        <v>511</v>
      </c>
      <c r="G325" s="89"/>
      <c r="H325" s="89">
        <v>250</v>
      </c>
      <c r="I325" s="82"/>
    </row>
    <row r="326" spans="1:9" x14ac:dyDescent="0.25">
      <c r="A326" s="80">
        <v>96</v>
      </c>
      <c r="B326" s="81">
        <v>44964</v>
      </c>
      <c r="C326" s="82" t="s">
        <v>518</v>
      </c>
      <c r="D326" s="79" t="s">
        <v>516</v>
      </c>
      <c r="E326" s="80">
        <v>1000</v>
      </c>
      <c r="F326" s="82" t="s">
        <v>342</v>
      </c>
      <c r="G326" s="89">
        <v>750</v>
      </c>
      <c r="H326" s="89"/>
      <c r="I326" s="82"/>
    </row>
    <row r="327" spans="1:9" x14ac:dyDescent="0.25">
      <c r="A327" s="80">
        <v>96</v>
      </c>
      <c r="B327" s="81">
        <v>44964</v>
      </c>
      <c r="C327" s="82" t="s">
        <v>518</v>
      </c>
      <c r="D327" s="79" t="s">
        <v>516</v>
      </c>
      <c r="E327" s="80">
        <v>1100</v>
      </c>
      <c r="F327" s="82" t="s">
        <v>511</v>
      </c>
      <c r="G327" s="89"/>
      <c r="H327" s="89">
        <v>750</v>
      </c>
      <c r="I327" s="82"/>
    </row>
    <row r="328" spans="1:9" x14ac:dyDescent="0.25">
      <c r="A328" s="80">
        <v>97</v>
      </c>
      <c r="B328" s="81">
        <v>45328</v>
      </c>
      <c r="C328" s="82" t="s">
        <v>522</v>
      </c>
      <c r="D328" s="79" t="s">
        <v>519</v>
      </c>
      <c r="E328" s="80">
        <v>1000</v>
      </c>
      <c r="F328" s="82" t="s">
        <v>342</v>
      </c>
      <c r="G328" s="89">
        <v>348.08</v>
      </c>
      <c r="H328" s="89"/>
      <c r="I328" s="82"/>
    </row>
    <row r="329" spans="1:9" x14ac:dyDescent="0.25">
      <c r="A329" s="80">
        <v>97</v>
      </c>
      <c r="B329" s="81">
        <v>45328</v>
      </c>
      <c r="C329" s="82" t="s">
        <v>522</v>
      </c>
      <c r="D329" s="79" t="s">
        <v>519</v>
      </c>
      <c r="E329" s="80">
        <v>1100</v>
      </c>
      <c r="F329" s="82" t="s">
        <v>511</v>
      </c>
      <c r="G329" s="89"/>
      <c r="H329" s="89">
        <v>348.08</v>
      </c>
      <c r="I329" s="82"/>
    </row>
    <row r="330" spans="1:9" x14ac:dyDescent="0.25">
      <c r="A330" s="80">
        <v>98</v>
      </c>
      <c r="B330" s="81">
        <v>45329</v>
      </c>
      <c r="C330" s="82" t="s">
        <v>523</v>
      </c>
      <c r="D330" s="79" t="s">
        <v>520</v>
      </c>
      <c r="E330" s="80">
        <v>1000</v>
      </c>
      <c r="F330" s="82" t="s">
        <v>342</v>
      </c>
      <c r="G330" s="89">
        <v>500</v>
      </c>
      <c r="H330" s="89"/>
      <c r="I330" s="82"/>
    </row>
    <row r="331" spans="1:9" x14ac:dyDescent="0.25">
      <c r="A331" s="80">
        <v>98</v>
      </c>
      <c r="B331" s="81">
        <v>45329</v>
      </c>
      <c r="C331" s="82" t="s">
        <v>523</v>
      </c>
      <c r="D331" s="79" t="s">
        <v>520</v>
      </c>
      <c r="E331" s="80">
        <v>1100</v>
      </c>
      <c r="F331" s="82" t="s">
        <v>511</v>
      </c>
      <c r="G331" s="89"/>
      <c r="H331" s="89">
        <v>500</v>
      </c>
      <c r="I331" s="82"/>
    </row>
    <row r="332" spans="1:9" x14ac:dyDescent="0.25">
      <c r="A332" s="80">
        <v>99</v>
      </c>
      <c r="B332" s="81">
        <v>45329</v>
      </c>
      <c r="C332" s="82" t="s">
        <v>518</v>
      </c>
      <c r="D332" s="79" t="s">
        <v>524</v>
      </c>
      <c r="E332" s="80">
        <v>1000</v>
      </c>
      <c r="F332" s="82" t="s">
        <v>342</v>
      </c>
      <c r="G332" s="89">
        <v>329.99</v>
      </c>
      <c r="H332" s="89"/>
      <c r="I332" s="82"/>
    </row>
    <row r="333" spans="1:9" x14ac:dyDescent="0.25">
      <c r="A333" s="80">
        <v>99</v>
      </c>
      <c r="B333" s="81">
        <v>45329</v>
      </c>
      <c r="C333" s="82" t="s">
        <v>518</v>
      </c>
      <c r="D333" s="79" t="s">
        <v>524</v>
      </c>
      <c r="E333" s="80">
        <v>1100</v>
      </c>
      <c r="F333" s="82" t="s">
        <v>511</v>
      </c>
      <c r="G333" s="89"/>
      <c r="H333" s="89">
        <v>329.99</v>
      </c>
      <c r="I333" s="82"/>
    </row>
    <row r="334" spans="1:9" x14ac:dyDescent="0.25">
      <c r="A334" s="80">
        <v>100</v>
      </c>
      <c r="B334" s="81">
        <v>45329</v>
      </c>
      <c r="C334" s="82" t="s">
        <v>526</v>
      </c>
      <c r="D334" s="79" t="s">
        <v>525</v>
      </c>
      <c r="E334" s="80">
        <v>1000</v>
      </c>
      <c r="F334" s="82" t="s">
        <v>342</v>
      </c>
      <c r="G334" s="89">
        <v>1397.99</v>
      </c>
      <c r="H334" s="89"/>
      <c r="I334" s="82"/>
    </row>
    <row r="335" spans="1:9" x14ac:dyDescent="0.25">
      <c r="A335" s="80">
        <v>100</v>
      </c>
      <c r="B335" s="81">
        <v>45329</v>
      </c>
      <c r="C335" s="82" t="s">
        <v>526</v>
      </c>
      <c r="D335" s="79" t="s">
        <v>525</v>
      </c>
      <c r="E335" s="80">
        <v>1100</v>
      </c>
      <c r="F335" s="82" t="s">
        <v>511</v>
      </c>
      <c r="G335" s="89"/>
      <c r="H335" s="89">
        <v>1397.99</v>
      </c>
      <c r="I335" s="82"/>
    </row>
    <row r="336" spans="1:9" x14ac:dyDescent="0.25">
      <c r="A336" s="80">
        <v>101</v>
      </c>
      <c r="B336" s="81">
        <v>45329</v>
      </c>
      <c r="C336" s="82" t="s">
        <v>526</v>
      </c>
      <c r="D336" s="79" t="s">
        <v>527</v>
      </c>
      <c r="E336" s="80">
        <v>1000</v>
      </c>
      <c r="F336" s="82" t="s">
        <v>342</v>
      </c>
      <c r="G336" s="89">
        <v>500</v>
      </c>
      <c r="H336" s="89"/>
      <c r="I336" s="82"/>
    </row>
    <row r="337" spans="1:9" x14ac:dyDescent="0.25">
      <c r="A337" s="80">
        <v>101</v>
      </c>
      <c r="B337" s="81">
        <v>45329</v>
      </c>
      <c r="C337" s="82" t="s">
        <v>526</v>
      </c>
      <c r="D337" s="79" t="s">
        <v>527</v>
      </c>
      <c r="E337" s="80">
        <v>1100</v>
      </c>
      <c r="F337" s="82" t="s">
        <v>511</v>
      </c>
      <c r="G337" s="89"/>
      <c r="H337" s="89">
        <v>500</v>
      </c>
      <c r="I337" s="82"/>
    </row>
    <row r="338" spans="1:9" x14ac:dyDescent="0.25">
      <c r="A338" s="80">
        <v>102</v>
      </c>
      <c r="B338" s="81">
        <v>45330</v>
      </c>
      <c r="C338" s="82" t="s">
        <v>513</v>
      </c>
      <c r="D338" s="79" t="s">
        <v>528</v>
      </c>
      <c r="E338" s="80">
        <v>1000</v>
      </c>
      <c r="F338" s="82" t="s">
        <v>342</v>
      </c>
      <c r="G338" s="89">
        <v>1881.37</v>
      </c>
      <c r="H338" s="89"/>
      <c r="I338" s="82"/>
    </row>
    <row r="339" spans="1:9" x14ac:dyDescent="0.25">
      <c r="A339" s="80">
        <v>102</v>
      </c>
      <c r="B339" s="81">
        <v>45330</v>
      </c>
      <c r="C339" s="82" t="s">
        <v>513</v>
      </c>
      <c r="D339" s="79" t="s">
        <v>528</v>
      </c>
      <c r="E339" s="80">
        <v>1100</v>
      </c>
      <c r="F339" s="82" t="s">
        <v>511</v>
      </c>
      <c r="G339" s="89"/>
      <c r="H339" s="89">
        <v>1881.37</v>
      </c>
      <c r="I339" s="82"/>
    </row>
    <row r="340" spans="1:9" x14ac:dyDescent="0.25">
      <c r="A340" s="80">
        <v>103</v>
      </c>
      <c r="B340" s="81">
        <v>45330</v>
      </c>
      <c r="C340" s="82" t="s">
        <v>513</v>
      </c>
      <c r="D340" s="79" t="s">
        <v>529</v>
      </c>
      <c r="E340" s="80">
        <v>1000</v>
      </c>
      <c r="F340" s="82" t="s">
        <v>342</v>
      </c>
      <c r="G340" s="89">
        <v>0</v>
      </c>
      <c r="H340" s="89"/>
      <c r="I340" s="82"/>
    </row>
    <row r="341" spans="1:9" x14ac:dyDescent="0.25">
      <c r="A341" s="80">
        <v>103</v>
      </c>
      <c r="B341" s="81">
        <v>45330</v>
      </c>
      <c r="C341" s="82" t="s">
        <v>513</v>
      </c>
      <c r="D341" s="79" t="s">
        <v>529</v>
      </c>
      <c r="E341" s="80">
        <v>1100</v>
      </c>
      <c r="F341" s="82" t="s">
        <v>511</v>
      </c>
      <c r="G341" s="89"/>
      <c r="H341" s="89">
        <v>0</v>
      </c>
      <c r="I341" s="82"/>
    </row>
    <row r="342" spans="1:9" x14ac:dyDescent="0.25">
      <c r="A342" s="80">
        <v>104</v>
      </c>
      <c r="B342" s="81">
        <v>45330</v>
      </c>
      <c r="C342" s="82" t="s">
        <v>518</v>
      </c>
      <c r="D342" s="79" t="s">
        <v>530</v>
      </c>
      <c r="E342" s="80">
        <v>1000</v>
      </c>
      <c r="F342" s="82" t="s">
        <v>342</v>
      </c>
      <c r="G342" s="89">
        <v>250</v>
      </c>
      <c r="H342" s="89"/>
      <c r="I342" s="82"/>
    </row>
    <row r="343" spans="1:9" x14ac:dyDescent="0.25">
      <c r="A343" s="80">
        <v>104</v>
      </c>
      <c r="B343" s="81">
        <v>45330</v>
      </c>
      <c r="C343" s="82" t="s">
        <v>518</v>
      </c>
      <c r="D343" s="79" t="s">
        <v>530</v>
      </c>
      <c r="E343" s="80">
        <v>1100</v>
      </c>
      <c r="F343" s="82" t="s">
        <v>511</v>
      </c>
      <c r="G343" s="89"/>
      <c r="H343" s="89">
        <v>250</v>
      </c>
      <c r="I343" s="82"/>
    </row>
    <row r="344" spans="1:9" x14ac:dyDescent="0.25">
      <c r="A344" s="80">
        <v>105</v>
      </c>
      <c r="B344" s="81">
        <v>45330</v>
      </c>
      <c r="C344" s="82" t="s">
        <v>533</v>
      </c>
      <c r="D344" s="79" t="s">
        <v>531</v>
      </c>
      <c r="E344" s="80">
        <v>1000</v>
      </c>
      <c r="F344" s="82" t="s">
        <v>342</v>
      </c>
      <c r="G344" s="89">
        <v>99.99</v>
      </c>
      <c r="H344" s="89"/>
      <c r="I344" s="82"/>
    </row>
    <row r="345" spans="1:9" x14ac:dyDescent="0.25">
      <c r="A345" s="80">
        <v>105</v>
      </c>
      <c r="B345" s="81">
        <v>45330</v>
      </c>
      <c r="C345" s="82" t="s">
        <v>533</v>
      </c>
      <c r="D345" s="79" t="s">
        <v>531</v>
      </c>
      <c r="E345" s="80">
        <v>1100</v>
      </c>
      <c r="F345" s="82" t="s">
        <v>511</v>
      </c>
      <c r="G345" s="89"/>
      <c r="H345" s="89">
        <v>99.99</v>
      </c>
      <c r="I345" s="82"/>
    </row>
    <row r="346" spans="1:9" x14ac:dyDescent="0.25">
      <c r="A346" s="80">
        <v>106</v>
      </c>
      <c r="B346" s="81">
        <v>45330</v>
      </c>
      <c r="C346" s="82" t="s">
        <v>533</v>
      </c>
      <c r="D346" s="79" t="s">
        <v>532</v>
      </c>
      <c r="E346" s="80">
        <v>1000</v>
      </c>
      <c r="F346" s="82" t="s">
        <v>342</v>
      </c>
      <c r="G346" s="89">
        <v>200</v>
      </c>
      <c r="H346" s="89"/>
      <c r="I346" s="82"/>
    </row>
    <row r="347" spans="1:9" x14ac:dyDescent="0.25">
      <c r="A347" s="80">
        <v>106</v>
      </c>
      <c r="B347" s="81">
        <v>45330</v>
      </c>
      <c r="C347" s="82" t="s">
        <v>533</v>
      </c>
      <c r="D347" s="79" t="s">
        <v>532</v>
      </c>
      <c r="E347" s="80">
        <v>1100</v>
      </c>
      <c r="F347" s="82" t="s">
        <v>511</v>
      </c>
      <c r="G347" s="89"/>
      <c r="H347" s="89">
        <v>200</v>
      </c>
      <c r="I347" s="82"/>
    </row>
    <row r="348" spans="1:9" x14ac:dyDescent="0.25">
      <c r="A348" s="80">
        <v>107</v>
      </c>
      <c r="B348" s="81">
        <v>45330</v>
      </c>
      <c r="C348" s="82" t="s">
        <v>557</v>
      </c>
      <c r="D348" s="79" t="s">
        <v>270</v>
      </c>
      <c r="E348" s="90" t="s">
        <v>411</v>
      </c>
      <c r="F348" s="77" t="s">
        <v>412</v>
      </c>
      <c r="G348" s="89">
        <v>24.99</v>
      </c>
      <c r="H348" s="89"/>
      <c r="I348" s="82"/>
    </row>
    <row r="349" spans="1:9" x14ac:dyDescent="0.25">
      <c r="A349" s="80">
        <v>107</v>
      </c>
      <c r="B349" s="81">
        <v>45330</v>
      </c>
      <c r="C349" s="82" t="s">
        <v>557</v>
      </c>
      <c r="D349" s="79" t="s">
        <v>270</v>
      </c>
      <c r="E349" s="90" t="s">
        <v>344</v>
      </c>
      <c r="F349" s="77" t="s">
        <v>342</v>
      </c>
      <c r="G349" s="89"/>
      <c r="H349" s="89">
        <v>24.99</v>
      </c>
      <c r="I349" s="82"/>
    </row>
    <row r="350" spans="1:9" x14ac:dyDescent="0.25">
      <c r="A350" s="80">
        <v>108</v>
      </c>
      <c r="B350" s="81">
        <v>45331</v>
      </c>
      <c r="C350" s="82" t="s">
        <v>461</v>
      </c>
      <c r="E350" s="90" t="s">
        <v>389</v>
      </c>
      <c r="F350" s="91" t="s">
        <v>345</v>
      </c>
      <c r="G350" s="89">
        <v>262.44</v>
      </c>
      <c r="H350" s="89"/>
      <c r="I350" s="82"/>
    </row>
    <row r="351" spans="1:9" x14ac:dyDescent="0.25">
      <c r="A351" s="80">
        <v>108</v>
      </c>
      <c r="B351" s="81">
        <v>45331</v>
      </c>
      <c r="C351" s="82" t="s">
        <v>461</v>
      </c>
      <c r="E351" s="90" t="s">
        <v>365</v>
      </c>
      <c r="F351" s="91" t="s">
        <v>366</v>
      </c>
      <c r="G351" s="89"/>
      <c r="H351" s="89">
        <v>250</v>
      </c>
      <c r="I351" s="82"/>
    </row>
    <row r="352" spans="1:9" x14ac:dyDescent="0.25">
      <c r="A352" s="80">
        <v>108</v>
      </c>
      <c r="B352" s="81">
        <v>45331</v>
      </c>
      <c r="C352" s="82" t="s">
        <v>461</v>
      </c>
      <c r="E352" s="90" t="s">
        <v>352</v>
      </c>
      <c r="F352" s="91" t="s">
        <v>353</v>
      </c>
      <c r="G352" s="89"/>
      <c r="H352" s="89">
        <v>12.5</v>
      </c>
      <c r="I352" s="82"/>
    </row>
    <row r="353" spans="1:9" x14ac:dyDescent="0.25">
      <c r="A353" s="80">
        <v>108</v>
      </c>
      <c r="B353" s="81">
        <v>45331</v>
      </c>
      <c r="C353" s="82" t="s">
        <v>461</v>
      </c>
      <c r="E353" s="90" t="s">
        <v>360</v>
      </c>
      <c r="F353" s="91" t="s">
        <v>361</v>
      </c>
      <c r="G353" s="89"/>
      <c r="H353" s="89">
        <v>24.94</v>
      </c>
      <c r="I353" s="82"/>
    </row>
    <row r="354" spans="1:9" x14ac:dyDescent="0.25">
      <c r="A354" s="80">
        <v>108</v>
      </c>
      <c r="B354" s="81">
        <v>45331</v>
      </c>
      <c r="C354" s="82" t="s">
        <v>461</v>
      </c>
      <c r="E354" s="90" t="s">
        <v>374</v>
      </c>
      <c r="F354" s="82" t="s">
        <v>422</v>
      </c>
      <c r="G354" s="89">
        <v>25</v>
      </c>
      <c r="H354" s="89"/>
      <c r="I354" s="82"/>
    </row>
    <row r="355" spans="1:9" x14ac:dyDescent="0.25">
      <c r="A355" s="80">
        <v>109</v>
      </c>
      <c r="B355" s="81">
        <v>45331</v>
      </c>
      <c r="C355" s="82" t="s">
        <v>558</v>
      </c>
      <c r="D355" s="79" t="s">
        <v>270</v>
      </c>
      <c r="E355" s="90" t="s">
        <v>344</v>
      </c>
      <c r="F355" s="91" t="s">
        <v>342</v>
      </c>
      <c r="G355" s="89">
        <v>199.99</v>
      </c>
      <c r="H355" s="89"/>
      <c r="I355" s="82"/>
    </row>
    <row r="356" spans="1:9" x14ac:dyDescent="0.25">
      <c r="A356" s="80">
        <v>109</v>
      </c>
      <c r="B356" s="81">
        <v>45331</v>
      </c>
      <c r="C356" s="82" t="s">
        <v>558</v>
      </c>
      <c r="D356" s="79" t="s">
        <v>270</v>
      </c>
      <c r="E356" s="90" t="s">
        <v>411</v>
      </c>
      <c r="F356" s="91" t="s">
        <v>412</v>
      </c>
      <c r="G356" s="89"/>
      <c r="H356" s="89">
        <v>199.99</v>
      </c>
      <c r="I356" s="82"/>
    </row>
    <row r="357" spans="1:9" x14ac:dyDescent="0.25">
      <c r="A357" s="80">
        <v>110</v>
      </c>
      <c r="B357" s="81">
        <v>45331</v>
      </c>
      <c r="C357" s="82" t="s">
        <v>47</v>
      </c>
      <c r="D357" s="79" t="s">
        <v>559</v>
      </c>
      <c r="E357" s="80">
        <v>1000</v>
      </c>
      <c r="F357" s="82" t="s">
        <v>342</v>
      </c>
      <c r="G357" s="89">
        <v>45.2</v>
      </c>
      <c r="H357" s="89"/>
      <c r="I357" s="82"/>
    </row>
    <row r="358" spans="1:9" x14ac:dyDescent="0.25">
      <c r="A358" s="80">
        <v>110</v>
      </c>
      <c r="B358" s="81">
        <v>45331</v>
      </c>
      <c r="C358" s="82" t="s">
        <v>47</v>
      </c>
      <c r="D358" s="79" t="s">
        <v>559</v>
      </c>
      <c r="E358" s="80">
        <v>1100</v>
      </c>
      <c r="F358" s="82" t="s">
        <v>511</v>
      </c>
      <c r="G358" s="89"/>
      <c r="H358" s="89">
        <v>45.2</v>
      </c>
      <c r="I358" s="82"/>
    </row>
    <row r="359" spans="1:9" x14ac:dyDescent="0.25">
      <c r="A359" s="80">
        <v>111</v>
      </c>
      <c r="B359" s="81">
        <v>45331</v>
      </c>
      <c r="C359" s="82" t="s">
        <v>47</v>
      </c>
      <c r="D359" s="79" t="s">
        <v>560</v>
      </c>
      <c r="E359" s="80">
        <v>1000</v>
      </c>
      <c r="F359" s="82" t="s">
        <v>342</v>
      </c>
      <c r="G359" s="89">
        <v>25</v>
      </c>
      <c r="H359" s="89"/>
      <c r="I359" s="82"/>
    </row>
    <row r="360" spans="1:9" x14ac:dyDescent="0.25">
      <c r="A360" s="80">
        <v>111</v>
      </c>
      <c r="B360" s="81">
        <v>45331</v>
      </c>
      <c r="C360" s="82" t="s">
        <v>47</v>
      </c>
      <c r="D360" s="79" t="s">
        <v>560</v>
      </c>
      <c r="E360" s="80">
        <v>1100</v>
      </c>
      <c r="F360" s="82" t="s">
        <v>511</v>
      </c>
      <c r="G360" s="89"/>
      <c r="H360" s="89">
        <v>25</v>
      </c>
      <c r="I360" s="82"/>
    </row>
    <row r="361" spans="1:9" x14ac:dyDescent="0.25">
      <c r="A361" s="80">
        <v>112</v>
      </c>
      <c r="B361" s="81">
        <v>45331</v>
      </c>
      <c r="C361" s="82" t="s">
        <v>47</v>
      </c>
      <c r="D361" s="79" t="s">
        <v>561</v>
      </c>
      <c r="E361" s="90" t="s">
        <v>344</v>
      </c>
      <c r="F361" s="91" t="s">
        <v>342</v>
      </c>
      <c r="G361" s="89">
        <v>25</v>
      </c>
      <c r="H361" s="89"/>
      <c r="I361" s="91" t="s">
        <v>562</v>
      </c>
    </row>
    <row r="362" spans="1:9" x14ac:dyDescent="0.25">
      <c r="A362" s="80">
        <v>112</v>
      </c>
      <c r="B362" s="81">
        <v>45331</v>
      </c>
      <c r="C362" s="82" t="s">
        <v>47</v>
      </c>
      <c r="D362" s="79" t="s">
        <v>561</v>
      </c>
      <c r="E362" s="90" t="s">
        <v>389</v>
      </c>
      <c r="F362" s="91" t="s">
        <v>511</v>
      </c>
      <c r="G362" s="89"/>
      <c r="H362" s="89">
        <v>25</v>
      </c>
      <c r="I362" s="91" t="s">
        <v>562</v>
      </c>
    </row>
    <row r="363" spans="1:9" x14ac:dyDescent="0.25">
      <c r="A363" s="80">
        <v>113</v>
      </c>
      <c r="B363" s="81">
        <v>45331</v>
      </c>
      <c r="C363" s="82" t="s">
        <v>563</v>
      </c>
      <c r="E363" s="90" t="s">
        <v>411</v>
      </c>
      <c r="F363" s="91" t="s">
        <v>412</v>
      </c>
      <c r="G363" s="89">
        <v>29.95</v>
      </c>
      <c r="H363" s="89"/>
      <c r="I363" s="82"/>
    </row>
    <row r="364" spans="1:9" x14ac:dyDescent="0.25">
      <c r="A364" s="80">
        <v>113</v>
      </c>
      <c r="B364" s="81">
        <v>45331</v>
      </c>
      <c r="C364" s="82" t="s">
        <v>563</v>
      </c>
      <c r="E364" s="90" t="s">
        <v>344</v>
      </c>
      <c r="F364" s="91" t="s">
        <v>342</v>
      </c>
      <c r="G364" s="89"/>
      <c r="H364" s="89">
        <v>29.95</v>
      </c>
      <c r="I364" s="82"/>
    </row>
    <row r="365" spans="1:9" x14ac:dyDescent="0.25">
      <c r="A365" s="80">
        <v>114</v>
      </c>
      <c r="B365" s="81">
        <v>45331</v>
      </c>
      <c r="C365" s="82" t="s">
        <v>565</v>
      </c>
      <c r="D365" s="79" t="s">
        <v>564</v>
      </c>
      <c r="E365" s="90" t="s">
        <v>566</v>
      </c>
      <c r="F365" s="91" t="s">
        <v>567</v>
      </c>
      <c r="G365" s="89">
        <v>195.95</v>
      </c>
      <c r="H365" s="89"/>
      <c r="I365" s="82"/>
    </row>
    <row r="366" spans="1:9" x14ac:dyDescent="0.25">
      <c r="A366" s="80">
        <v>114</v>
      </c>
      <c r="B366" s="81">
        <v>45331</v>
      </c>
      <c r="C366" s="82" t="s">
        <v>565</v>
      </c>
      <c r="D366" s="79" t="s">
        <v>564</v>
      </c>
      <c r="E366" s="90" t="s">
        <v>374</v>
      </c>
      <c r="F366" s="82" t="s">
        <v>422</v>
      </c>
      <c r="G366" s="89"/>
      <c r="H366" s="89">
        <v>195.95</v>
      </c>
      <c r="I366" s="82"/>
    </row>
    <row r="367" spans="1:9" x14ac:dyDescent="0.25">
      <c r="A367" s="80">
        <v>115</v>
      </c>
      <c r="B367" s="81">
        <v>45331</v>
      </c>
      <c r="C367" s="82" t="s">
        <v>47</v>
      </c>
      <c r="D367" s="79" t="s">
        <v>568</v>
      </c>
      <c r="E367" s="90" t="s">
        <v>344</v>
      </c>
      <c r="F367" s="91" t="s">
        <v>342</v>
      </c>
      <c r="G367" s="89">
        <v>100</v>
      </c>
      <c r="H367" s="89"/>
      <c r="I367" s="91" t="s">
        <v>569</v>
      </c>
    </row>
    <row r="368" spans="1:9" x14ac:dyDescent="0.25">
      <c r="A368" s="80">
        <v>115</v>
      </c>
      <c r="B368" s="81">
        <v>45331</v>
      </c>
      <c r="C368" s="82" t="s">
        <v>47</v>
      </c>
      <c r="D368" s="79" t="s">
        <v>568</v>
      </c>
      <c r="E368" s="90" t="s">
        <v>389</v>
      </c>
      <c r="F368" s="91" t="s">
        <v>511</v>
      </c>
      <c r="G368" s="89"/>
      <c r="H368" s="89">
        <v>100</v>
      </c>
      <c r="I368" s="91" t="s">
        <v>569</v>
      </c>
    </row>
    <row r="369" spans="1:9" x14ac:dyDescent="0.25">
      <c r="A369" s="80">
        <v>116</v>
      </c>
      <c r="B369" s="81">
        <v>45336</v>
      </c>
      <c r="C369" s="82" t="s">
        <v>104</v>
      </c>
      <c r="D369" s="79" t="s">
        <v>586</v>
      </c>
      <c r="E369" s="90" t="s">
        <v>344</v>
      </c>
      <c r="F369" s="91" t="s">
        <v>342</v>
      </c>
      <c r="G369" s="89">
        <v>63.52</v>
      </c>
      <c r="H369" s="89"/>
      <c r="I369" s="91"/>
    </row>
    <row r="370" spans="1:9" x14ac:dyDescent="0.25">
      <c r="A370" s="80">
        <v>116</v>
      </c>
      <c r="B370" s="81">
        <v>45336</v>
      </c>
      <c r="C370" s="82" t="s">
        <v>104</v>
      </c>
      <c r="D370" s="79" t="s">
        <v>586</v>
      </c>
      <c r="E370" s="90" t="s">
        <v>389</v>
      </c>
      <c r="F370" s="91" t="s">
        <v>511</v>
      </c>
      <c r="G370" s="89"/>
      <c r="H370" s="89">
        <v>63.52</v>
      </c>
      <c r="I370" s="91"/>
    </row>
    <row r="371" spans="1:9" x14ac:dyDescent="0.25">
      <c r="A371" s="80">
        <v>117</v>
      </c>
      <c r="B371" s="81">
        <v>45337</v>
      </c>
      <c r="C371" s="82" t="s">
        <v>233</v>
      </c>
      <c r="D371" s="79" t="s">
        <v>587</v>
      </c>
      <c r="E371" s="90" t="s">
        <v>344</v>
      </c>
      <c r="F371" s="91" t="s">
        <v>342</v>
      </c>
      <c r="G371" s="89">
        <v>188.86</v>
      </c>
      <c r="H371" s="89"/>
      <c r="I371" s="91"/>
    </row>
    <row r="372" spans="1:9" x14ac:dyDescent="0.25">
      <c r="A372" s="80">
        <v>117</v>
      </c>
      <c r="B372" s="81">
        <v>45331</v>
      </c>
      <c r="C372" s="82" t="s">
        <v>47</v>
      </c>
      <c r="D372" s="79" t="s">
        <v>587</v>
      </c>
      <c r="E372" s="90" t="s">
        <v>389</v>
      </c>
      <c r="F372" s="91" t="s">
        <v>511</v>
      </c>
      <c r="G372" s="89"/>
      <c r="H372" s="89">
        <v>188.86</v>
      </c>
      <c r="I372" s="91"/>
    </row>
    <row r="373" spans="1:9" x14ac:dyDescent="0.25">
      <c r="A373" s="80">
        <v>118</v>
      </c>
      <c r="B373" s="81">
        <v>45337</v>
      </c>
      <c r="C373" s="82" t="s">
        <v>588</v>
      </c>
      <c r="D373" s="79" t="s">
        <v>589</v>
      </c>
      <c r="E373" s="90" t="s">
        <v>411</v>
      </c>
      <c r="F373" s="91" t="s">
        <v>412</v>
      </c>
      <c r="G373" s="89">
        <v>0.1</v>
      </c>
      <c r="H373" s="89"/>
      <c r="I373" s="82"/>
    </row>
    <row r="374" spans="1:9" x14ac:dyDescent="0.25">
      <c r="A374" s="80">
        <v>118</v>
      </c>
      <c r="B374" s="81">
        <v>45337</v>
      </c>
      <c r="C374" s="82" t="s">
        <v>588</v>
      </c>
      <c r="D374" s="79" t="s">
        <v>589</v>
      </c>
      <c r="E374" s="90" t="s">
        <v>344</v>
      </c>
      <c r="F374" s="91" t="s">
        <v>342</v>
      </c>
      <c r="G374" s="89"/>
      <c r="H374" s="89">
        <v>0.1</v>
      </c>
      <c r="I374" s="82"/>
    </row>
    <row r="375" spans="1:9" x14ac:dyDescent="0.25">
      <c r="A375" s="80">
        <v>119</v>
      </c>
      <c r="B375" s="81">
        <v>45337</v>
      </c>
      <c r="C375" s="82"/>
      <c r="D375" s="79" t="s">
        <v>590</v>
      </c>
      <c r="E375" s="90" t="s">
        <v>411</v>
      </c>
      <c r="F375" s="91" t="s">
        <v>412</v>
      </c>
      <c r="G375" s="89">
        <v>0.2</v>
      </c>
      <c r="H375" s="89"/>
      <c r="I375" s="82"/>
    </row>
    <row r="376" spans="1:9" x14ac:dyDescent="0.25">
      <c r="A376" s="80">
        <v>119</v>
      </c>
      <c r="B376" s="81">
        <v>45337</v>
      </c>
      <c r="C376" s="82"/>
      <c r="D376" s="79" t="s">
        <v>590</v>
      </c>
      <c r="E376" s="90" t="s">
        <v>344</v>
      </c>
      <c r="F376" s="91" t="s">
        <v>342</v>
      </c>
      <c r="G376" s="89"/>
      <c r="H376" s="89">
        <v>0.2</v>
      </c>
      <c r="I376" s="82"/>
    </row>
    <row r="377" spans="1:9" x14ac:dyDescent="0.25">
      <c r="A377" s="80">
        <v>120</v>
      </c>
      <c r="B377" s="81">
        <v>45337</v>
      </c>
      <c r="C377" s="82" t="s">
        <v>591</v>
      </c>
      <c r="D377" s="79" t="s">
        <v>482</v>
      </c>
      <c r="E377" s="90" t="s">
        <v>411</v>
      </c>
      <c r="F377" s="91" t="s">
        <v>412</v>
      </c>
      <c r="G377" s="89">
        <v>0.3</v>
      </c>
      <c r="H377" s="89"/>
      <c r="I377" s="82"/>
    </row>
    <row r="378" spans="1:9" x14ac:dyDescent="0.25">
      <c r="A378" s="80">
        <v>120</v>
      </c>
      <c r="B378" s="81">
        <v>45337</v>
      </c>
      <c r="C378" s="82" t="s">
        <v>591</v>
      </c>
      <c r="D378" s="79" t="s">
        <v>482</v>
      </c>
      <c r="E378" s="90">
        <v>1000</v>
      </c>
      <c r="F378" s="91" t="s">
        <v>342</v>
      </c>
      <c r="G378" s="89"/>
      <c r="H378" s="89">
        <v>0.3</v>
      </c>
      <c r="I378" s="82"/>
    </row>
    <row r="379" spans="1:9" x14ac:dyDescent="0.25">
      <c r="A379" s="80">
        <v>121</v>
      </c>
      <c r="B379" s="81">
        <v>45337</v>
      </c>
      <c r="C379" s="82" t="s">
        <v>592</v>
      </c>
      <c r="D379" s="79" t="s">
        <v>232</v>
      </c>
      <c r="E379" s="90" t="s">
        <v>411</v>
      </c>
      <c r="F379" s="77" t="s">
        <v>412</v>
      </c>
      <c r="G379" s="89">
        <v>0.4</v>
      </c>
      <c r="H379" s="89"/>
      <c r="I379" s="82"/>
    </row>
    <row r="380" spans="1:9" x14ac:dyDescent="0.25">
      <c r="A380" s="80">
        <v>121</v>
      </c>
      <c r="B380" s="81">
        <v>45337</v>
      </c>
      <c r="C380" s="82" t="s">
        <v>592</v>
      </c>
      <c r="D380" s="79" t="s">
        <v>232</v>
      </c>
      <c r="E380" s="90" t="s">
        <v>344</v>
      </c>
      <c r="F380" s="77" t="s">
        <v>342</v>
      </c>
      <c r="G380" s="89"/>
      <c r="H380" s="89">
        <v>0.4</v>
      </c>
      <c r="I380" s="82"/>
    </row>
    <row r="381" spans="1:9" x14ac:dyDescent="0.25">
      <c r="A381" s="80">
        <v>122</v>
      </c>
      <c r="B381" s="81">
        <v>45337</v>
      </c>
      <c r="C381" s="82" t="s">
        <v>593</v>
      </c>
      <c r="D381" s="79" t="s">
        <v>594</v>
      </c>
      <c r="E381" s="90" t="s">
        <v>411</v>
      </c>
      <c r="F381" s="91" t="s">
        <v>412</v>
      </c>
      <c r="G381" s="89">
        <v>0.4</v>
      </c>
      <c r="H381" s="89"/>
      <c r="I381" s="82"/>
    </row>
    <row r="382" spans="1:9" x14ac:dyDescent="0.25">
      <c r="A382" s="80">
        <v>122</v>
      </c>
      <c r="B382" s="81">
        <v>45337</v>
      </c>
      <c r="C382" s="82" t="s">
        <v>593</v>
      </c>
      <c r="D382" s="79" t="s">
        <v>594</v>
      </c>
      <c r="E382" s="90" t="s">
        <v>344</v>
      </c>
      <c r="F382" s="91" t="s">
        <v>342</v>
      </c>
      <c r="G382" s="89"/>
      <c r="H382" s="89">
        <v>0.4</v>
      </c>
      <c r="I382" s="82"/>
    </row>
    <row r="383" spans="1:9" x14ac:dyDescent="0.25">
      <c r="A383" s="80">
        <v>123</v>
      </c>
      <c r="B383" s="81">
        <v>45337</v>
      </c>
      <c r="C383" s="82" t="s">
        <v>153</v>
      </c>
      <c r="D383" s="79" t="s">
        <v>596</v>
      </c>
      <c r="E383" s="90" t="s">
        <v>344</v>
      </c>
      <c r="F383" s="77" t="s">
        <v>342</v>
      </c>
      <c r="G383" s="89">
        <v>44.93</v>
      </c>
      <c r="H383" s="89"/>
      <c r="I383" s="82"/>
    </row>
    <row r="384" spans="1:9" x14ac:dyDescent="0.25">
      <c r="A384" s="80">
        <v>123</v>
      </c>
      <c r="B384" s="81">
        <v>45337</v>
      </c>
      <c r="C384" s="82" t="s">
        <v>153</v>
      </c>
      <c r="D384" s="79" t="s">
        <v>596</v>
      </c>
      <c r="E384" s="90" t="s">
        <v>389</v>
      </c>
      <c r="F384" s="77" t="s">
        <v>511</v>
      </c>
      <c r="G384" s="89"/>
      <c r="H384" s="89">
        <v>44.93</v>
      </c>
      <c r="I384" s="82"/>
    </row>
    <row r="385" spans="1:9" x14ac:dyDescent="0.25">
      <c r="A385" s="80">
        <v>124</v>
      </c>
      <c r="B385" s="81">
        <v>45337</v>
      </c>
      <c r="C385" s="82" t="s">
        <v>153</v>
      </c>
      <c r="D385" s="79" t="s">
        <v>597</v>
      </c>
      <c r="E385" s="90" t="s">
        <v>344</v>
      </c>
      <c r="F385" s="91" t="s">
        <v>342</v>
      </c>
      <c r="G385" s="89">
        <v>50</v>
      </c>
      <c r="H385" s="89"/>
      <c r="I385" s="82"/>
    </row>
    <row r="386" spans="1:9" x14ac:dyDescent="0.25">
      <c r="A386" s="80">
        <v>124</v>
      </c>
      <c r="B386" s="81">
        <v>45337</v>
      </c>
      <c r="C386" s="82" t="s">
        <v>153</v>
      </c>
      <c r="D386" s="79" t="s">
        <v>597</v>
      </c>
      <c r="E386" s="90" t="s">
        <v>389</v>
      </c>
      <c r="F386" s="91" t="s">
        <v>511</v>
      </c>
      <c r="G386" s="89"/>
      <c r="H386" s="89">
        <v>50</v>
      </c>
      <c r="I386" s="82"/>
    </row>
    <row r="387" spans="1:9" x14ac:dyDescent="0.25">
      <c r="A387" s="80">
        <v>125</v>
      </c>
      <c r="B387" s="81">
        <v>45337</v>
      </c>
      <c r="C387" s="82" t="s">
        <v>153</v>
      </c>
      <c r="D387" s="79" t="s">
        <v>598</v>
      </c>
      <c r="E387" s="90" t="s">
        <v>344</v>
      </c>
      <c r="F387" s="91" t="s">
        <v>342</v>
      </c>
      <c r="G387" s="89">
        <v>30</v>
      </c>
      <c r="H387" s="89"/>
      <c r="I387" s="82"/>
    </row>
    <row r="388" spans="1:9" x14ac:dyDescent="0.25">
      <c r="A388" s="80">
        <v>125</v>
      </c>
      <c r="B388" s="81">
        <v>45337</v>
      </c>
      <c r="C388" s="82" t="s">
        <v>153</v>
      </c>
      <c r="D388" s="79" t="s">
        <v>598</v>
      </c>
      <c r="E388" s="90" t="s">
        <v>389</v>
      </c>
      <c r="F388" s="91" t="s">
        <v>511</v>
      </c>
      <c r="G388" s="89"/>
      <c r="H388" s="89">
        <v>30</v>
      </c>
      <c r="I388" s="82"/>
    </row>
    <row r="389" spans="1:9" x14ac:dyDescent="0.25">
      <c r="A389" s="80">
        <v>126</v>
      </c>
      <c r="B389" s="81">
        <v>45337</v>
      </c>
      <c r="C389" s="82" t="s">
        <v>153</v>
      </c>
      <c r="D389" s="79" t="s">
        <v>599</v>
      </c>
      <c r="E389" s="90" t="s">
        <v>344</v>
      </c>
      <c r="F389" s="91" t="s">
        <v>342</v>
      </c>
      <c r="G389" s="89">
        <v>20</v>
      </c>
      <c r="H389" s="89"/>
      <c r="I389" s="82"/>
    </row>
    <row r="390" spans="1:9" x14ac:dyDescent="0.25">
      <c r="A390" s="80">
        <v>126</v>
      </c>
      <c r="B390" s="81">
        <v>45337</v>
      </c>
      <c r="C390" s="82" t="s">
        <v>153</v>
      </c>
      <c r="D390" s="79" t="s">
        <v>599</v>
      </c>
      <c r="E390" s="90" t="s">
        <v>389</v>
      </c>
      <c r="F390" s="91" t="s">
        <v>511</v>
      </c>
      <c r="G390" s="89"/>
      <c r="H390" s="89">
        <v>20</v>
      </c>
      <c r="I390" s="82"/>
    </row>
    <row r="391" spans="1:9" x14ac:dyDescent="0.25">
      <c r="A391" s="80">
        <v>127</v>
      </c>
      <c r="B391" s="81">
        <v>45342</v>
      </c>
      <c r="C391" s="82" t="s">
        <v>513</v>
      </c>
      <c r="D391" s="79" t="s">
        <v>611</v>
      </c>
      <c r="E391" s="90" t="s">
        <v>344</v>
      </c>
      <c r="F391" s="91" t="s">
        <v>342</v>
      </c>
      <c r="G391" s="89">
        <v>646.66</v>
      </c>
      <c r="H391" s="89"/>
      <c r="I391" s="82"/>
    </row>
    <row r="392" spans="1:9" x14ac:dyDescent="0.25">
      <c r="A392" s="80">
        <v>127</v>
      </c>
      <c r="B392" s="81">
        <v>45342</v>
      </c>
      <c r="C392" s="82" t="s">
        <v>513</v>
      </c>
      <c r="D392" s="79" t="s">
        <v>611</v>
      </c>
      <c r="E392" s="90" t="s">
        <v>389</v>
      </c>
      <c r="F392" s="91" t="s">
        <v>511</v>
      </c>
      <c r="G392" s="89"/>
      <c r="H392" s="89">
        <v>646.66</v>
      </c>
      <c r="I392" s="82"/>
    </row>
    <row r="393" spans="1:9" x14ac:dyDescent="0.25">
      <c r="A393" s="80">
        <v>128</v>
      </c>
      <c r="B393" s="81">
        <v>45342</v>
      </c>
      <c r="C393" s="82" t="s">
        <v>544</v>
      </c>
      <c r="D393" s="79" t="s">
        <v>613</v>
      </c>
      <c r="E393" s="90" t="s">
        <v>344</v>
      </c>
      <c r="F393" s="91" t="s">
        <v>342</v>
      </c>
      <c r="G393" s="89">
        <v>62.5</v>
      </c>
      <c r="H393" s="89"/>
      <c r="I393" s="82"/>
    </row>
    <row r="394" spans="1:9" x14ac:dyDescent="0.25">
      <c r="A394" s="80">
        <v>128</v>
      </c>
      <c r="B394" s="81">
        <v>45342</v>
      </c>
      <c r="C394" s="82" t="s">
        <v>544</v>
      </c>
      <c r="D394" s="79" t="s">
        <v>613</v>
      </c>
      <c r="E394" s="90" t="s">
        <v>389</v>
      </c>
      <c r="F394" s="91" t="s">
        <v>511</v>
      </c>
      <c r="G394" s="89"/>
      <c r="H394" s="89">
        <v>62.5</v>
      </c>
      <c r="I394" s="82"/>
    </row>
    <row r="395" spans="1:9" x14ac:dyDescent="0.25">
      <c r="A395" s="80">
        <v>129</v>
      </c>
      <c r="B395" s="81">
        <v>45342</v>
      </c>
      <c r="C395" s="82" t="s">
        <v>540</v>
      </c>
      <c r="D395" s="79" t="s">
        <v>614</v>
      </c>
      <c r="E395" s="90" t="s">
        <v>344</v>
      </c>
      <c r="F395" s="91" t="s">
        <v>342</v>
      </c>
      <c r="G395" s="89">
        <v>45.2</v>
      </c>
      <c r="H395" s="89"/>
      <c r="I395" s="82"/>
    </row>
    <row r="396" spans="1:9" x14ac:dyDescent="0.25">
      <c r="A396" s="80">
        <v>129</v>
      </c>
      <c r="B396" s="81">
        <v>45342</v>
      </c>
      <c r="C396" s="82" t="s">
        <v>540</v>
      </c>
      <c r="D396" s="79" t="s">
        <v>614</v>
      </c>
      <c r="E396" s="90" t="s">
        <v>389</v>
      </c>
      <c r="F396" s="91" t="s">
        <v>511</v>
      </c>
      <c r="G396" s="89"/>
      <c r="H396" s="89">
        <v>45.2</v>
      </c>
      <c r="I396" s="82"/>
    </row>
    <row r="397" spans="1:9" x14ac:dyDescent="0.25">
      <c r="A397" s="80">
        <v>130</v>
      </c>
      <c r="B397" s="81">
        <v>45342</v>
      </c>
      <c r="C397" s="82" t="s">
        <v>518</v>
      </c>
      <c r="D397" s="79" t="s">
        <v>615</v>
      </c>
      <c r="E397" s="90" t="s">
        <v>344</v>
      </c>
      <c r="F397" s="91" t="s">
        <v>342</v>
      </c>
      <c r="G397" s="89">
        <v>20.010000000000002</v>
      </c>
      <c r="H397" s="89"/>
      <c r="I397" s="82"/>
    </row>
    <row r="398" spans="1:9" x14ac:dyDescent="0.25">
      <c r="A398" s="80">
        <v>130</v>
      </c>
      <c r="B398" s="81">
        <v>45342</v>
      </c>
      <c r="C398" s="82" t="s">
        <v>518</v>
      </c>
      <c r="D398" s="79" t="s">
        <v>615</v>
      </c>
      <c r="E398" s="90" t="s">
        <v>389</v>
      </c>
      <c r="F398" s="91" t="s">
        <v>511</v>
      </c>
      <c r="G398" s="89"/>
      <c r="H398" s="89">
        <v>20.010000000000002</v>
      </c>
      <c r="I398" s="82"/>
    </row>
    <row r="399" spans="1:9" x14ac:dyDescent="0.25">
      <c r="A399" s="80">
        <v>131</v>
      </c>
      <c r="B399" s="81">
        <v>45342</v>
      </c>
      <c r="C399" s="82" t="s">
        <v>526</v>
      </c>
      <c r="D399" s="79" t="s">
        <v>619</v>
      </c>
      <c r="E399" s="90" t="s">
        <v>344</v>
      </c>
      <c r="F399" s="91" t="s">
        <v>342</v>
      </c>
      <c r="G399" s="89">
        <v>76.02</v>
      </c>
      <c r="H399" s="89"/>
      <c r="I399" s="82"/>
    </row>
    <row r="400" spans="1:9" x14ac:dyDescent="0.25">
      <c r="A400" s="80">
        <v>131</v>
      </c>
      <c r="B400" s="81">
        <v>45342</v>
      </c>
      <c r="C400" s="82" t="s">
        <v>526</v>
      </c>
      <c r="D400" s="79" t="s">
        <v>619</v>
      </c>
      <c r="E400" s="90" t="s">
        <v>389</v>
      </c>
      <c r="F400" s="91" t="s">
        <v>511</v>
      </c>
      <c r="G400" s="89"/>
      <c r="H400" s="89">
        <v>76.02</v>
      </c>
      <c r="I400" s="82"/>
    </row>
    <row r="401" spans="1:9" x14ac:dyDescent="0.25">
      <c r="A401" s="80">
        <v>132</v>
      </c>
      <c r="B401" s="81">
        <v>45342</v>
      </c>
      <c r="C401" s="82" t="s">
        <v>546</v>
      </c>
      <c r="D401" s="79" t="s">
        <v>620</v>
      </c>
      <c r="E401" s="90" t="s">
        <v>344</v>
      </c>
      <c r="F401" s="91" t="s">
        <v>342</v>
      </c>
      <c r="G401" s="89">
        <v>49.01</v>
      </c>
      <c r="H401" s="89"/>
      <c r="I401" s="82"/>
    </row>
    <row r="402" spans="1:9" x14ac:dyDescent="0.25">
      <c r="A402" s="80">
        <v>132</v>
      </c>
      <c r="B402" s="81">
        <v>45342</v>
      </c>
      <c r="C402" s="82" t="s">
        <v>546</v>
      </c>
      <c r="D402" s="79" t="s">
        <v>620</v>
      </c>
      <c r="E402" s="90" t="s">
        <v>389</v>
      </c>
      <c r="F402" s="91" t="s">
        <v>511</v>
      </c>
      <c r="G402" s="89"/>
      <c r="H402" s="89">
        <v>49.01</v>
      </c>
      <c r="I402" s="82"/>
    </row>
    <row r="403" spans="1:9" x14ac:dyDescent="0.25">
      <c r="A403" s="80">
        <v>133</v>
      </c>
      <c r="B403" s="81">
        <v>45342</v>
      </c>
      <c r="C403" s="82" t="s">
        <v>545</v>
      </c>
      <c r="D403" s="79" t="s">
        <v>621</v>
      </c>
      <c r="E403" s="90" t="s">
        <v>344</v>
      </c>
      <c r="F403" s="91" t="s">
        <v>342</v>
      </c>
      <c r="G403" s="89">
        <v>49.01</v>
      </c>
      <c r="H403" s="89"/>
      <c r="I403" s="82"/>
    </row>
    <row r="404" spans="1:9" x14ac:dyDescent="0.25">
      <c r="A404" s="80">
        <v>133</v>
      </c>
      <c r="B404" s="81">
        <v>45342</v>
      </c>
      <c r="C404" s="82" t="s">
        <v>545</v>
      </c>
      <c r="D404" s="79" t="s">
        <v>621</v>
      </c>
      <c r="E404" s="90" t="s">
        <v>389</v>
      </c>
      <c r="F404" s="91" t="s">
        <v>511</v>
      </c>
      <c r="G404" s="89"/>
      <c r="H404" s="89">
        <v>49.01</v>
      </c>
      <c r="I404" s="82"/>
    </row>
    <row r="405" spans="1:9" x14ac:dyDescent="0.25">
      <c r="A405" s="80">
        <v>134</v>
      </c>
      <c r="B405" s="81">
        <v>45342</v>
      </c>
      <c r="C405" s="82" t="s">
        <v>546</v>
      </c>
      <c r="D405" s="79" t="s">
        <v>623</v>
      </c>
      <c r="E405" s="90" t="s">
        <v>344</v>
      </c>
      <c r="F405" s="91" t="s">
        <v>342</v>
      </c>
      <c r="G405" s="89">
        <v>300</v>
      </c>
      <c r="H405" s="89"/>
      <c r="I405" s="82"/>
    </row>
    <row r="406" spans="1:9" x14ac:dyDescent="0.25">
      <c r="A406" s="80">
        <v>134</v>
      </c>
      <c r="B406" s="81">
        <v>45342</v>
      </c>
      <c r="C406" s="82" t="s">
        <v>546</v>
      </c>
      <c r="D406" s="79" t="s">
        <v>623</v>
      </c>
      <c r="E406" s="90" t="s">
        <v>389</v>
      </c>
      <c r="F406" s="91" t="s">
        <v>511</v>
      </c>
      <c r="G406" s="89"/>
      <c r="H406" s="89">
        <v>300</v>
      </c>
      <c r="I406" s="82"/>
    </row>
    <row r="407" spans="1:9" x14ac:dyDescent="0.25">
      <c r="A407" s="80">
        <v>135</v>
      </c>
      <c r="B407" s="81">
        <v>45342</v>
      </c>
      <c r="C407" s="82" t="s">
        <v>513</v>
      </c>
      <c r="D407" s="79" t="s">
        <v>624</v>
      </c>
      <c r="E407" s="90" t="s">
        <v>344</v>
      </c>
      <c r="F407" s="91" t="s">
        <v>342</v>
      </c>
      <c r="G407" s="89">
        <v>226.67</v>
      </c>
      <c r="H407" s="89"/>
      <c r="I407" s="82"/>
    </row>
    <row r="408" spans="1:9" x14ac:dyDescent="0.25">
      <c r="A408" s="80">
        <v>135</v>
      </c>
      <c r="B408" s="81">
        <v>45342</v>
      </c>
      <c r="C408" s="82" t="s">
        <v>513</v>
      </c>
      <c r="D408" s="79" t="s">
        <v>624</v>
      </c>
      <c r="E408" s="90" t="s">
        <v>389</v>
      </c>
      <c r="F408" s="91" t="s">
        <v>511</v>
      </c>
      <c r="G408" s="89"/>
      <c r="H408" s="89">
        <v>226.67</v>
      </c>
      <c r="I408" s="82"/>
    </row>
    <row r="409" spans="1:9" x14ac:dyDescent="0.25">
      <c r="A409" s="80">
        <v>136</v>
      </c>
      <c r="B409" s="81">
        <v>45342</v>
      </c>
      <c r="C409" s="82" t="s">
        <v>546</v>
      </c>
      <c r="D409" s="79" t="s">
        <v>625</v>
      </c>
      <c r="E409" s="90" t="s">
        <v>344</v>
      </c>
      <c r="F409" s="91" t="s">
        <v>342</v>
      </c>
      <c r="G409" s="89">
        <v>200</v>
      </c>
      <c r="H409" s="89"/>
      <c r="I409" s="82"/>
    </row>
    <row r="410" spans="1:9" x14ac:dyDescent="0.25">
      <c r="A410" s="80">
        <v>136</v>
      </c>
      <c r="B410" s="81">
        <v>45342</v>
      </c>
      <c r="C410" s="82" t="s">
        <v>546</v>
      </c>
      <c r="D410" s="79" t="s">
        <v>625</v>
      </c>
      <c r="E410" s="90" t="s">
        <v>389</v>
      </c>
      <c r="F410" s="91" t="s">
        <v>511</v>
      </c>
      <c r="G410" s="89"/>
      <c r="H410" s="89">
        <v>200</v>
      </c>
      <c r="I410" s="82"/>
    </row>
    <row r="411" spans="1:9" x14ac:dyDescent="0.25">
      <c r="A411" s="80">
        <v>137</v>
      </c>
      <c r="B411" s="81">
        <v>45342</v>
      </c>
      <c r="C411" s="82" t="s">
        <v>533</v>
      </c>
      <c r="D411" s="79" t="s">
        <v>626</v>
      </c>
      <c r="E411" s="90" t="s">
        <v>344</v>
      </c>
      <c r="F411" s="91" t="s">
        <v>342</v>
      </c>
      <c r="G411" s="89">
        <v>7700.01</v>
      </c>
      <c r="H411" s="89"/>
      <c r="I411" s="82"/>
    </row>
    <row r="412" spans="1:9" x14ac:dyDescent="0.25">
      <c r="A412" s="80">
        <v>137</v>
      </c>
      <c r="B412" s="81">
        <v>45342</v>
      </c>
      <c r="C412" s="82" t="s">
        <v>533</v>
      </c>
      <c r="D412" s="79" t="s">
        <v>626</v>
      </c>
      <c r="E412" s="90" t="s">
        <v>389</v>
      </c>
      <c r="F412" s="91" t="s">
        <v>511</v>
      </c>
      <c r="G412" s="89"/>
      <c r="H412" s="89">
        <v>7700.01</v>
      </c>
      <c r="I412" s="82"/>
    </row>
    <row r="413" spans="1:9" x14ac:dyDescent="0.25">
      <c r="A413" s="80">
        <v>138</v>
      </c>
      <c r="B413" s="81">
        <v>45342</v>
      </c>
      <c r="C413" s="82" t="s">
        <v>526</v>
      </c>
      <c r="D413" s="79" t="s">
        <v>627</v>
      </c>
      <c r="E413" s="90" t="s">
        <v>344</v>
      </c>
      <c r="F413" s="91" t="s">
        <v>342</v>
      </c>
      <c r="G413" s="89">
        <v>888.89</v>
      </c>
      <c r="H413" s="89"/>
      <c r="I413" s="82"/>
    </row>
    <row r="414" spans="1:9" x14ac:dyDescent="0.25">
      <c r="A414" s="80">
        <v>138</v>
      </c>
      <c r="B414" s="81">
        <v>45342</v>
      </c>
      <c r="C414" s="82" t="s">
        <v>526</v>
      </c>
      <c r="D414" s="79" t="s">
        <v>627</v>
      </c>
      <c r="E414" s="90" t="s">
        <v>389</v>
      </c>
      <c r="F414" s="91" t="s">
        <v>511</v>
      </c>
      <c r="G414" s="89"/>
      <c r="H414" s="89">
        <v>888.89</v>
      </c>
      <c r="I414" s="82"/>
    </row>
    <row r="415" spans="1:9" x14ac:dyDescent="0.25">
      <c r="A415" s="80">
        <v>139</v>
      </c>
      <c r="B415" s="81">
        <v>45342</v>
      </c>
      <c r="C415" s="82" t="s">
        <v>104</v>
      </c>
      <c r="D415" s="79" t="s">
        <v>628</v>
      </c>
      <c r="E415" s="90" t="s">
        <v>344</v>
      </c>
      <c r="F415" s="91" t="s">
        <v>342</v>
      </c>
      <c r="G415" s="89">
        <v>207.25</v>
      </c>
      <c r="H415" s="89"/>
      <c r="I415" s="82"/>
    </row>
    <row r="416" spans="1:9" x14ac:dyDescent="0.25">
      <c r="A416" s="80">
        <v>139</v>
      </c>
      <c r="B416" s="81">
        <v>45342</v>
      </c>
      <c r="C416" s="82" t="s">
        <v>104</v>
      </c>
      <c r="D416" s="79" t="s">
        <v>628</v>
      </c>
      <c r="E416" s="90" t="s">
        <v>389</v>
      </c>
      <c r="F416" s="91" t="s">
        <v>511</v>
      </c>
      <c r="G416" s="89"/>
      <c r="H416" s="89">
        <v>207.25</v>
      </c>
      <c r="I416" s="82"/>
    </row>
    <row r="417" spans="1:9" x14ac:dyDescent="0.25">
      <c r="A417" s="80">
        <v>140</v>
      </c>
      <c r="B417" s="81">
        <v>45342</v>
      </c>
      <c r="C417" s="82" t="s">
        <v>30</v>
      </c>
      <c r="D417" s="79" t="s">
        <v>629</v>
      </c>
      <c r="E417" s="90" t="s">
        <v>344</v>
      </c>
      <c r="F417" s="91" t="s">
        <v>342</v>
      </c>
      <c r="G417" s="89">
        <v>546.74</v>
      </c>
      <c r="H417" s="89"/>
      <c r="I417" s="82"/>
    </row>
    <row r="418" spans="1:9" x14ac:dyDescent="0.25">
      <c r="A418" s="80">
        <v>140</v>
      </c>
      <c r="B418" s="81">
        <v>45342</v>
      </c>
      <c r="C418" s="82" t="s">
        <v>30</v>
      </c>
      <c r="D418" s="79" t="s">
        <v>629</v>
      </c>
      <c r="E418" s="90" t="s">
        <v>389</v>
      </c>
      <c r="F418" s="91" t="s">
        <v>511</v>
      </c>
      <c r="G418" s="89"/>
      <c r="H418" s="89">
        <v>546.74</v>
      </c>
      <c r="I418" s="82"/>
    </row>
    <row r="419" spans="1:9" x14ac:dyDescent="0.25">
      <c r="A419" s="80">
        <v>141</v>
      </c>
      <c r="B419" s="81">
        <v>45342</v>
      </c>
      <c r="C419" s="82" t="s">
        <v>30</v>
      </c>
      <c r="D419" s="79" t="s">
        <v>630</v>
      </c>
      <c r="E419" s="90" t="s">
        <v>344</v>
      </c>
      <c r="F419" s="91" t="s">
        <v>342</v>
      </c>
      <c r="G419" s="89">
        <v>4000</v>
      </c>
      <c r="H419" s="89"/>
      <c r="I419" s="82"/>
    </row>
    <row r="420" spans="1:9" x14ac:dyDescent="0.25">
      <c r="A420" s="80">
        <v>141</v>
      </c>
      <c r="B420" s="81">
        <v>45342</v>
      </c>
      <c r="C420" s="82" t="s">
        <v>30</v>
      </c>
      <c r="D420" s="79" t="s">
        <v>630</v>
      </c>
      <c r="E420" s="90" t="s">
        <v>389</v>
      </c>
      <c r="F420" s="91" t="s">
        <v>511</v>
      </c>
      <c r="G420" s="89"/>
      <c r="H420" s="89">
        <v>4000</v>
      </c>
      <c r="I420" s="82"/>
    </row>
    <row r="421" spans="1:9" x14ac:dyDescent="0.25">
      <c r="A421" s="80">
        <v>142</v>
      </c>
      <c r="B421" s="81">
        <v>45342</v>
      </c>
      <c r="C421" s="82" t="s">
        <v>251</v>
      </c>
      <c r="D421" s="79" t="s">
        <v>631</v>
      </c>
      <c r="E421" s="90" t="s">
        <v>344</v>
      </c>
      <c r="F421" s="91" t="s">
        <v>342</v>
      </c>
      <c r="G421" s="89">
        <v>118.59</v>
      </c>
      <c r="H421" s="89"/>
      <c r="I421" s="82"/>
    </row>
    <row r="422" spans="1:9" x14ac:dyDescent="0.25">
      <c r="A422" s="80">
        <v>142</v>
      </c>
      <c r="B422" s="81">
        <v>45342</v>
      </c>
      <c r="C422" s="82" t="s">
        <v>251</v>
      </c>
      <c r="D422" s="79" t="s">
        <v>631</v>
      </c>
      <c r="E422" s="90" t="s">
        <v>389</v>
      </c>
      <c r="F422" s="91" t="s">
        <v>511</v>
      </c>
      <c r="G422" s="89"/>
      <c r="H422" s="89">
        <v>118.59</v>
      </c>
      <c r="I422" s="82"/>
    </row>
    <row r="423" spans="1:9" x14ac:dyDescent="0.25">
      <c r="A423" s="80">
        <v>143</v>
      </c>
      <c r="B423" s="81">
        <v>45343</v>
      </c>
      <c r="C423" s="82" t="s">
        <v>47</v>
      </c>
      <c r="D423" s="79" t="s">
        <v>638</v>
      </c>
      <c r="E423" s="90">
        <v>1100</v>
      </c>
      <c r="F423" s="91" t="s">
        <v>345</v>
      </c>
      <c r="G423" s="89">
        <v>1241.73</v>
      </c>
      <c r="H423" s="88"/>
      <c r="I423" s="92"/>
    </row>
    <row r="424" spans="1:9" x14ac:dyDescent="0.25">
      <c r="A424" s="80">
        <v>143</v>
      </c>
      <c r="B424" s="81">
        <v>45343</v>
      </c>
      <c r="C424" s="82" t="s">
        <v>47</v>
      </c>
      <c r="D424" s="79" t="s">
        <v>638</v>
      </c>
      <c r="E424" s="90">
        <v>4000</v>
      </c>
      <c r="F424" s="91" t="s">
        <v>432</v>
      </c>
      <c r="G424" s="86"/>
      <c r="H424" s="89">
        <v>1050</v>
      </c>
      <c r="I424" s="92"/>
    </row>
    <row r="425" spans="1:9" x14ac:dyDescent="0.25">
      <c r="A425" s="80">
        <v>143</v>
      </c>
      <c r="B425" s="81">
        <v>45343</v>
      </c>
      <c r="C425" s="82" t="s">
        <v>47</v>
      </c>
      <c r="D425" s="79" t="s">
        <v>638</v>
      </c>
      <c r="E425" s="90">
        <v>5009</v>
      </c>
      <c r="F425" s="91" t="s">
        <v>448</v>
      </c>
      <c r="G425" s="86"/>
      <c r="H425" s="89">
        <v>5</v>
      </c>
      <c r="I425" s="92"/>
    </row>
    <row r="426" spans="1:9" x14ac:dyDescent="0.25">
      <c r="A426" s="80">
        <v>143</v>
      </c>
      <c r="B426" s="81">
        <v>45343</v>
      </c>
      <c r="C426" s="82" t="s">
        <v>47</v>
      </c>
      <c r="D426" s="79" t="s">
        <v>638</v>
      </c>
      <c r="E426" s="90">
        <v>5008</v>
      </c>
      <c r="F426" s="91" t="s">
        <v>445</v>
      </c>
      <c r="G426" s="86"/>
      <c r="H426" s="89">
        <v>10</v>
      </c>
      <c r="I426" s="92"/>
    </row>
    <row r="427" spans="1:9" x14ac:dyDescent="0.25">
      <c r="A427" s="80">
        <v>143</v>
      </c>
      <c r="B427" s="81">
        <v>45343</v>
      </c>
      <c r="C427" s="82" t="s">
        <v>47</v>
      </c>
      <c r="D427" s="79" t="s">
        <v>638</v>
      </c>
      <c r="E427" s="90">
        <v>5002</v>
      </c>
      <c r="F427" s="91" t="s">
        <v>438</v>
      </c>
      <c r="G427" s="86"/>
      <c r="H427" s="89">
        <v>15</v>
      </c>
      <c r="I427" s="92"/>
    </row>
    <row r="428" spans="1:9" x14ac:dyDescent="0.25">
      <c r="A428" s="80">
        <v>143</v>
      </c>
      <c r="B428" s="81">
        <v>45343</v>
      </c>
      <c r="C428" s="82" t="s">
        <v>47</v>
      </c>
      <c r="D428" s="79" t="s">
        <v>638</v>
      </c>
      <c r="E428" s="90">
        <v>2200</v>
      </c>
      <c r="F428" s="91" t="s">
        <v>430</v>
      </c>
      <c r="G428" s="86"/>
      <c r="H428" s="89">
        <v>54</v>
      </c>
      <c r="I428" s="92"/>
    </row>
    <row r="429" spans="1:9" x14ac:dyDescent="0.25">
      <c r="A429" s="80">
        <v>143</v>
      </c>
      <c r="B429" s="81">
        <v>45343</v>
      </c>
      <c r="C429" s="82" t="s">
        <v>47</v>
      </c>
      <c r="D429" s="79" t="s">
        <v>638</v>
      </c>
      <c r="E429" s="90">
        <v>2201</v>
      </c>
      <c r="F429" s="91" t="s">
        <v>431</v>
      </c>
      <c r="G429" s="86"/>
      <c r="H429" s="89">
        <v>107.73</v>
      </c>
      <c r="I429" s="92"/>
    </row>
    <row r="430" spans="1:9" x14ac:dyDescent="0.25">
      <c r="A430" s="80">
        <v>144</v>
      </c>
      <c r="B430" s="81">
        <v>45342</v>
      </c>
      <c r="C430" s="82" t="s">
        <v>104</v>
      </c>
      <c r="D430" s="79" t="s">
        <v>643</v>
      </c>
      <c r="E430" s="90">
        <v>1100</v>
      </c>
      <c r="F430" s="91" t="s">
        <v>345</v>
      </c>
      <c r="G430" s="89">
        <v>791.67</v>
      </c>
      <c r="H430" s="88"/>
      <c r="I430" s="92"/>
    </row>
    <row r="431" spans="1:9" x14ac:dyDescent="0.25">
      <c r="A431" s="80">
        <v>144</v>
      </c>
      <c r="B431" s="81">
        <v>45342</v>
      </c>
      <c r="C431" s="82" t="s">
        <v>104</v>
      </c>
      <c r="D431" s="79" t="s">
        <v>643</v>
      </c>
      <c r="E431" s="90">
        <v>4000</v>
      </c>
      <c r="F431" s="91" t="s">
        <v>432</v>
      </c>
      <c r="G431" s="86"/>
      <c r="H431" s="89">
        <v>900</v>
      </c>
      <c r="I431" s="92"/>
    </row>
    <row r="432" spans="1:9" x14ac:dyDescent="0.25">
      <c r="A432" s="80">
        <v>144</v>
      </c>
      <c r="B432" s="81">
        <v>45342</v>
      </c>
      <c r="C432" s="82" t="s">
        <v>104</v>
      </c>
      <c r="D432" s="79" t="s">
        <v>643</v>
      </c>
      <c r="E432" s="90">
        <v>5009</v>
      </c>
      <c r="F432" s="91" t="s">
        <v>448</v>
      </c>
      <c r="G432" s="86"/>
      <c r="H432" s="89">
        <v>1</v>
      </c>
      <c r="I432" s="92"/>
    </row>
    <row r="433" spans="1:9" x14ac:dyDescent="0.25">
      <c r="A433" s="80">
        <v>144</v>
      </c>
      <c r="B433" s="81">
        <v>45342</v>
      </c>
      <c r="C433" s="82" t="s">
        <v>104</v>
      </c>
      <c r="D433" s="79" t="s">
        <v>643</v>
      </c>
      <c r="E433" s="90">
        <v>5008</v>
      </c>
      <c r="F433" s="91" t="s">
        <v>445</v>
      </c>
      <c r="G433" s="86"/>
      <c r="H433" s="89">
        <v>2</v>
      </c>
      <c r="I433" s="92"/>
    </row>
    <row r="434" spans="1:9" x14ac:dyDescent="0.25">
      <c r="A434" s="80">
        <v>144</v>
      </c>
      <c r="B434" s="81">
        <v>45342</v>
      </c>
      <c r="C434" s="82" t="s">
        <v>104</v>
      </c>
      <c r="D434" s="79" t="s">
        <v>643</v>
      </c>
      <c r="E434" s="90">
        <v>5002</v>
      </c>
      <c r="F434" s="91" t="s">
        <v>438</v>
      </c>
      <c r="G434" s="86"/>
      <c r="H434" s="89">
        <v>3</v>
      </c>
      <c r="I434" s="92"/>
    </row>
    <row r="435" spans="1:9" x14ac:dyDescent="0.25">
      <c r="A435" s="80">
        <v>144</v>
      </c>
      <c r="B435" s="81">
        <v>45342</v>
      </c>
      <c r="C435" s="82" t="s">
        <v>104</v>
      </c>
      <c r="D435" s="79" t="s">
        <v>643</v>
      </c>
      <c r="E435" s="90">
        <v>2200</v>
      </c>
      <c r="F435" s="91" t="s">
        <v>430</v>
      </c>
      <c r="G435" s="86"/>
      <c r="H435" s="89">
        <v>45.3</v>
      </c>
      <c r="I435" s="92"/>
    </row>
    <row r="436" spans="1:9" x14ac:dyDescent="0.25">
      <c r="A436" s="80">
        <v>144</v>
      </c>
      <c r="B436" s="81">
        <v>45342</v>
      </c>
      <c r="C436" s="82" t="s">
        <v>104</v>
      </c>
      <c r="D436" s="79" t="s">
        <v>643</v>
      </c>
      <c r="E436" s="90">
        <v>2201</v>
      </c>
      <c r="F436" s="91" t="s">
        <v>431</v>
      </c>
      <c r="G436" s="86"/>
      <c r="H436" s="89">
        <v>90.37</v>
      </c>
      <c r="I436" s="92"/>
    </row>
    <row r="437" spans="1:9" x14ac:dyDescent="0.25">
      <c r="A437" s="80">
        <v>144</v>
      </c>
      <c r="B437" s="81">
        <v>45342</v>
      </c>
      <c r="C437" s="82" t="s">
        <v>104</v>
      </c>
      <c r="D437" s="79" t="s">
        <v>643</v>
      </c>
      <c r="E437" s="83" t="s">
        <v>374</v>
      </c>
      <c r="F437" s="82" t="s">
        <v>422</v>
      </c>
      <c r="G437" s="89">
        <v>250</v>
      </c>
      <c r="H437" s="89"/>
      <c r="I437" s="92"/>
    </row>
    <row r="438" spans="1:9" x14ac:dyDescent="0.25">
      <c r="A438" s="80">
        <v>145</v>
      </c>
      <c r="B438" s="81">
        <v>45343</v>
      </c>
      <c r="C438" s="82" t="s">
        <v>268</v>
      </c>
      <c r="D438" s="79" t="s">
        <v>698</v>
      </c>
      <c r="E438" s="90" t="s">
        <v>389</v>
      </c>
      <c r="F438" s="91" t="s">
        <v>345</v>
      </c>
      <c r="G438" s="89">
        <v>548.57000000000005</v>
      </c>
      <c r="H438" s="88"/>
      <c r="I438" s="92"/>
    </row>
    <row r="439" spans="1:9" x14ac:dyDescent="0.25">
      <c r="A439" s="80">
        <v>145</v>
      </c>
      <c r="B439" s="81">
        <v>45343</v>
      </c>
      <c r="C439" s="82" t="s">
        <v>268</v>
      </c>
      <c r="D439" s="79" t="s">
        <v>698</v>
      </c>
      <c r="E439" s="90" t="s">
        <v>365</v>
      </c>
      <c r="F439" s="91" t="s">
        <v>432</v>
      </c>
      <c r="G439" s="86"/>
      <c r="H439" s="89">
        <v>900</v>
      </c>
      <c r="I439" s="92"/>
    </row>
    <row r="440" spans="1:9" x14ac:dyDescent="0.25">
      <c r="A440" s="80">
        <v>145</v>
      </c>
      <c r="B440" s="81">
        <v>45343</v>
      </c>
      <c r="C440" s="82" t="s">
        <v>268</v>
      </c>
      <c r="D440" s="79" t="s">
        <v>698</v>
      </c>
      <c r="E440" s="90" t="s">
        <v>367</v>
      </c>
      <c r="F440" s="91" t="s">
        <v>448</v>
      </c>
      <c r="G440" s="86"/>
      <c r="H440" s="89">
        <v>2</v>
      </c>
      <c r="I440" s="92"/>
    </row>
    <row r="441" spans="1:9" x14ac:dyDescent="0.25">
      <c r="A441" s="80">
        <v>145</v>
      </c>
      <c r="B441" s="81">
        <v>45343</v>
      </c>
      <c r="C441" s="82" t="s">
        <v>268</v>
      </c>
      <c r="D441" s="79" t="s">
        <v>698</v>
      </c>
      <c r="E441" s="90" t="s">
        <v>369</v>
      </c>
      <c r="F441" s="91" t="s">
        <v>445</v>
      </c>
      <c r="G441" s="86"/>
      <c r="H441" s="89">
        <v>4</v>
      </c>
      <c r="I441" s="92"/>
    </row>
    <row r="442" spans="1:9" x14ac:dyDescent="0.25">
      <c r="A442" s="80">
        <v>145</v>
      </c>
      <c r="B442" s="81">
        <v>45343</v>
      </c>
      <c r="C442" s="82" t="s">
        <v>268</v>
      </c>
      <c r="D442" s="79" t="s">
        <v>698</v>
      </c>
      <c r="E442" s="90" t="s">
        <v>699</v>
      </c>
      <c r="F442" s="91" t="s">
        <v>438</v>
      </c>
      <c r="G442" s="86"/>
      <c r="H442" s="89">
        <v>6</v>
      </c>
      <c r="I442" s="92"/>
    </row>
    <row r="443" spans="1:9" x14ac:dyDescent="0.25">
      <c r="A443" s="80">
        <v>145</v>
      </c>
      <c r="B443" s="81">
        <v>45343</v>
      </c>
      <c r="C443" s="82" t="s">
        <v>268</v>
      </c>
      <c r="D443" s="79" t="s">
        <v>698</v>
      </c>
      <c r="E443" s="90" t="s">
        <v>700</v>
      </c>
      <c r="F443" s="91" t="s">
        <v>430</v>
      </c>
      <c r="G443" s="86"/>
      <c r="H443" s="89">
        <v>45.6</v>
      </c>
      <c r="I443" s="92"/>
    </row>
    <row r="444" spans="1:9" x14ac:dyDescent="0.25">
      <c r="A444" s="80">
        <v>145</v>
      </c>
      <c r="B444" s="81">
        <v>45343</v>
      </c>
      <c r="C444" s="82" t="s">
        <v>268</v>
      </c>
      <c r="D444" s="79" t="s">
        <v>698</v>
      </c>
      <c r="E444" s="90" t="s">
        <v>701</v>
      </c>
      <c r="F444" s="91" t="s">
        <v>431</v>
      </c>
      <c r="G444" s="86"/>
      <c r="H444" s="89">
        <v>90.97</v>
      </c>
      <c r="I444" s="92"/>
    </row>
    <row r="445" spans="1:9" x14ac:dyDescent="0.25">
      <c r="A445" s="80">
        <v>145</v>
      </c>
      <c r="B445" s="81">
        <v>45343</v>
      </c>
      <c r="C445" s="82" t="s">
        <v>268</v>
      </c>
      <c r="D445" s="79" t="s">
        <v>698</v>
      </c>
      <c r="E445" s="83" t="s">
        <v>374</v>
      </c>
      <c r="F445" s="82" t="s">
        <v>422</v>
      </c>
      <c r="G445" s="89">
        <v>500</v>
      </c>
      <c r="H445" s="88"/>
      <c r="I445" s="92"/>
    </row>
    <row r="446" spans="1:9" x14ac:dyDescent="0.25">
      <c r="A446" s="80">
        <v>146</v>
      </c>
      <c r="B446" s="81">
        <v>45343</v>
      </c>
      <c r="C446" s="82" t="s">
        <v>153</v>
      </c>
      <c r="D446" s="79" t="s">
        <v>703</v>
      </c>
      <c r="E446" s="83" t="s">
        <v>389</v>
      </c>
      <c r="F446" s="82" t="s">
        <v>345</v>
      </c>
      <c r="G446" s="89">
        <v>1580.04</v>
      </c>
      <c r="H446" s="88"/>
      <c r="I446" s="92"/>
    </row>
    <row r="447" spans="1:9" x14ac:dyDescent="0.25">
      <c r="A447" s="80">
        <v>146</v>
      </c>
      <c r="B447" s="81">
        <v>45343</v>
      </c>
      <c r="C447" s="82" t="s">
        <v>153</v>
      </c>
      <c r="D447" s="79" t="s">
        <v>703</v>
      </c>
      <c r="E447" s="83" t="s">
        <v>365</v>
      </c>
      <c r="F447" s="82" t="s">
        <v>432</v>
      </c>
      <c r="G447" s="89"/>
      <c r="H447" s="89">
        <v>2190</v>
      </c>
      <c r="I447" s="92"/>
    </row>
    <row r="448" spans="1:9" x14ac:dyDescent="0.25">
      <c r="A448" s="80">
        <v>146</v>
      </c>
      <c r="B448" s="81">
        <v>45343</v>
      </c>
      <c r="C448" s="82" t="s">
        <v>153</v>
      </c>
      <c r="D448" s="79" t="s">
        <v>703</v>
      </c>
      <c r="E448" s="83" t="s">
        <v>367</v>
      </c>
      <c r="F448" s="82" t="s">
        <v>448</v>
      </c>
      <c r="G448" s="89"/>
      <c r="H448" s="89">
        <v>39</v>
      </c>
      <c r="I448" s="92"/>
    </row>
    <row r="449" spans="1:9" x14ac:dyDescent="0.25">
      <c r="A449" s="80">
        <v>146</v>
      </c>
      <c r="B449" s="81">
        <v>45343</v>
      </c>
      <c r="C449" s="82" t="s">
        <v>153</v>
      </c>
      <c r="D449" s="79" t="s">
        <v>703</v>
      </c>
      <c r="E449" s="83" t="s">
        <v>699</v>
      </c>
      <c r="F449" s="82" t="s">
        <v>438</v>
      </c>
      <c r="G449" s="89"/>
      <c r="H449" s="89">
        <v>15</v>
      </c>
      <c r="I449" s="92"/>
    </row>
    <row r="450" spans="1:9" x14ac:dyDescent="0.25">
      <c r="A450" s="80">
        <v>146</v>
      </c>
      <c r="B450" s="81">
        <v>45343</v>
      </c>
      <c r="C450" s="82" t="s">
        <v>153</v>
      </c>
      <c r="D450" s="79" t="s">
        <v>703</v>
      </c>
      <c r="E450" s="83" t="s">
        <v>700</v>
      </c>
      <c r="F450" s="82" t="s">
        <v>430</v>
      </c>
      <c r="G450" s="89"/>
      <c r="H450" s="89">
        <v>112.2</v>
      </c>
      <c r="I450" s="92"/>
    </row>
    <row r="451" spans="1:9" x14ac:dyDescent="0.25">
      <c r="A451" s="80">
        <v>146</v>
      </c>
      <c r="B451" s="81">
        <v>45343</v>
      </c>
      <c r="C451" s="82" t="s">
        <v>153</v>
      </c>
      <c r="D451" s="79" t="s">
        <v>703</v>
      </c>
      <c r="E451" s="83" t="s">
        <v>701</v>
      </c>
      <c r="F451" s="82" t="s">
        <v>431</v>
      </c>
      <c r="G451" s="89"/>
      <c r="H451" s="89">
        <v>223.84</v>
      </c>
      <c r="I451" s="92"/>
    </row>
    <row r="452" spans="1:9" x14ac:dyDescent="0.25">
      <c r="A452" s="80">
        <v>146</v>
      </c>
      <c r="B452" s="81">
        <v>45343</v>
      </c>
      <c r="C452" s="82" t="s">
        <v>153</v>
      </c>
      <c r="D452" s="79" t="s">
        <v>703</v>
      </c>
      <c r="E452" s="83" t="s">
        <v>374</v>
      </c>
      <c r="F452" s="82" t="s">
        <v>422</v>
      </c>
      <c r="G452" s="89">
        <v>1000</v>
      </c>
      <c r="H452" s="88"/>
      <c r="I452" s="92"/>
    </row>
    <row r="453" spans="1:9" x14ac:dyDescent="0.25">
      <c r="A453" s="80">
        <v>147</v>
      </c>
      <c r="B453" s="81">
        <v>45341</v>
      </c>
      <c r="C453" s="82" t="s">
        <v>154</v>
      </c>
      <c r="D453" s="79" t="s">
        <v>710</v>
      </c>
      <c r="E453" s="83" t="s">
        <v>389</v>
      </c>
      <c r="F453" s="82" t="s">
        <v>345</v>
      </c>
      <c r="G453" s="89">
        <v>3656.49</v>
      </c>
      <c r="H453" s="88"/>
      <c r="I453" s="82"/>
    </row>
    <row r="454" spans="1:9" x14ac:dyDescent="0.25">
      <c r="A454" s="80">
        <v>147</v>
      </c>
      <c r="B454" s="81">
        <v>45341</v>
      </c>
      <c r="C454" s="82" t="s">
        <v>154</v>
      </c>
      <c r="D454" s="79" t="s">
        <v>710</v>
      </c>
      <c r="E454" s="83" t="s">
        <v>365</v>
      </c>
      <c r="F454" s="82" t="s">
        <v>432</v>
      </c>
      <c r="G454" s="89"/>
      <c r="H454" s="89">
        <v>3900</v>
      </c>
      <c r="I454" s="82"/>
    </row>
    <row r="455" spans="1:9" x14ac:dyDescent="0.25">
      <c r="A455" s="80">
        <v>147</v>
      </c>
      <c r="B455" s="81">
        <v>45341</v>
      </c>
      <c r="C455" s="82" t="s">
        <v>154</v>
      </c>
      <c r="D455" s="79" t="s">
        <v>710</v>
      </c>
      <c r="E455" s="83" t="s">
        <v>367</v>
      </c>
      <c r="F455" s="82" t="s">
        <v>448</v>
      </c>
      <c r="G455" s="89"/>
      <c r="H455" s="89">
        <v>25</v>
      </c>
      <c r="I455" s="82"/>
    </row>
    <row r="456" spans="1:9" x14ac:dyDescent="0.25">
      <c r="A456" s="80">
        <v>147</v>
      </c>
      <c r="B456" s="81">
        <v>45341</v>
      </c>
      <c r="C456" s="82" t="s">
        <v>154</v>
      </c>
      <c r="D456" s="79" t="s">
        <v>710</v>
      </c>
      <c r="E456" s="83" t="s">
        <v>369</v>
      </c>
      <c r="F456" s="82" t="s">
        <v>445</v>
      </c>
      <c r="G456" s="89"/>
      <c r="H456" s="89">
        <v>50</v>
      </c>
      <c r="I456" s="82"/>
    </row>
    <row r="457" spans="1:9" x14ac:dyDescent="0.25">
      <c r="A457" s="80">
        <v>147</v>
      </c>
      <c r="B457" s="81">
        <v>45341</v>
      </c>
      <c r="C457" s="82" t="s">
        <v>154</v>
      </c>
      <c r="D457" s="79" t="s">
        <v>710</v>
      </c>
      <c r="E457" s="83" t="s">
        <v>699</v>
      </c>
      <c r="F457" s="82" t="s">
        <v>438</v>
      </c>
      <c r="G457" s="89"/>
      <c r="H457" s="89">
        <v>75</v>
      </c>
      <c r="I457" s="82"/>
    </row>
    <row r="458" spans="1:9" x14ac:dyDescent="0.25">
      <c r="A458" s="80">
        <v>147</v>
      </c>
      <c r="B458" s="81">
        <v>45341</v>
      </c>
      <c r="C458" s="82" t="s">
        <v>154</v>
      </c>
      <c r="D458" s="79" t="s">
        <v>710</v>
      </c>
      <c r="E458" s="83" t="s">
        <v>700</v>
      </c>
      <c r="F458" s="82" t="s">
        <v>430</v>
      </c>
      <c r="G458" s="89"/>
      <c r="H458" s="89">
        <v>202.5</v>
      </c>
      <c r="I458" s="82"/>
    </row>
    <row r="459" spans="1:9" x14ac:dyDescent="0.25">
      <c r="A459" s="80">
        <v>147</v>
      </c>
      <c r="B459" s="81">
        <v>45341</v>
      </c>
      <c r="C459" s="82" t="s">
        <v>154</v>
      </c>
      <c r="D459" s="79" t="s">
        <v>710</v>
      </c>
      <c r="E459" s="83" t="s">
        <v>701</v>
      </c>
      <c r="F459" s="82" t="s">
        <v>431</v>
      </c>
      <c r="G459" s="89"/>
      <c r="H459" s="89">
        <v>403.99</v>
      </c>
      <c r="I459" s="82"/>
    </row>
    <row r="460" spans="1:9" x14ac:dyDescent="0.25">
      <c r="A460" s="80">
        <v>147</v>
      </c>
      <c r="B460" s="81">
        <v>45341</v>
      </c>
      <c r="C460" s="82" t="s">
        <v>154</v>
      </c>
      <c r="D460" s="79" t="s">
        <v>710</v>
      </c>
      <c r="E460" s="83" t="s">
        <v>374</v>
      </c>
      <c r="F460" s="82" t="s">
        <v>422</v>
      </c>
      <c r="G460" s="89">
        <v>1000</v>
      </c>
      <c r="H460" s="88"/>
      <c r="I460" s="82"/>
    </row>
    <row r="461" spans="1:9" x14ac:dyDescent="0.25">
      <c r="A461" s="80">
        <v>148</v>
      </c>
      <c r="B461" s="81">
        <v>45344</v>
      </c>
      <c r="C461" s="82" t="s">
        <v>26</v>
      </c>
      <c r="D461" s="79" t="s">
        <v>715</v>
      </c>
      <c r="E461" s="83" t="s">
        <v>389</v>
      </c>
      <c r="F461" s="82" t="s">
        <v>345</v>
      </c>
      <c r="G461" s="89">
        <v>862.31</v>
      </c>
      <c r="H461" s="88"/>
      <c r="I461" s="82"/>
    </row>
    <row r="462" spans="1:9" x14ac:dyDescent="0.25">
      <c r="A462" s="80">
        <v>148</v>
      </c>
      <c r="B462" s="81">
        <v>45344</v>
      </c>
      <c r="C462" s="82" t="s">
        <v>26</v>
      </c>
      <c r="D462" s="79" t="s">
        <v>715</v>
      </c>
      <c r="E462" s="83" t="s">
        <v>365</v>
      </c>
      <c r="F462" s="82" t="s">
        <v>432</v>
      </c>
      <c r="G462" s="89"/>
      <c r="H462" s="84">
        <v>750</v>
      </c>
      <c r="I462" s="82"/>
    </row>
    <row r="463" spans="1:9" x14ac:dyDescent="0.25">
      <c r="A463" s="80">
        <v>148</v>
      </c>
      <c r="B463" s="81">
        <v>45344</v>
      </c>
      <c r="C463" s="82" t="s">
        <v>26</v>
      </c>
      <c r="D463" s="79" t="s">
        <v>715</v>
      </c>
      <c r="E463" s="83" t="s">
        <v>700</v>
      </c>
      <c r="F463" s="82" t="s">
        <v>430</v>
      </c>
      <c r="G463" s="89"/>
      <c r="H463" s="84">
        <v>37.5</v>
      </c>
      <c r="I463" s="82"/>
    </row>
    <row r="464" spans="1:9" x14ac:dyDescent="0.25">
      <c r="A464" s="80">
        <v>148</v>
      </c>
      <c r="B464" s="81">
        <v>45344</v>
      </c>
      <c r="C464" s="82" t="s">
        <v>26</v>
      </c>
      <c r="D464" s="79" t="s">
        <v>715</v>
      </c>
      <c r="E464" s="83" t="s">
        <v>701</v>
      </c>
      <c r="F464" s="82" t="s">
        <v>431</v>
      </c>
      <c r="G464" s="89"/>
      <c r="H464" s="84">
        <v>74.81</v>
      </c>
      <c r="I464" s="82"/>
    </row>
    <row r="465" spans="1:9" x14ac:dyDescent="0.25">
      <c r="A465" s="80">
        <v>149</v>
      </c>
      <c r="B465" s="81">
        <v>45344</v>
      </c>
      <c r="C465" s="82" t="s">
        <v>111</v>
      </c>
      <c r="D465" s="79" t="s">
        <v>717</v>
      </c>
      <c r="E465" s="83" t="s">
        <v>389</v>
      </c>
      <c r="F465" s="82" t="s">
        <v>345</v>
      </c>
      <c r="G465" s="89">
        <v>1474.63</v>
      </c>
      <c r="H465" s="84"/>
      <c r="I465" s="82"/>
    </row>
    <row r="466" spans="1:9" x14ac:dyDescent="0.25">
      <c r="A466" s="80">
        <v>149</v>
      </c>
      <c r="B466" s="81">
        <v>45344</v>
      </c>
      <c r="C466" s="82" t="s">
        <v>111</v>
      </c>
      <c r="D466" s="79" t="s">
        <v>717</v>
      </c>
      <c r="E466" s="83" t="s">
        <v>365</v>
      </c>
      <c r="F466" s="82" t="s">
        <v>432</v>
      </c>
      <c r="G466" s="89"/>
      <c r="H466" s="84">
        <v>1500</v>
      </c>
      <c r="I466" s="82"/>
    </row>
    <row r="467" spans="1:9" x14ac:dyDescent="0.25">
      <c r="A467" s="80">
        <v>149</v>
      </c>
      <c r="B467" s="81">
        <v>45344</v>
      </c>
      <c r="C467" s="82" t="s">
        <v>111</v>
      </c>
      <c r="D467" s="79" t="s">
        <v>717</v>
      </c>
      <c r="E467" s="83" t="s">
        <v>700</v>
      </c>
      <c r="F467" s="82" t="s">
        <v>430</v>
      </c>
      <c r="G467" s="89"/>
      <c r="H467" s="84">
        <v>75</v>
      </c>
      <c r="I467" s="82"/>
    </row>
    <row r="468" spans="1:9" x14ac:dyDescent="0.25">
      <c r="A468" s="80">
        <v>149</v>
      </c>
      <c r="B468" s="81">
        <v>45344</v>
      </c>
      <c r="C468" s="82" t="s">
        <v>111</v>
      </c>
      <c r="D468" s="79" t="s">
        <v>717</v>
      </c>
      <c r="E468" s="83" t="s">
        <v>701</v>
      </c>
      <c r="F468" s="82" t="s">
        <v>431</v>
      </c>
      <c r="G468" s="89"/>
      <c r="H468" s="84">
        <v>149.63</v>
      </c>
      <c r="I468" s="82"/>
    </row>
    <row r="469" spans="1:9" x14ac:dyDescent="0.25">
      <c r="A469" s="80">
        <v>149</v>
      </c>
      <c r="B469" s="81">
        <v>45344</v>
      </c>
      <c r="C469" s="82" t="s">
        <v>111</v>
      </c>
      <c r="D469" s="79" t="s">
        <v>717</v>
      </c>
      <c r="E469" s="83" t="s">
        <v>374</v>
      </c>
      <c r="F469" s="82" t="s">
        <v>422</v>
      </c>
      <c r="G469" s="89">
        <v>250</v>
      </c>
      <c r="H469" s="84"/>
      <c r="I469" s="82"/>
    </row>
    <row r="470" spans="1:9" x14ac:dyDescent="0.25">
      <c r="A470" s="80">
        <v>150</v>
      </c>
      <c r="B470" s="81">
        <v>45344</v>
      </c>
      <c r="C470" s="82" t="s">
        <v>253</v>
      </c>
      <c r="D470" s="79" t="s">
        <v>722</v>
      </c>
      <c r="E470" s="83" t="s">
        <v>389</v>
      </c>
      <c r="F470" s="82" t="s">
        <v>345</v>
      </c>
      <c r="G470" s="89">
        <v>474.34</v>
      </c>
      <c r="H470" s="84"/>
      <c r="I470" s="82"/>
    </row>
    <row r="471" spans="1:9" x14ac:dyDescent="0.25">
      <c r="A471" s="80">
        <v>150</v>
      </c>
      <c r="B471" s="81">
        <v>45344</v>
      </c>
      <c r="C471" s="82" t="s">
        <v>253</v>
      </c>
      <c r="D471" s="79" t="s">
        <v>722</v>
      </c>
      <c r="E471" s="83" t="s">
        <v>365</v>
      </c>
      <c r="F471" s="82" t="s">
        <v>432</v>
      </c>
      <c r="G471" s="89"/>
      <c r="H471" s="84">
        <v>600</v>
      </c>
      <c r="I471" s="82"/>
    </row>
    <row r="472" spans="1:9" x14ac:dyDescent="0.25">
      <c r="A472" s="80">
        <v>150</v>
      </c>
      <c r="B472" s="81">
        <v>45344</v>
      </c>
      <c r="C472" s="82" t="s">
        <v>253</v>
      </c>
      <c r="D472" s="79" t="s">
        <v>722</v>
      </c>
      <c r="E472" s="83" t="s">
        <v>367</v>
      </c>
      <c r="F472" s="82" t="s">
        <v>448</v>
      </c>
      <c r="G472" s="89"/>
      <c r="H472" s="84">
        <v>5</v>
      </c>
      <c r="I472" s="82"/>
    </row>
    <row r="473" spans="1:9" x14ac:dyDescent="0.25">
      <c r="A473" s="80">
        <v>150</v>
      </c>
      <c r="B473" s="81">
        <v>45344</v>
      </c>
      <c r="C473" s="82" t="s">
        <v>253</v>
      </c>
      <c r="D473" s="79" t="s">
        <v>722</v>
      </c>
      <c r="E473" s="83" t="s">
        <v>369</v>
      </c>
      <c r="F473" s="82" t="s">
        <v>445</v>
      </c>
      <c r="G473" s="89"/>
      <c r="H473" s="84">
        <v>10</v>
      </c>
      <c r="I473" s="82"/>
    </row>
    <row r="474" spans="1:9" x14ac:dyDescent="0.25">
      <c r="A474" s="80">
        <v>150</v>
      </c>
      <c r="B474" s="81">
        <v>45344</v>
      </c>
      <c r="C474" s="82" t="s">
        <v>253</v>
      </c>
      <c r="D474" s="79" t="s">
        <v>722</v>
      </c>
      <c r="E474" s="83" t="s">
        <v>699</v>
      </c>
      <c r="F474" s="82" t="s">
        <v>438</v>
      </c>
      <c r="G474" s="89"/>
      <c r="H474" s="84">
        <v>15</v>
      </c>
      <c r="I474" s="82"/>
    </row>
    <row r="475" spans="1:9" x14ac:dyDescent="0.25">
      <c r="A475" s="80">
        <v>150</v>
      </c>
      <c r="B475" s="81">
        <v>45344</v>
      </c>
      <c r="C475" s="82" t="s">
        <v>253</v>
      </c>
      <c r="D475" s="79" t="s">
        <v>722</v>
      </c>
      <c r="E475" s="83" t="s">
        <v>700</v>
      </c>
      <c r="F475" s="82" t="s">
        <v>430</v>
      </c>
      <c r="G475" s="89"/>
      <c r="H475" s="84">
        <v>31.5</v>
      </c>
      <c r="I475" s="82"/>
    </row>
    <row r="476" spans="1:9" x14ac:dyDescent="0.25">
      <c r="A476" s="80">
        <v>150</v>
      </c>
      <c r="B476" s="81">
        <v>45344</v>
      </c>
      <c r="C476" s="82" t="s">
        <v>253</v>
      </c>
      <c r="D476" s="79" t="s">
        <v>722</v>
      </c>
      <c r="E476" s="83" t="s">
        <v>701</v>
      </c>
      <c r="F476" s="82" t="s">
        <v>431</v>
      </c>
      <c r="G476" s="89"/>
      <c r="H476" s="84">
        <v>62.84</v>
      </c>
      <c r="I476" s="82"/>
    </row>
    <row r="477" spans="1:9" x14ac:dyDescent="0.25">
      <c r="A477" s="80">
        <v>150</v>
      </c>
      <c r="B477" s="81">
        <v>45344</v>
      </c>
      <c r="C477" s="82" t="s">
        <v>253</v>
      </c>
      <c r="D477" s="79" t="s">
        <v>722</v>
      </c>
      <c r="E477" s="83" t="s">
        <v>374</v>
      </c>
      <c r="F477" s="82" t="s">
        <v>422</v>
      </c>
      <c r="G477" s="89">
        <v>250</v>
      </c>
      <c r="H477" s="84"/>
      <c r="I477" s="82"/>
    </row>
    <row r="478" spans="1:9" x14ac:dyDescent="0.25">
      <c r="A478" s="80">
        <v>151</v>
      </c>
      <c r="B478" s="81">
        <v>45344</v>
      </c>
      <c r="C478" s="82" t="s">
        <v>253</v>
      </c>
      <c r="D478" s="79" t="s">
        <v>723</v>
      </c>
      <c r="E478" s="83" t="s">
        <v>389</v>
      </c>
      <c r="F478" s="82" t="s">
        <v>345</v>
      </c>
      <c r="G478" s="89">
        <v>526.14</v>
      </c>
      <c r="H478" s="84"/>
      <c r="I478" s="82"/>
    </row>
    <row r="479" spans="1:9" x14ac:dyDescent="0.25">
      <c r="A479" s="80">
        <v>151</v>
      </c>
      <c r="B479" s="81">
        <v>45344</v>
      </c>
      <c r="C479" s="82" t="s">
        <v>253</v>
      </c>
      <c r="D479" s="79" t="s">
        <v>723</v>
      </c>
      <c r="E479" s="83" t="s">
        <v>365</v>
      </c>
      <c r="F479" s="82" t="s">
        <v>432</v>
      </c>
      <c r="G479" s="89"/>
      <c r="H479" s="84">
        <v>840</v>
      </c>
      <c r="I479" s="82"/>
    </row>
    <row r="480" spans="1:9" x14ac:dyDescent="0.25">
      <c r="A480" s="80">
        <v>151</v>
      </c>
      <c r="B480" s="81">
        <v>45344</v>
      </c>
      <c r="C480" s="82" t="s">
        <v>253</v>
      </c>
      <c r="D480" s="79" t="s">
        <v>723</v>
      </c>
      <c r="E480" s="83" t="s">
        <v>367</v>
      </c>
      <c r="F480" s="82" t="s">
        <v>448</v>
      </c>
      <c r="G480" s="89"/>
      <c r="H480" s="84">
        <v>2</v>
      </c>
      <c r="I480" s="82"/>
    </row>
    <row r="481" spans="1:9" x14ac:dyDescent="0.25">
      <c r="A481" s="80">
        <v>151</v>
      </c>
      <c r="B481" s="81">
        <v>45344</v>
      </c>
      <c r="C481" s="82" t="s">
        <v>253</v>
      </c>
      <c r="D481" s="79" t="s">
        <v>723</v>
      </c>
      <c r="E481" s="83" t="s">
        <v>369</v>
      </c>
      <c r="F481" s="82" t="s">
        <v>445</v>
      </c>
      <c r="G481" s="89"/>
      <c r="H481" s="84">
        <v>3</v>
      </c>
      <c r="I481" s="82"/>
    </row>
    <row r="482" spans="1:9" x14ac:dyDescent="0.25">
      <c r="A482" s="80">
        <v>151</v>
      </c>
      <c r="B482" s="81">
        <v>45344</v>
      </c>
      <c r="C482" s="82" t="s">
        <v>253</v>
      </c>
      <c r="D482" s="79" t="s">
        <v>723</v>
      </c>
      <c r="E482" s="83" t="s">
        <v>699</v>
      </c>
      <c r="F482" s="82" t="s">
        <v>438</v>
      </c>
      <c r="G482" s="89"/>
      <c r="H482" s="84">
        <v>4</v>
      </c>
      <c r="I482" s="82"/>
    </row>
    <row r="483" spans="1:9" x14ac:dyDescent="0.25">
      <c r="A483" s="80">
        <v>151</v>
      </c>
      <c r="B483" s="81">
        <v>45344</v>
      </c>
      <c r="C483" s="82" t="s">
        <v>253</v>
      </c>
      <c r="D483" s="79" t="s">
        <v>723</v>
      </c>
      <c r="E483" s="83" t="s">
        <v>700</v>
      </c>
      <c r="F483" s="82" t="s">
        <v>430</v>
      </c>
      <c r="G483" s="89"/>
      <c r="H483" s="84">
        <v>42.45</v>
      </c>
      <c r="I483" s="82"/>
    </row>
    <row r="484" spans="1:9" x14ac:dyDescent="0.25">
      <c r="A484" s="80">
        <v>151</v>
      </c>
      <c r="B484" s="81">
        <v>45344</v>
      </c>
      <c r="C484" s="82" t="s">
        <v>253</v>
      </c>
      <c r="D484" s="79" t="s">
        <v>723</v>
      </c>
      <c r="E484" s="83" t="s">
        <v>701</v>
      </c>
      <c r="F484" s="82" t="s">
        <v>431</v>
      </c>
      <c r="G484" s="89"/>
      <c r="H484" s="84">
        <v>84.69</v>
      </c>
      <c r="I484" s="82"/>
    </row>
    <row r="485" spans="1:9" x14ac:dyDescent="0.25">
      <c r="A485" s="80">
        <v>151</v>
      </c>
      <c r="B485" s="81">
        <v>45344</v>
      </c>
      <c r="C485" s="82" t="s">
        <v>253</v>
      </c>
      <c r="D485" s="79" t="s">
        <v>723</v>
      </c>
      <c r="E485" s="83" t="s">
        <v>374</v>
      </c>
      <c r="F485" s="82" t="s">
        <v>422</v>
      </c>
      <c r="G485" s="89">
        <v>450</v>
      </c>
      <c r="H485" s="84"/>
      <c r="I485" s="82"/>
    </row>
    <row r="486" spans="1:9" x14ac:dyDescent="0.25">
      <c r="A486" s="80">
        <v>152</v>
      </c>
      <c r="B486" s="81">
        <v>45345</v>
      </c>
      <c r="C486" s="82" t="s">
        <v>39</v>
      </c>
      <c r="D486" s="79" t="s">
        <v>726</v>
      </c>
      <c r="E486" s="83" t="s">
        <v>389</v>
      </c>
      <c r="F486" s="82" t="s">
        <v>345</v>
      </c>
      <c r="G486" s="89">
        <v>1050.51</v>
      </c>
      <c r="H486" s="84"/>
      <c r="I486" s="82"/>
    </row>
    <row r="487" spans="1:9" x14ac:dyDescent="0.25">
      <c r="A487" s="80">
        <v>152</v>
      </c>
      <c r="B487" s="81">
        <v>45345</v>
      </c>
      <c r="C487" s="82" t="s">
        <v>39</v>
      </c>
      <c r="D487" s="79" t="s">
        <v>726</v>
      </c>
      <c r="E487" s="83" t="s">
        <v>365</v>
      </c>
      <c r="F487" s="82" t="s">
        <v>432</v>
      </c>
      <c r="G487" s="89"/>
      <c r="H487" s="84">
        <v>1500</v>
      </c>
      <c r="I487" s="82"/>
    </row>
    <row r="488" spans="1:9" x14ac:dyDescent="0.25">
      <c r="A488" s="80">
        <v>152</v>
      </c>
      <c r="B488" s="81">
        <v>45345</v>
      </c>
      <c r="C488" s="82" t="s">
        <v>39</v>
      </c>
      <c r="D488" s="79" t="s">
        <v>726</v>
      </c>
      <c r="E488" s="83" t="s">
        <v>367</v>
      </c>
      <c r="F488" s="82" t="s">
        <v>448</v>
      </c>
      <c r="G488" s="89"/>
      <c r="H488" s="84">
        <v>11</v>
      </c>
      <c r="I488" s="82"/>
    </row>
    <row r="489" spans="1:9" x14ac:dyDescent="0.25">
      <c r="A489" s="80">
        <v>152</v>
      </c>
      <c r="B489" s="81">
        <v>45345</v>
      </c>
      <c r="C489" s="82" t="s">
        <v>39</v>
      </c>
      <c r="D489" s="79" t="s">
        <v>726</v>
      </c>
      <c r="E489" s="83" t="s">
        <v>369</v>
      </c>
      <c r="F489" s="82" t="s">
        <v>445</v>
      </c>
      <c r="G489" s="89"/>
      <c r="H489" s="84">
        <v>22</v>
      </c>
      <c r="I489" s="82"/>
    </row>
    <row r="490" spans="1:9" x14ac:dyDescent="0.25">
      <c r="A490" s="80">
        <v>152</v>
      </c>
      <c r="B490" s="81">
        <v>45345</v>
      </c>
      <c r="C490" s="82" t="s">
        <v>39</v>
      </c>
      <c r="D490" s="79" t="s">
        <v>726</v>
      </c>
      <c r="E490" s="83" t="s">
        <v>699</v>
      </c>
      <c r="F490" s="82" t="s">
        <v>438</v>
      </c>
      <c r="G490" s="89"/>
      <c r="H490" s="84">
        <v>33</v>
      </c>
      <c r="I490" s="82"/>
    </row>
    <row r="491" spans="1:9" x14ac:dyDescent="0.25">
      <c r="A491" s="80">
        <v>152</v>
      </c>
      <c r="B491" s="81">
        <v>45345</v>
      </c>
      <c r="C491" s="82" t="s">
        <v>39</v>
      </c>
      <c r="D491" s="79" t="s">
        <v>726</v>
      </c>
      <c r="E491" s="83" t="s">
        <v>700</v>
      </c>
      <c r="F491" s="82" t="s">
        <v>430</v>
      </c>
      <c r="G491" s="89"/>
      <c r="H491" s="84">
        <v>78.3</v>
      </c>
      <c r="I491" s="82"/>
    </row>
    <row r="492" spans="1:9" x14ac:dyDescent="0.25">
      <c r="A492" s="80">
        <v>152</v>
      </c>
      <c r="B492" s="81">
        <v>45345</v>
      </c>
      <c r="C492" s="82" t="s">
        <v>39</v>
      </c>
      <c r="D492" s="79" t="s">
        <v>726</v>
      </c>
      <c r="E492" s="83" t="s">
        <v>701</v>
      </c>
      <c r="F492" s="82" t="s">
        <v>431</v>
      </c>
      <c r="G492" s="89"/>
      <c r="H492" s="84">
        <v>156.21</v>
      </c>
      <c r="I492" s="82"/>
    </row>
    <row r="493" spans="1:9" x14ac:dyDescent="0.25">
      <c r="A493" s="80">
        <v>152</v>
      </c>
      <c r="B493" s="81">
        <v>45345</v>
      </c>
      <c r="C493" s="82" t="s">
        <v>39</v>
      </c>
      <c r="D493" s="79" t="s">
        <v>726</v>
      </c>
      <c r="E493" s="83" t="s">
        <v>374</v>
      </c>
      <c r="F493" s="82" t="s">
        <v>422</v>
      </c>
      <c r="G493" s="89">
        <v>750</v>
      </c>
      <c r="H493" s="84"/>
      <c r="I493" s="82"/>
    </row>
    <row r="494" spans="1:9" x14ac:dyDescent="0.25">
      <c r="A494" s="80">
        <v>153</v>
      </c>
      <c r="B494" s="81">
        <v>45354</v>
      </c>
      <c r="C494" s="82" t="s">
        <v>58</v>
      </c>
      <c r="D494" s="79" t="s">
        <v>787</v>
      </c>
      <c r="E494" s="83" t="s">
        <v>344</v>
      </c>
      <c r="F494" s="82" t="s">
        <v>342</v>
      </c>
      <c r="G494" s="89">
        <v>99</v>
      </c>
      <c r="H494" s="84"/>
      <c r="I494" s="82"/>
    </row>
    <row r="495" spans="1:9" x14ac:dyDescent="0.25">
      <c r="A495" s="80">
        <v>153</v>
      </c>
      <c r="B495" s="81">
        <v>45354</v>
      </c>
      <c r="C495" s="82" t="s">
        <v>58</v>
      </c>
      <c r="D495" s="79" t="s">
        <v>787</v>
      </c>
      <c r="E495" s="83" t="s">
        <v>411</v>
      </c>
      <c r="F495" s="82" t="s">
        <v>412</v>
      </c>
      <c r="G495" s="89"/>
      <c r="H495" s="84">
        <v>99</v>
      </c>
      <c r="I495" s="82"/>
    </row>
    <row r="496" spans="1:9" x14ac:dyDescent="0.25">
      <c r="A496" s="80">
        <v>153</v>
      </c>
      <c r="B496" s="81">
        <v>45354</v>
      </c>
      <c r="C496" s="82" t="s">
        <v>58</v>
      </c>
      <c r="D496" s="79" t="s">
        <v>787</v>
      </c>
      <c r="E496" s="83" t="s">
        <v>355</v>
      </c>
      <c r="F496" s="82" t="s">
        <v>356</v>
      </c>
      <c r="G496" s="89">
        <v>0.01</v>
      </c>
      <c r="H496" s="84"/>
      <c r="I496" s="82"/>
    </row>
    <row r="497" spans="1:9" x14ac:dyDescent="0.25">
      <c r="A497" s="80">
        <v>153</v>
      </c>
      <c r="B497" s="81">
        <v>45354</v>
      </c>
      <c r="C497" s="82" t="s">
        <v>58</v>
      </c>
      <c r="D497" s="79" t="s">
        <v>787</v>
      </c>
      <c r="E497" s="83" t="s">
        <v>355</v>
      </c>
      <c r="F497" s="82" t="s">
        <v>356</v>
      </c>
      <c r="G497" s="89"/>
      <c r="H497" s="84">
        <v>0.01</v>
      </c>
      <c r="I497" s="82"/>
    </row>
    <row r="498" spans="1:9" x14ac:dyDescent="0.25">
      <c r="A498" s="80">
        <v>154</v>
      </c>
      <c r="B498" s="81">
        <v>45354</v>
      </c>
      <c r="C498" s="82" t="s">
        <v>166</v>
      </c>
      <c r="D498" s="79" t="s">
        <v>788</v>
      </c>
      <c r="E498" s="83" t="s">
        <v>411</v>
      </c>
      <c r="F498" s="82" t="s">
        <v>412</v>
      </c>
      <c r="G498" s="89">
        <v>29.95</v>
      </c>
      <c r="H498" s="84"/>
      <c r="I498" s="82"/>
    </row>
    <row r="499" spans="1:9" x14ac:dyDescent="0.25">
      <c r="A499" s="80">
        <v>154</v>
      </c>
      <c r="B499" s="81">
        <v>45354</v>
      </c>
      <c r="C499" s="82" t="s">
        <v>166</v>
      </c>
      <c r="D499" s="79" t="s">
        <v>788</v>
      </c>
      <c r="E499" s="83" t="s">
        <v>344</v>
      </c>
      <c r="F499" s="82" t="s">
        <v>342</v>
      </c>
      <c r="G499" s="89"/>
      <c r="H499" s="84">
        <v>29.95</v>
      </c>
      <c r="I499" s="82"/>
    </row>
    <row r="500" spans="1:9" x14ac:dyDescent="0.25">
      <c r="A500" s="80">
        <v>155</v>
      </c>
      <c r="B500" s="81">
        <v>45354</v>
      </c>
      <c r="C500" s="82" t="s">
        <v>789</v>
      </c>
      <c r="D500" s="79" t="s">
        <v>790</v>
      </c>
      <c r="E500" s="83" t="s">
        <v>347</v>
      </c>
      <c r="F500" s="82" t="s">
        <v>348</v>
      </c>
      <c r="G500" s="89">
        <v>50</v>
      </c>
      <c r="H500" s="84"/>
      <c r="I500" s="82" t="s">
        <v>791</v>
      </c>
    </row>
    <row r="501" spans="1:9" x14ac:dyDescent="0.25">
      <c r="A501" s="80">
        <v>155</v>
      </c>
      <c r="B501" s="81">
        <v>45354</v>
      </c>
      <c r="C501" s="82" t="s">
        <v>789</v>
      </c>
      <c r="D501" s="79" t="s">
        <v>790</v>
      </c>
      <c r="E501" s="83" t="s">
        <v>344</v>
      </c>
      <c r="F501" s="82" t="s">
        <v>342</v>
      </c>
      <c r="G501" s="89"/>
      <c r="H501" s="84">
        <v>50</v>
      </c>
      <c r="I501" s="82"/>
    </row>
    <row r="502" spans="1:9" x14ac:dyDescent="0.25">
      <c r="A502" s="80">
        <v>156</v>
      </c>
      <c r="B502" s="81">
        <v>45354</v>
      </c>
      <c r="C502" s="82" t="s">
        <v>792</v>
      </c>
      <c r="D502" s="79" t="s">
        <v>793</v>
      </c>
      <c r="E502" s="83" t="s">
        <v>411</v>
      </c>
      <c r="F502" s="82" t="s">
        <v>412</v>
      </c>
      <c r="G502" s="89">
        <v>29.95</v>
      </c>
      <c r="H502" s="84"/>
      <c r="I502" s="82" t="s">
        <v>794</v>
      </c>
    </row>
    <row r="503" spans="1:9" x14ac:dyDescent="0.25">
      <c r="A503" s="80">
        <v>156</v>
      </c>
      <c r="B503" s="81">
        <v>45354</v>
      </c>
      <c r="C503" s="82" t="s">
        <v>792</v>
      </c>
      <c r="D503" s="79" t="s">
        <v>793</v>
      </c>
      <c r="E503" s="83" t="s">
        <v>344</v>
      </c>
      <c r="F503" s="82" t="s">
        <v>342</v>
      </c>
      <c r="G503" s="89"/>
      <c r="H503" s="84">
        <v>29.95</v>
      </c>
      <c r="I503" s="82" t="s">
        <v>794</v>
      </c>
    </row>
    <row r="504" spans="1:9" x14ac:dyDescent="0.25">
      <c r="A504" s="80">
        <v>157</v>
      </c>
      <c r="B504" s="81">
        <v>45354</v>
      </c>
      <c r="C504" s="82" t="s">
        <v>795</v>
      </c>
      <c r="D504" s="79" t="s">
        <v>796</v>
      </c>
      <c r="E504" s="83" t="s">
        <v>411</v>
      </c>
      <c r="F504" s="82" t="s">
        <v>412</v>
      </c>
      <c r="G504" s="89">
        <v>29.95</v>
      </c>
      <c r="H504" s="84"/>
      <c r="I504" s="82" t="s">
        <v>794</v>
      </c>
    </row>
    <row r="505" spans="1:9" x14ac:dyDescent="0.25">
      <c r="A505" s="80">
        <v>157</v>
      </c>
      <c r="B505" s="81">
        <v>45354</v>
      </c>
      <c r="C505" s="82" t="s">
        <v>795</v>
      </c>
      <c r="D505" s="79" t="s">
        <v>796</v>
      </c>
      <c r="E505" s="83" t="s">
        <v>344</v>
      </c>
      <c r="F505" s="82" t="s">
        <v>342</v>
      </c>
      <c r="G505" s="89"/>
      <c r="H505" s="84">
        <v>29.95</v>
      </c>
      <c r="I505" s="82" t="s">
        <v>794</v>
      </c>
    </row>
    <row r="506" spans="1:9" x14ac:dyDescent="0.25">
      <c r="A506" s="80">
        <v>158</v>
      </c>
      <c r="B506" s="81">
        <v>45355</v>
      </c>
      <c r="C506" s="82" t="s">
        <v>58</v>
      </c>
      <c r="D506" s="79" t="s">
        <v>798</v>
      </c>
      <c r="E506" s="83" t="s">
        <v>411</v>
      </c>
      <c r="F506" s="82" t="s">
        <v>412</v>
      </c>
      <c r="G506" s="89">
        <v>29.95</v>
      </c>
      <c r="H506" s="84"/>
      <c r="I506" s="82"/>
    </row>
    <row r="507" spans="1:9" x14ac:dyDescent="0.25">
      <c r="A507" s="80">
        <v>158</v>
      </c>
      <c r="B507" s="81">
        <v>45355</v>
      </c>
      <c r="C507" s="82" t="s">
        <v>58</v>
      </c>
      <c r="D507" s="79" t="s">
        <v>798</v>
      </c>
      <c r="E507" s="83" t="s">
        <v>344</v>
      </c>
      <c r="F507" s="82" t="s">
        <v>342</v>
      </c>
      <c r="G507" s="89"/>
      <c r="H507" s="84">
        <v>29.95</v>
      </c>
      <c r="I507" s="82"/>
    </row>
    <row r="508" spans="1:9" x14ac:dyDescent="0.25">
      <c r="A508" s="80">
        <v>159</v>
      </c>
      <c r="B508" s="81">
        <v>45355</v>
      </c>
      <c r="C508" s="82" t="s">
        <v>799</v>
      </c>
      <c r="D508" s="79" t="s">
        <v>800</v>
      </c>
      <c r="E508" s="83" t="s">
        <v>411</v>
      </c>
      <c r="F508" s="82" t="s">
        <v>412</v>
      </c>
      <c r="G508" s="89">
        <v>9.9499999999999993</v>
      </c>
      <c r="H508" s="84"/>
      <c r="I508" s="82"/>
    </row>
    <row r="509" spans="1:9" x14ac:dyDescent="0.25">
      <c r="A509" s="80">
        <v>159</v>
      </c>
      <c r="B509" s="81">
        <v>45355</v>
      </c>
      <c r="C509" s="82" t="s">
        <v>799</v>
      </c>
      <c r="D509" s="79" t="s">
        <v>800</v>
      </c>
      <c r="E509" s="83" t="s">
        <v>344</v>
      </c>
      <c r="F509" s="82" t="s">
        <v>342</v>
      </c>
      <c r="G509" s="89"/>
      <c r="H509" s="84">
        <v>9.9499999999999993</v>
      </c>
      <c r="I509" s="82"/>
    </row>
    <row r="510" spans="1:9" x14ac:dyDescent="0.25">
      <c r="A510" s="80">
        <v>160</v>
      </c>
      <c r="B510" s="81">
        <v>45351</v>
      </c>
      <c r="C510" s="82" t="s">
        <v>801</v>
      </c>
      <c r="D510" s="79" t="s">
        <v>802</v>
      </c>
      <c r="E510" s="83" t="s">
        <v>411</v>
      </c>
      <c r="F510" s="82" t="s">
        <v>412</v>
      </c>
      <c r="G510" s="89">
        <v>0.99</v>
      </c>
      <c r="H510" s="84"/>
      <c r="I510" s="82"/>
    </row>
    <row r="511" spans="1:9" x14ac:dyDescent="0.25">
      <c r="A511" s="80">
        <v>160</v>
      </c>
      <c r="B511" s="81">
        <v>45351</v>
      </c>
      <c r="C511" s="82" t="s">
        <v>801</v>
      </c>
      <c r="D511" s="79" t="s">
        <v>802</v>
      </c>
      <c r="E511" s="83" t="s">
        <v>344</v>
      </c>
      <c r="F511" s="82" t="s">
        <v>342</v>
      </c>
      <c r="G511" s="89"/>
      <c r="H511" s="84">
        <v>0.99</v>
      </c>
      <c r="I511" s="82"/>
    </row>
    <row r="512" spans="1:9" x14ac:dyDescent="0.25">
      <c r="A512" s="80">
        <v>161</v>
      </c>
      <c r="B512" s="81">
        <v>45355</v>
      </c>
      <c r="C512" s="82" t="s">
        <v>803</v>
      </c>
      <c r="D512" s="79" t="s">
        <v>804</v>
      </c>
      <c r="E512" s="83" t="s">
        <v>355</v>
      </c>
      <c r="F512" s="82" t="s">
        <v>356</v>
      </c>
      <c r="G512" s="89">
        <v>0.01</v>
      </c>
      <c r="H512" s="84"/>
      <c r="I512" s="82"/>
    </row>
    <row r="513" spans="1:9" x14ac:dyDescent="0.25">
      <c r="A513" s="80">
        <v>161</v>
      </c>
      <c r="B513" s="81">
        <v>45355</v>
      </c>
      <c r="C513" s="82" t="s">
        <v>803</v>
      </c>
      <c r="D513" s="79" t="s">
        <v>804</v>
      </c>
      <c r="E513" s="83" t="s">
        <v>355</v>
      </c>
      <c r="F513" s="82" t="s">
        <v>356</v>
      </c>
      <c r="G513" s="89"/>
      <c r="H513" s="84">
        <v>0.01</v>
      </c>
      <c r="I513" s="82"/>
    </row>
    <row r="514" spans="1:9" x14ac:dyDescent="0.25">
      <c r="A514" s="80">
        <v>162</v>
      </c>
      <c r="B514" s="81">
        <v>45355</v>
      </c>
      <c r="C514" s="82" t="s">
        <v>805</v>
      </c>
      <c r="D514" s="79" t="s">
        <v>270</v>
      </c>
      <c r="E514" s="83" t="s">
        <v>425</v>
      </c>
      <c r="F514" s="82" t="s">
        <v>426</v>
      </c>
      <c r="G514" s="89">
        <v>2000</v>
      </c>
      <c r="H514" s="84"/>
      <c r="I514" s="82"/>
    </row>
    <row r="515" spans="1:9" x14ac:dyDescent="0.25">
      <c r="A515" s="80">
        <v>162</v>
      </c>
      <c r="B515" s="81">
        <v>45355</v>
      </c>
      <c r="C515" s="82" t="s">
        <v>805</v>
      </c>
      <c r="D515" s="79" t="s">
        <v>270</v>
      </c>
      <c r="E515" s="83" t="s">
        <v>344</v>
      </c>
      <c r="F515" s="82" t="s">
        <v>342</v>
      </c>
      <c r="G515" s="89"/>
      <c r="H515" s="84">
        <v>2000</v>
      </c>
      <c r="I515" s="82"/>
    </row>
    <row r="516" spans="1:9" x14ac:dyDescent="0.25">
      <c r="A516" s="80">
        <v>163</v>
      </c>
      <c r="B516" s="81">
        <v>45354</v>
      </c>
      <c r="C516" s="82" t="s">
        <v>806</v>
      </c>
      <c r="D516" s="79" t="s">
        <v>807</v>
      </c>
      <c r="E516" s="83" t="s">
        <v>347</v>
      </c>
      <c r="F516" s="82" t="s">
        <v>348</v>
      </c>
      <c r="G516" s="89">
        <v>159</v>
      </c>
      <c r="H516" s="84"/>
      <c r="I516" s="82"/>
    </row>
    <row r="517" spans="1:9" x14ac:dyDescent="0.25">
      <c r="A517" s="80">
        <v>163</v>
      </c>
      <c r="B517" s="81">
        <v>45354</v>
      </c>
      <c r="C517" s="82" t="s">
        <v>806</v>
      </c>
      <c r="D517" s="79" t="s">
        <v>807</v>
      </c>
      <c r="E517" s="83" t="s">
        <v>344</v>
      </c>
      <c r="F517" s="82" t="s">
        <v>342</v>
      </c>
      <c r="G517" s="89"/>
      <c r="H517" s="84">
        <v>159</v>
      </c>
      <c r="I517" s="82"/>
    </row>
    <row r="518" spans="1:9" x14ac:dyDescent="0.25">
      <c r="A518" s="80">
        <v>164</v>
      </c>
      <c r="B518" s="81">
        <v>45354</v>
      </c>
      <c r="C518" s="82" t="s">
        <v>808</v>
      </c>
      <c r="D518" s="79" t="s">
        <v>809</v>
      </c>
      <c r="E518" s="83" t="s">
        <v>810</v>
      </c>
      <c r="F518" s="82" t="s">
        <v>811</v>
      </c>
      <c r="G518" s="89">
        <v>3956</v>
      </c>
      <c r="H518" s="84"/>
      <c r="I518" s="82"/>
    </row>
    <row r="519" spans="1:9" x14ac:dyDescent="0.25">
      <c r="A519" s="80">
        <v>164</v>
      </c>
      <c r="B519" s="81">
        <v>45354</v>
      </c>
      <c r="C519" s="82" t="s">
        <v>808</v>
      </c>
      <c r="D519" s="79" t="s">
        <v>809</v>
      </c>
      <c r="E519" s="83" t="s">
        <v>344</v>
      </c>
      <c r="F519" s="82" t="s">
        <v>342</v>
      </c>
      <c r="G519" s="89"/>
      <c r="H519" s="84">
        <v>3956</v>
      </c>
      <c r="I519" s="82"/>
    </row>
    <row r="520" spans="1:9" x14ac:dyDescent="0.25">
      <c r="A520" s="80">
        <v>165</v>
      </c>
      <c r="B520" s="81">
        <v>45355</v>
      </c>
      <c r="C520" s="82" t="s">
        <v>58</v>
      </c>
      <c r="D520" s="79" t="s">
        <v>84</v>
      </c>
      <c r="E520" s="83" t="s">
        <v>810</v>
      </c>
      <c r="F520" s="82" t="s">
        <v>811</v>
      </c>
      <c r="G520" s="89">
        <v>1</v>
      </c>
      <c r="H520" s="84"/>
      <c r="I520" s="82"/>
    </row>
    <row r="521" spans="1:9" x14ac:dyDescent="0.25">
      <c r="A521" s="80">
        <v>165</v>
      </c>
      <c r="B521" s="81">
        <v>45355</v>
      </c>
      <c r="C521" s="82" t="s">
        <v>58</v>
      </c>
      <c r="D521" s="79" t="s">
        <v>84</v>
      </c>
      <c r="E521" s="83" t="s">
        <v>344</v>
      </c>
      <c r="F521" s="82" t="s">
        <v>342</v>
      </c>
      <c r="G521" s="89"/>
      <c r="H521" s="84">
        <v>1</v>
      </c>
      <c r="I521" s="82"/>
    </row>
    <row r="522" spans="1:9" x14ac:dyDescent="0.25">
      <c r="A522" s="80">
        <v>166</v>
      </c>
      <c r="B522" s="81">
        <v>45356</v>
      </c>
      <c r="C522" s="82" t="s">
        <v>58</v>
      </c>
      <c r="D522" s="79" t="s">
        <v>158</v>
      </c>
      <c r="E522" s="83" t="s">
        <v>810</v>
      </c>
      <c r="F522" s="82" t="s">
        <v>811</v>
      </c>
      <c r="G522" s="89">
        <v>2</v>
      </c>
      <c r="H522" s="84"/>
      <c r="I522" s="82"/>
    </row>
    <row r="523" spans="1:9" x14ac:dyDescent="0.25">
      <c r="A523" s="80">
        <v>166</v>
      </c>
      <c r="B523" s="81">
        <v>45356</v>
      </c>
      <c r="C523" s="82" t="s">
        <v>58</v>
      </c>
      <c r="D523" s="79" t="s">
        <v>158</v>
      </c>
      <c r="E523" s="83" t="s">
        <v>344</v>
      </c>
      <c r="F523" s="82" t="s">
        <v>342</v>
      </c>
      <c r="G523" s="89"/>
      <c r="H523" s="84">
        <v>2</v>
      </c>
      <c r="I523" s="82"/>
    </row>
    <row r="524" spans="1:9" x14ac:dyDescent="0.25">
      <c r="A524" s="80">
        <v>167</v>
      </c>
      <c r="B524" s="81">
        <v>45356</v>
      </c>
      <c r="C524" s="82" t="s">
        <v>222</v>
      </c>
      <c r="D524" s="79" t="s">
        <v>222</v>
      </c>
      <c r="E524" s="83" t="s">
        <v>344</v>
      </c>
      <c r="F524" s="82" t="s">
        <v>342</v>
      </c>
      <c r="G524" s="89">
        <v>2</v>
      </c>
      <c r="H524" s="84"/>
      <c r="I524" s="82"/>
    </row>
    <row r="525" spans="1:9" x14ac:dyDescent="0.25">
      <c r="A525" s="80">
        <v>167</v>
      </c>
      <c r="B525" s="81">
        <v>45356</v>
      </c>
      <c r="C525" s="82" t="s">
        <v>222</v>
      </c>
      <c r="D525" s="79" t="s">
        <v>222</v>
      </c>
      <c r="E525" s="83" t="s">
        <v>810</v>
      </c>
      <c r="F525" s="82" t="s">
        <v>811</v>
      </c>
      <c r="G525" s="89"/>
      <c r="H525" s="84">
        <v>2</v>
      </c>
      <c r="I525" s="82"/>
    </row>
    <row r="526" spans="1:9" x14ac:dyDescent="0.25">
      <c r="A526" s="80">
        <v>168</v>
      </c>
      <c r="B526" s="81">
        <v>45356</v>
      </c>
      <c r="C526" s="82" t="s">
        <v>812</v>
      </c>
      <c r="D526" s="79" t="s">
        <v>58</v>
      </c>
      <c r="E526" s="83" t="s">
        <v>810</v>
      </c>
      <c r="F526" s="82" t="s">
        <v>811</v>
      </c>
      <c r="G526" s="89">
        <v>2</v>
      </c>
      <c r="H526" s="84"/>
      <c r="I526" s="82"/>
    </row>
    <row r="527" spans="1:9" x14ac:dyDescent="0.25">
      <c r="A527" s="80">
        <v>168</v>
      </c>
      <c r="B527" s="81">
        <v>45356</v>
      </c>
      <c r="C527" s="82" t="s">
        <v>812</v>
      </c>
      <c r="D527" s="79" t="s">
        <v>58</v>
      </c>
      <c r="E527" s="83" t="s">
        <v>344</v>
      </c>
      <c r="F527" s="82" t="s">
        <v>342</v>
      </c>
      <c r="G527" s="89"/>
      <c r="H527" s="84">
        <v>2</v>
      </c>
      <c r="I527" s="82"/>
    </row>
    <row r="528" spans="1:9" x14ac:dyDescent="0.25">
      <c r="A528" s="80">
        <v>169</v>
      </c>
      <c r="B528" s="81">
        <v>45356</v>
      </c>
      <c r="C528" s="82" t="s">
        <v>813</v>
      </c>
      <c r="D528" s="79" t="s">
        <v>270</v>
      </c>
      <c r="E528" s="83" t="s">
        <v>810</v>
      </c>
      <c r="F528" s="82" t="s">
        <v>811</v>
      </c>
      <c r="G528" s="89">
        <v>3</v>
      </c>
      <c r="H528" s="84"/>
      <c r="I528" s="82"/>
    </row>
    <row r="529" spans="1:10" x14ac:dyDescent="0.25">
      <c r="A529" s="80">
        <v>169</v>
      </c>
      <c r="B529" s="81">
        <v>45356</v>
      </c>
      <c r="C529" s="82" t="s">
        <v>813</v>
      </c>
      <c r="D529" s="79" t="s">
        <v>270</v>
      </c>
      <c r="E529" s="83" t="s">
        <v>344</v>
      </c>
      <c r="F529" s="82" t="s">
        <v>342</v>
      </c>
      <c r="G529" s="89"/>
      <c r="H529" s="84">
        <v>3</v>
      </c>
      <c r="I529" s="82"/>
    </row>
    <row r="530" spans="1:10" x14ac:dyDescent="0.25">
      <c r="A530" s="80">
        <v>170</v>
      </c>
      <c r="B530" s="81">
        <v>45356</v>
      </c>
      <c r="C530" s="82" t="s">
        <v>814</v>
      </c>
      <c r="D530" s="79" t="s">
        <v>336</v>
      </c>
      <c r="E530" s="83" t="s">
        <v>411</v>
      </c>
      <c r="F530" s="82" t="s">
        <v>412</v>
      </c>
      <c r="G530" s="89">
        <v>9.99</v>
      </c>
      <c r="H530" s="84"/>
      <c r="I530" s="82"/>
    </row>
    <row r="531" spans="1:10" x14ac:dyDescent="0.25">
      <c r="A531" s="80">
        <v>170</v>
      </c>
      <c r="B531" s="81">
        <v>45356</v>
      </c>
      <c r="C531" s="82" t="s">
        <v>814</v>
      </c>
      <c r="D531" s="79" t="s">
        <v>336</v>
      </c>
      <c r="E531" s="83" t="s">
        <v>344</v>
      </c>
      <c r="F531" s="82" t="s">
        <v>342</v>
      </c>
      <c r="G531" s="89"/>
      <c r="H531" s="84">
        <v>9.99</v>
      </c>
      <c r="I531" s="82"/>
    </row>
    <row r="532" spans="1:10" x14ac:dyDescent="0.25">
      <c r="A532" s="80">
        <v>171</v>
      </c>
      <c r="B532" s="81">
        <v>45356</v>
      </c>
      <c r="C532" s="82" t="s">
        <v>815</v>
      </c>
      <c r="D532" s="79" t="s">
        <v>790</v>
      </c>
      <c r="E532" s="83" t="s">
        <v>360</v>
      </c>
      <c r="F532" s="82" t="s">
        <v>361</v>
      </c>
      <c r="G532" s="89">
        <v>1</v>
      </c>
      <c r="H532" s="84"/>
      <c r="I532" s="82"/>
    </row>
    <row r="533" spans="1:10" x14ac:dyDescent="0.25">
      <c r="A533" s="80">
        <v>171</v>
      </c>
      <c r="B533" s="81">
        <v>45356</v>
      </c>
      <c r="C533" s="82" t="s">
        <v>815</v>
      </c>
      <c r="D533" s="79" t="s">
        <v>790</v>
      </c>
      <c r="E533" s="83" t="s">
        <v>360</v>
      </c>
      <c r="F533" s="82" t="s">
        <v>361</v>
      </c>
      <c r="G533" s="89"/>
      <c r="H533" s="84">
        <v>1</v>
      </c>
      <c r="I533" s="82"/>
    </row>
    <row r="534" spans="1:10" x14ac:dyDescent="0.25">
      <c r="A534" s="80">
        <v>172</v>
      </c>
      <c r="B534" s="81">
        <v>45351</v>
      </c>
      <c r="C534" s="82" t="s">
        <v>58</v>
      </c>
      <c r="D534" s="79" t="s">
        <v>58</v>
      </c>
      <c r="E534" s="83" t="s">
        <v>816</v>
      </c>
      <c r="F534" s="82" t="s">
        <v>817</v>
      </c>
      <c r="G534" s="89">
        <v>499.95</v>
      </c>
      <c r="H534" s="84"/>
      <c r="I534" s="82" t="s">
        <v>818</v>
      </c>
    </row>
    <row r="535" spans="1:10" x14ac:dyDescent="0.25">
      <c r="A535" s="80">
        <v>172</v>
      </c>
      <c r="B535" s="81">
        <v>45351</v>
      </c>
      <c r="C535" s="82" t="s">
        <v>58</v>
      </c>
      <c r="D535" s="79" t="s">
        <v>58</v>
      </c>
      <c r="E535" s="83" t="s">
        <v>344</v>
      </c>
      <c r="F535" s="82" t="s">
        <v>342</v>
      </c>
      <c r="G535" s="89"/>
      <c r="H535" s="84">
        <v>499.95</v>
      </c>
      <c r="I535" s="82"/>
    </row>
    <row r="536" spans="1:10" x14ac:dyDescent="0.25">
      <c r="A536" s="80">
        <v>173</v>
      </c>
      <c r="B536" s="81">
        <v>45351</v>
      </c>
      <c r="C536" s="82" t="s">
        <v>819</v>
      </c>
      <c r="D536" s="79" t="s">
        <v>820</v>
      </c>
      <c r="E536" s="83" t="s">
        <v>816</v>
      </c>
      <c r="F536" s="82" t="s">
        <v>817</v>
      </c>
      <c r="G536" s="89">
        <v>499</v>
      </c>
      <c r="H536" s="84"/>
      <c r="I536" s="82"/>
    </row>
    <row r="537" spans="1:10" x14ac:dyDescent="0.25">
      <c r="A537" s="80">
        <v>173</v>
      </c>
      <c r="B537" s="81">
        <v>45351</v>
      </c>
      <c r="C537" s="82" t="s">
        <v>819</v>
      </c>
      <c r="D537" s="79" t="s">
        <v>820</v>
      </c>
      <c r="E537" s="83" t="s">
        <v>344</v>
      </c>
      <c r="F537" s="82" t="s">
        <v>342</v>
      </c>
      <c r="G537" s="89"/>
      <c r="H537" s="84">
        <v>499</v>
      </c>
      <c r="I537" s="82"/>
    </row>
    <row r="538" spans="1:10" x14ac:dyDescent="0.25">
      <c r="A538" s="80">
        <v>174</v>
      </c>
      <c r="B538" s="81">
        <v>45356</v>
      </c>
      <c r="C538" s="82" t="s">
        <v>822</v>
      </c>
      <c r="D538" s="79" t="s">
        <v>821</v>
      </c>
      <c r="E538" s="83" t="s">
        <v>488</v>
      </c>
      <c r="F538" s="82" t="s">
        <v>489</v>
      </c>
      <c r="G538" s="89"/>
      <c r="H538" s="84">
        <v>25000</v>
      </c>
      <c r="I538" s="82"/>
      <c r="J538" s="113">
        <v>45356.431747685201</v>
      </c>
    </row>
    <row r="539" spans="1:10" x14ac:dyDescent="0.25">
      <c r="A539" s="80">
        <v>174</v>
      </c>
      <c r="B539" s="81">
        <v>45356</v>
      </c>
      <c r="C539" s="82" t="s">
        <v>822</v>
      </c>
      <c r="D539" s="79" t="s">
        <v>821</v>
      </c>
      <c r="E539" s="83" t="s">
        <v>344</v>
      </c>
      <c r="F539" s="82" t="s">
        <v>342</v>
      </c>
      <c r="G539" s="89">
        <v>25000</v>
      </c>
      <c r="H539" s="84"/>
      <c r="I539" s="82"/>
      <c r="J539" s="113">
        <v>45356.431747685201</v>
      </c>
    </row>
    <row r="540" spans="1:10" x14ac:dyDescent="0.25">
      <c r="A540" s="80">
        <v>175</v>
      </c>
      <c r="B540" s="81">
        <v>45356</v>
      </c>
      <c r="C540" s="82" t="s">
        <v>823</v>
      </c>
      <c r="D540" s="79" t="s">
        <v>304</v>
      </c>
      <c r="E540" s="83" t="s">
        <v>824</v>
      </c>
      <c r="F540" s="82" t="s">
        <v>825</v>
      </c>
      <c r="G540" s="89">
        <v>2000</v>
      </c>
      <c r="H540" s="84"/>
      <c r="I540" s="82"/>
      <c r="J540" s="113">
        <v>45356.4353819444</v>
      </c>
    </row>
    <row r="541" spans="1:10" x14ac:dyDescent="0.25">
      <c r="A541" s="80">
        <v>175</v>
      </c>
      <c r="B541" s="81">
        <v>45356</v>
      </c>
      <c r="C541" s="82" t="s">
        <v>823</v>
      </c>
      <c r="D541" s="79" t="s">
        <v>304</v>
      </c>
      <c r="E541" s="83" t="s">
        <v>344</v>
      </c>
      <c r="F541" s="82" t="s">
        <v>342</v>
      </c>
      <c r="G541" s="89"/>
      <c r="H541" s="84">
        <v>2000</v>
      </c>
      <c r="I541" s="82"/>
      <c r="J541" s="113">
        <v>45356.4353819444</v>
      </c>
    </row>
    <row r="542" spans="1:10" x14ac:dyDescent="0.25">
      <c r="A542" s="80">
        <v>176</v>
      </c>
      <c r="B542" s="81">
        <v>45352</v>
      </c>
      <c r="C542" s="82" t="s">
        <v>826</v>
      </c>
      <c r="E542" s="83" t="s">
        <v>496</v>
      </c>
      <c r="F542" s="82" t="s">
        <v>441</v>
      </c>
      <c r="G542" s="89">
        <v>2400</v>
      </c>
      <c r="H542" s="84"/>
      <c r="I542" s="82"/>
      <c r="J542" s="113">
        <v>45356.451273148101</v>
      </c>
    </row>
    <row r="543" spans="1:10" x14ac:dyDescent="0.25">
      <c r="A543" s="80">
        <v>176</v>
      </c>
      <c r="B543" s="81">
        <v>45352</v>
      </c>
      <c r="C543" s="82" t="s">
        <v>826</v>
      </c>
      <c r="E543" s="83" t="s">
        <v>355</v>
      </c>
      <c r="F543" s="82" t="s">
        <v>356</v>
      </c>
      <c r="G543" s="89">
        <v>120</v>
      </c>
      <c r="H543" s="84"/>
      <c r="I543" s="82"/>
      <c r="J543" s="113">
        <v>45356.451273148101</v>
      </c>
    </row>
    <row r="544" spans="1:10" x14ac:dyDescent="0.25">
      <c r="A544" s="80">
        <v>176</v>
      </c>
      <c r="B544" s="81">
        <v>45352</v>
      </c>
      <c r="C544" s="82" t="s">
        <v>826</v>
      </c>
      <c r="E544" s="83" t="s">
        <v>360</v>
      </c>
      <c r="F544" s="82" t="s">
        <v>361</v>
      </c>
      <c r="G544" s="89">
        <v>239.4</v>
      </c>
      <c r="H544" s="84"/>
      <c r="I544" s="82"/>
      <c r="J544" s="113">
        <v>45356.451273148101</v>
      </c>
    </row>
    <row r="545" spans="1:10" x14ac:dyDescent="0.25">
      <c r="A545" s="80">
        <v>176</v>
      </c>
      <c r="B545" s="81">
        <v>45352</v>
      </c>
      <c r="C545" s="82" t="s">
        <v>826</v>
      </c>
      <c r="E545" s="83" t="s">
        <v>344</v>
      </c>
      <c r="F545" s="82" t="s">
        <v>342</v>
      </c>
      <c r="G545" s="89"/>
      <c r="H545" s="84">
        <v>2759.4</v>
      </c>
      <c r="I545" s="82"/>
      <c r="J545" s="113">
        <v>45356.451273148101</v>
      </c>
    </row>
    <row r="546" spans="1:10" x14ac:dyDescent="0.25">
      <c r="A546" s="80">
        <v>177</v>
      </c>
      <c r="B546" s="81">
        <v>45352</v>
      </c>
      <c r="C546" s="82" t="s">
        <v>827</v>
      </c>
      <c r="E546" s="83" t="s">
        <v>411</v>
      </c>
      <c r="F546" s="82" t="s">
        <v>412</v>
      </c>
      <c r="G546" s="89">
        <v>9.9499999999999993</v>
      </c>
      <c r="H546" s="84"/>
      <c r="I546" s="82"/>
      <c r="J546" s="113">
        <v>45356.451562499999</v>
      </c>
    </row>
    <row r="547" spans="1:10" x14ac:dyDescent="0.25">
      <c r="A547" s="80">
        <v>177</v>
      </c>
      <c r="B547" s="81">
        <v>45352</v>
      </c>
      <c r="C547" s="82" t="s">
        <v>827</v>
      </c>
      <c r="E547" s="83" t="s">
        <v>344</v>
      </c>
      <c r="F547" s="82" t="s">
        <v>342</v>
      </c>
      <c r="G547" s="89"/>
      <c r="H547" s="84">
        <v>9.9499999999999993</v>
      </c>
      <c r="I547" s="82"/>
      <c r="J547" s="113">
        <v>45356.451562499999</v>
      </c>
    </row>
    <row r="548" spans="1:10" x14ac:dyDescent="0.25">
      <c r="A548" s="80">
        <v>178</v>
      </c>
      <c r="B548" s="81">
        <v>45352</v>
      </c>
      <c r="C548" s="82" t="s">
        <v>828</v>
      </c>
      <c r="E548" s="83" t="s">
        <v>566</v>
      </c>
      <c r="F548" s="82" t="s">
        <v>454</v>
      </c>
      <c r="G548" s="89">
        <v>650</v>
      </c>
      <c r="H548" s="84"/>
      <c r="I548" s="82"/>
      <c r="J548" s="113">
        <v>45356.455092592601</v>
      </c>
    </row>
    <row r="549" spans="1:10" x14ac:dyDescent="0.25">
      <c r="A549" s="80">
        <v>178</v>
      </c>
      <c r="B549" s="81">
        <v>45352</v>
      </c>
      <c r="C549" s="82" t="s">
        <v>828</v>
      </c>
      <c r="E549" s="83" t="s">
        <v>355</v>
      </c>
      <c r="F549" s="82" t="s">
        <v>356</v>
      </c>
      <c r="G549" s="89">
        <v>32.5</v>
      </c>
      <c r="H549" s="84"/>
      <c r="I549" s="82"/>
      <c r="J549" s="113">
        <v>45356.455092592601</v>
      </c>
    </row>
    <row r="550" spans="1:10" x14ac:dyDescent="0.25">
      <c r="A550" s="80">
        <v>178</v>
      </c>
      <c r="B550" s="81">
        <v>45352</v>
      </c>
      <c r="C550" s="82" t="s">
        <v>828</v>
      </c>
      <c r="E550" s="83" t="s">
        <v>360</v>
      </c>
      <c r="F550" s="82" t="s">
        <v>361</v>
      </c>
      <c r="G550" s="89">
        <v>64.84</v>
      </c>
      <c r="H550" s="84"/>
      <c r="I550" s="82"/>
      <c r="J550" s="113">
        <v>45356.455092592601</v>
      </c>
    </row>
    <row r="551" spans="1:10" x14ac:dyDescent="0.25">
      <c r="A551" s="80">
        <v>178</v>
      </c>
      <c r="B551" s="81">
        <v>45352</v>
      </c>
      <c r="C551" s="82" t="s">
        <v>828</v>
      </c>
      <c r="E551" s="83" t="s">
        <v>344</v>
      </c>
      <c r="F551" s="82" t="s">
        <v>342</v>
      </c>
      <c r="G551" s="89"/>
      <c r="H551" s="84">
        <v>747.34</v>
      </c>
      <c r="I551" s="82"/>
      <c r="J551" s="113">
        <v>45356.455092592601</v>
      </c>
    </row>
    <row r="552" spans="1:10" x14ac:dyDescent="0.25">
      <c r="A552" s="80">
        <v>179</v>
      </c>
      <c r="B552" s="81">
        <v>45352</v>
      </c>
      <c r="C552" s="82" t="s">
        <v>829</v>
      </c>
      <c r="E552" s="83" t="s">
        <v>411</v>
      </c>
      <c r="F552" s="82" t="s">
        <v>412</v>
      </c>
      <c r="G552" s="89">
        <v>29.95</v>
      </c>
      <c r="H552" s="84"/>
      <c r="I552" s="82"/>
      <c r="J552" s="113">
        <v>45356.455208333296</v>
      </c>
    </row>
    <row r="553" spans="1:10" x14ac:dyDescent="0.25">
      <c r="A553" s="80">
        <v>179</v>
      </c>
      <c r="B553" s="81">
        <v>45352</v>
      </c>
      <c r="C553" s="82" t="s">
        <v>829</v>
      </c>
      <c r="E553" s="83" t="s">
        <v>344</v>
      </c>
      <c r="F553" s="82" t="s">
        <v>342</v>
      </c>
      <c r="G553" s="89"/>
      <c r="H553" s="84">
        <v>29.95</v>
      </c>
      <c r="I553" s="82"/>
      <c r="J553" s="113">
        <v>45356.455208333296</v>
      </c>
    </row>
    <row r="554" spans="1:10" x14ac:dyDescent="0.25">
      <c r="A554" s="80">
        <v>180</v>
      </c>
      <c r="B554" s="81">
        <v>45336</v>
      </c>
      <c r="C554" s="82" t="s">
        <v>830</v>
      </c>
      <c r="E554" s="83" t="s">
        <v>456</v>
      </c>
      <c r="F554" s="82" t="s">
        <v>457</v>
      </c>
      <c r="G554" s="89">
        <v>129.94999999999999</v>
      </c>
      <c r="H554" s="84"/>
      <c r="I554" s="82"/>
      <c r="J554" s="113">
        <v>45356.455567129597</v>
      </c>
    </row>
    <row r="555" spans="1:10" x14ac:dyDescent="0.25">
      <c r="A555" s="80">
        <v>180</v>
      </c>
      <c r="B555" s="81">
        <v>45336</v>
      </c>
      <c r="C555" s="82" t="s">
        <v>830</v>
      </c>
      <c r="E555" s="83" t="s">
        <v>355</v>
      </c>
      <c r="F555" s="82" t="s">
        <v>356</v>
      </c>
      <c r="G555" s="89">
        <v>6.5</v>
      </c>
      <c r="H555" s="84"/>
      <c r="I555" s="82"/>
      <c r="J555" s="113">
        <v>45356.455567129597</v>
      </c>
    </row>
    <row r="556" spans="1:10" x14ac:dyDescent="0.25">
      <c r="A556" s="80">
        <v>180</v>
      </c>
      <c r="B556" s="81">
        <v>45336</v>
      </c>
      <c r="C556" s="82" t="s">
        <v>830</v>
      </c>
      <c r="E556" s="83" t="s">
        <v>360</v>
      </c>
      <c r="F556" s="82" t="s">
        <v>361</v>
      </c>
      <c r="G556" s="89">
        <v>12.96</v>
      </c>
      <c r="H556" s="84"/>
      <c r="I556" s="82"/>
      <c r="J556" s="113">
        <v>45356.455567129597</v>
      </c>
    </row>
    <row r="557" spans="1:10" x14ac:dyDescent="0.25">
      <c r="A557" s="80">
        <v>180</v>
      </c>
      <c r="B557" s="81">
        <v>45336</v>
      </c>
      <c r="C557" s="82" t="s">
        <v>830</v>
      </c>
      <c r="E557" s="83" t="s">
        <v>405</v>
      </c>
      <c r="F557" s="82" t="s">
        <v>406</v>
      </c>
      <c r="G557" s="89"/>
      <c r="H557" s="84">
        <v>149.41</v>
      </c>
      <c r="I557" s="82" t="s">
        <v>424</v>
      </c>
      <c r="J557" s="113">
        <v>45356.455567129597</v>
      </c>
    </row>
    <row r="558" spans="1:10" x14ac:dyDescent="0.25">
      <c r="A558" s="80">
        <v>181</v>
      </c>
      <c r="B558" s="81">
        <v>45351</v>
      </c>
      <c r="C558" s="82" t="s">
        <v>831</v>
      </c>
      <c r="E558" s="83" t="s">
        <v>411</v>
      </c>
      <c r="F558" s="82" t="s">
        <v>363</v>
      </c>
      <c r="G558" s="89">
        <v>49.95</v>
      </c>
      <c r="H558" s="84"/>
      <c r="I558" s="82" t="s">
        <v>832</v>
      </c>
      <c r="J558" s="113">
        <v>45356.456134259301</v>
      </c>
    </row>
    <row r="559" spans="1:10" x14ac:dyDescent="0.25">
      <c r="A559" s="80">
        <v>181</v>
      </c>
      <c r="B559" s="81">
        <v>45351</v>
      </c>
      <c r="C559" s="82" t="s">
        <v>831</v>
      </c>
      <c r="E559" s="83" t="s">
        <v>344</v>
      </c>
      <c r="F559" s="82" t="s">
        <v>342</v>
      </c>
      <c r="G559" s="89"/>
      <c r="H559" s="84">
        <v>49.95</v>
      </c>
      <c r="I559" s="82" t="s">
        <v>832</v>
      </c>
      <c r="J559" s="113">
        <v>45356.456134259301</v>
      </c>
    </row>
    <row r="560" spans="1:10" x14ac:dyDescent="0.25">
      <c r="A560" s="80">
        <v>182</v>
      </c>
      <c r="B560" s="81">
        <v>45357</v>
      </c>
      <c r="C560" s="82" t="s">
        <v>833</v>
      </c>
      <c r="D560" s="79" t="s">
        <v>834</v>
      </c>
      <c r="E560" s="83" t="s">
        <v>344</v>
      </c>
      <c r="F560" s="82" t="s">
        <v>342</v>
      </c>
      <c r="G560" s="89">
        <v>1</v>
      </c>
      <c r="H560" s="84"/>
      <c r="I560" s="82"/>
      <c r="J560" s="113">
        <v>45357.618796296301</v>
      </c>
    </row>
    <row r="561" spans="1:10" x14ac:dyDescent="0.25">
      <c r="A561" s="80">
        <v>182</v>
      </c>
      <c r="B561" s="81">
        <v>45357</v>
      </c>
      <c r="C561" s="82" t="s">
        <v>833</v>
      </c>
      <c r="D561" s="79" t="s">
        <v>834</v>
      </c>
      <c r="E561" s="83" t="s">
        <v>411</v>
      </c>
      <c r="F561" s="82" t="s">
        <v>412</v>
      </c>
      <c r="G561" s="89"/>
      <c r="H561" s="84">
        <v>1</v>
      </c>
      <c r="I561" s="82" t="s">
        <v>835</v>
      </c>
      <c r="J561" s="113">
        <v>45357.618796296301</v>
      </c>
    </row>
    <row r="562" spans="1:10" x14ac:dyDescent="0.25">
      <c r="A562" s="80">
        <v>183</v>
      </c>
      <c r="B562" s="81">
        <v>45357</v>
      </c>
      <c r="C562" s="82" t="s">
        <v>836</v>
      </c>
      <c r="D562" s="79" t="s">
        <v>837</v>
      </c>
      <c r="E562" s="83" t="s">
        <v>344</v>
      </c>
      <c r="F562" s="82" t="s">
        <v>342</v>
      </c>
      <c r="G562" s="89">
        <v>9999999.9900000002</v>
      </c>
      <c r="H562" s="84"/>
      <c r="I562" s="82"/>
      <c r="J562" s="113">
        <v>45357.676192129598</v>
      </c>
    </row>
    <row r="563" spans="1:10" x14ac:dyDescent="0.25">
      <c r="A563" s="80">
        <v>183</v>
      </c>
      <c r="B563" s="81">
        <v>45357</v>
      </c>
      <c r="C563" s="82" t="s">
        <v>836</v>
      </c>
      <c r="D563" s="79" t="s">
        <v>837</v>
      </c>
      <c r="E563" s="83" t="s">
        <v>344</v>
      </c>
      <c r="F563" s="82" t="s">
        <v>342</v>
      </c>
      <c r="G563" s="89"/>
      <c r="H563" s="84">
        <v>9999999.9900000002</v>
      </c>
      <c r="I563" s="82"/>
      <c r="J563" s="113">
        <v>45357.676192129598</v>
      </c>
    </row>
    <row r="564" spans="1:10" x14ac:dyDescent="0.25">
      <c r="A564" s="80">
        <v>184</v>
      </c>
      <c r="B564" s="81">
        <v>45357</v>
      </c>
      <c r="C564" s="82" t="s">
        <v>838</v>
      </c>
      <c r="D564" s="79" t="s">
        <v>839</v>
      </c>
      <c r="E564" s="83" t="s">
        <v>344</v>
      </c>
      <c r="F564" s="82" t="s">
        <v>342</v>
      </c>
      <c r="G564" s="89">
        <v>99999999.989999995</v>
      </c>
      <c r="H564" s="84"/>
      <c r="I564" s="82"/>
      <c r="J564" s="113">
        <v>45357.679849537002</v>
      </c>
    </row>
    <row r="565" spans="1:10" x14ac:dyDescent="0.25">
      <c r="A565" s="80">
        <v>184</v>
      </c>
      <c r="B565" s="81">
        <v>45357</v>
      </c>
      <c r="C565" s="82" t="s">
        <v>838</v>
      </c>
      <c r="D565" s="79" t="s">
        <v>839</v>
      </c>
      <c r="E565" s="83" t="s">
        <v>344</v>
      </c>
      <c r="F565" s="82" t="s">
        <v>342</v>
      </c>
      <c r="G565" s="89"/>
      <c r="H565" s="84">
        <v>99999999.989999995</v>
      </c>
      <c r="I565" s="82"/>
      <c r="J565" s="113">
        <v>45357.679849537002</v>
      </c>
    </row>
    <row r="566" spans="1:10" x14ac:dyDescent="0.25">
      <c r="A566" s="80">
        <v>185</v>
      </c>
      <c r="B566" s="81">
        <v>45358</v>
      </c>
      <c r="C566" s="82" t="s">
        <v>163</v>
      </c>
      <c r="D566" s="79" t="s">
        <v>860</v>
      </c>
      <c r="E566" s="83" t="s">
        <v>389</v>
      </c>
      <c r="F566" s="82" t="s">
        <v>345</v>
      </c>
      <c r="G566" s="89">
        <v>14660.73</v>
      </c>
      <c r="H566" s="84"/>
      <c r="I566" s="82"/>
    </row>
    <row r="567" spans="1:10" x14ac:dyDescent="0.25">
      <c r="A567" s="80">
        <v>185</v>
      </c>
      <c r="B567" s="81">
        <v>45358</v>
      </c>
      <c r="C567" s="82" t="s">
        <v>163</v>
      </c>
      <c r="D567" s="79" t="s">
        <v>860</v>
      </c>
      <c r="E567" s="83" t="s">
        <v>365</v>
      </c>
      <c r="F567" s="82" t="s">
        <v>432</v>
      </c>
      <c r="G567" s="89"/>
      <c r="H567" s="84">
        <v>16500</v>
      </c>
      <c r="I567" s="82"/>
    </row>
    <row r="568" spans="1:10" x14ac:dyDescent="0.25">
      <c r="A568" s="80">
        <v>185</v>
      </c>
      <c r="B568" s="81">
        <v>45358</v>
      </c>
      <c r="C568" s="82" t="s">
        <v>163</v>
      </c>
      <c r="D568" s="79" t="s">
        <v>860</v>
      </c>
      <c r="E568" s="83" t="s">
        <v>367</v>
      </c>
      <c r="F568" s="82" t="s">
        <v>448</v>
      </c>
      <c r="G568" s="89"/>
      <c r="H568" s="84">
        <v>100</v>
      </c>
      <c r="I568" s="82"/>
    </row>
    <row r="569" spans="1:10" x14ac:dyDescent="0.25">
      <c r="A569" s="80">
        <v>185</v>
      </c>
      <c r="B569" s="81">
        <v>45358</v>
      </c>
      <c r="C569" s="82" t="s">
        <v>163</v>
      </c>
      <c r="D569" s="79" t="s">
        <v>860</v>
      </c>
      <c r="E569" s="83" t="s">
        <v>369</v>
      </c>
      <c r="F569" s="82" t="s">
        <v>445</v>
      </c>
      <c r="G569" s="89"/>
      <c r="H569" s="84">
        <v>200</v>
      </c>
      <c r="I569" s="82"/>
    </row>
    <row r="570" spans="1:10" x14ac:dyDescent="0.25">
      <c r="A570" s="80">
        <v>185</v>
      </c>
      <c r="B570" s="81">
        <v>45358</v>
      </c>
      <c r="C570" s="82" t="s">
        <v>163</v>
      </c>
      <c r="D570" s="79" t="s">
        <v>860</v>
      </c>
      <c r="E570" s="83" t="s">
        <v>699</v>
      </c>
      <c r="F570" s="82" t="s">
        <v>438</v>
      </c>
      <c r="G570" s="89"/>
      <c r="H570" s="84">
        <v>300</v>
      </c>
      <c r="I570" s="82"/>
    </row>
    <row r="571" spans="1:10" x14ac:dyDescent="0.25">
      <c r="A571" s="80">
        <v>185</v>
      </c>
      <c r="B571" s="81">
        <v>45358</v>
      </c>
      <c r="C571" s="82" t="s">
        <v>163</v>
      </c>
      <c r="D571" s="79" t="s">
        <v>860</v>
      </c>
      <c r="E571" s="83" t="s">
        <v>700</v>
      </c>
      <c r="F571" s="82" t="s">
        <v>430</v>
      </c>
      <c r="G571" s="89"/>
      <c r="H571" s="84">
        <v>855</v>
      </c>
      <c r="I571" s="82"/>
    </row>
    <row r="572" spans="1:10" x14ac:dyDescent="0.25">
      <c r="A572" s="80">
        <v>185</v>
      </c>
      <c r="B572" s="81">
        <v>45358</v>
      </c>
      <c r="C572" s="82" t="s">
        <v>163</v>
      </c>
      <c r="D572" s="79" t="s">
        <v>860</v>
      </c>
      <c r="E572" s="83" t="s">
        <v>701</v>
      </c>
      <c r="F572" s="82" t="s">
        <v>431</v>
      </c>
      <c r="G572" s="89"/>
      <c r="H572" s="84">
        <v>1705.73</v>
      </c>
      <c r="I572" s="82"/>
    </row>
    <row r="573" spans="1:10" x14ac:dyDescent="0.25">
      <c r="A573" s="80">
        <v>185</v>
      </c>
      <c r="B573" s="81">
        <v>45358</v>
      </c>
      <c r="C573" s="82" t="s">
        <v>163</v>
      </c>
      <c r="D573" s="79" t="s">
        <v>860</v>
      </c>
      <c r="E573" s="83" t="s">
        <v>374</v>
      </c>
      <c r="F573" s="82" t="s">
        <v>422</v>
      </c>
      <c r="G573" s="89">
        <v>5000</v>
      </c>
      <c r="H573" s="84"/>
      <c r="I573" s="82"/>
    </row>
    <row r="574" spans="1:10" x14ac:dyDescent="0.25">
      <c r="A574" s="80">
        <v>186</v>
      </c>
      <c r="B574" s="81">
        <v>45351</v>
      </c>
      <c r="C574" s="82" t="s">
        <v>172</v>
      </c>
      <c r="D574" s="79" t="s">
        <v>862</v>
      </c>
      <c r="E574" s="83" t="s">
        <v>389</v>
      </c>
      <c r="F574" s="82" t="s">
        <v>345</v>
      </c>
      <c r="G574" s="89">
        <v>3111.22</v>
      </c>
      <c r="H574" s="84"/>
      <c r="I574" s="82"/>
    </row>
    <row r="575" spans="1:10" x14ac:dyDescent="0.25">
      <c r="A575" s="80">
        <v>186</v>
      </c>
      <c r="B575" s="81">
        <v>45351</v>
      </c>
      <c r="C575" s="82" t="s">
        <v>172</v>
      </c>
      <c r="D575" s="79" t="s">
        <v>862</v>
      </c>
      <c r="E575" s="83" t="s">
        <v>365</v>
      </c>
      <c r="F575" s="82" t="s">
        <v>432</v>
      </c>
      <c r="G575" s="89"/>
      <c r="H575" s="84">
        <v>2700</v>
      </c>
      <c r="I575" s="82"/>
    </row>
    <row r="576" spans="1:10" x14ac:dyDescent="0.25">
      <c r="A576" s="80">
        <v>186</v>
      </c>
      <c r="B576" s="81">
        <v>45351</v>
      </c>
      <c r="C576" s="82" t="s">
        <v>172</v>
      </c>
      <c r="D576" s="79" t="s">
        <v>862</v>
      </c>
      <c r="E576" s="83" t="s">
        <v>367</v>
      </c>
      <c r="F576" s="82" t="s">
        <v>448</v>
      </c>
      <c r="G576" s="89"/>
      <c r="H576" s="84">
        <v>1</v>
      </c>
      <c r="I576" s="82"/>
    </row>
    <row r="577" spans="1:9" x14ac:dyDescent="0.25">
      <c r="A577" s="80">
        <v>186</v>
      </c>
      <c r="B577" s="81">
        <v>45351</v>
      </c>
      <c r="C577" s="82" t="s">
        <v>172</v>
      </c>
      <c r="D577" s="79" t="s">
        <v>862</v>
      </c>
      <c r="E577" s="83" t="s">
        <v>369</v>
      </c>
      <c r="F577" s="82" t="s">
        <v>445</v>
      </c>
      <c r="G577" s="89"/>
      <c r="H577" s="84">
        <v>2</v>
      </c>
      <c r="I577" s="82"/>
    </row>
    <row r="578" spans="1:9" x14ac:dyDescent="0.25">
      <c r="A578" s="80">
        <v>186</v>
      </c>
      <c r="B578" s="81">
        <v>45351</v>
      </c>
      <c r="C578" s="82" t="s">
        <v>172</v>
      </c>
      <c r="D578" s="79" t="s">
        <v>862</v>
      </c>
      <c r="E578" s="83" t="s">
        <v>699</v>
      </c>
      <c r="F578" s="82" t="s">
        <v>438</v>
      </c>
      <c r="G578" s="89"/>
      <c r="H578" s="84">
        <v>3</v>
      </c>
      <c r="I578" s="82"/>
    </row>
    <row r="579" spans="1:9" x14ac:dyDescent="0.25">
      <c r="A579" s="80">
        <v>186</v>
      </c>
      <c r="B579" s="81">
        <v>45351</v>
      </c>
      <c r="C579" s="82" t="s">
        <v>172</v>
      </c>
      <c r="D579" s="79" t="s">
        <v>862</v>
      </c>
      <c r="E579" s="83" t="s">
        <v>700</v>
      </c>
      <c r="F579" s="82" t="s">
        <v>430</v>
      </c>
      <c r="G579" s="89"/>
      <c r="H579" s="84">
        <v>135.30000000000001</v>
      </c>
      <c r="I579" s="82"/>
    </row>
    <row r="580" spans="1:9" x14ac:dyDescent="0.25">
      <c r="A580" s="80">
        <v>186</v>
      </c>
      <c r="B580" s="81">
        <v>45351</v>
      </c>
      <c r="C580" s="82" t="s">
        <v>172</v>
      </c>
      <c r="D580" s="79" t="s">
        <v>862</v>
      </c>
      <c r="E580" s="83" t="s">
        <v>701</v>
      </c>
      <c r="F580" s="82" t="s">
        <v>431</v>
      </c>
      <c r="G580" s="89"/>
      <c r="H580" s="84">
        <v>269.92</v>
      </c>
      <c r="I580" s="82"/>
    </row>
    <row r="581" spans="1:9" x14ac:dyDescent="0.25">
      <c r="A581" s="80">
        <v>187</v>
      </c>
      <c r="B581" s="81">
        <v>45358</v>
      </c>
      <c r="C581" s="82" t="s">
        <v>243</v>
      </c>
      <c r="D581" s="79" t="s">
        <v>864</v>
      </c>
      <c r="E581" s="83" t="s">
        <v>389</v>
      </c>
      <c r="F581" s="82" t="s">
        <v>345</v>
      </c>
      <c r="G581" s="89">
        <v>3801.07</v>
      </c>
      <c r="H581" s="84"/>
      <c r="I581" s="82"/>
    </row>
    <row r="582" spans="1:9" x14ac:dyDescent="0.25">
      <c r="A582" s="80">
        <v>187</v>
      </c>
      <c r="B582" s="81">
        <v>45358</v>
      </c>
      <c r="C582" s="82" t="s">
        <v>243</v>
      </c>
      <c r="D582" s="79" t="s">
        <v>864</v>
      </c>
      <c r="E582" s="83" t="s">
        <v>365</v>
      </c>
      <c r="F582" s="82" t="s">
        <v>432</v>
      </c>
      <c r="G582" s="89"/>
      <c r="H582" s="84">
        <v>3300</v>
      </c>
      <c r="I582" s="82"/>
    </row>
    <row r="583" spans="1:9" x14ac:dyDescent="0.25">
      <c r="A583" s="80">
        <v>187</v>
      </c>
      <c r="B583" s="81">
        <v>45358</v>
      </c>
      <c r="C583" s="82" t="s">
        <v>243</v>
      </c>
      <c r="D583" s="79" t="s">
        <v>864</v>
      </c>
      <c r="E583" s="83" t="s">
        <v>367</v>
      </c>
      <c r="F583" s="82" t="s">
        <v>448</v>
      </c>
      <c r="G583" s="89"/>
      <c r="H583" s="84">
        <v>1</v>
      </c>
      <c r="I583" s="82"/>
    </row>
    <row r="584" spans="1:9" x14ac:dyDescent="0.25">
      <c r="A584" s="80">
        <v>187</v>
      </c>
      <c r="B584" s="81">
        <v>45358</v>
      </c>
      <c r="C584" s="82" t="s">
        <v>243</v>
      </c>
      <c r="D584" s="79" t="s">
        <v>864</v>
      </c>
      <c r="E584" s="83" t="s">
        <v>369</v>
      </c>
      <c r="F584" s="82" t="s">
        <v>445</v>
      </c>
      <c r="G584" s="89"/>
      <c r="H584" s="84">
        <v>2</v>
      </c>
      <c r="I584" s="82"/>
    </row>
    <row r="585" spans="1:9" x14ac:dyDescent="0.25">
      <c r="A585" s="80">
        <v>187</v>
      </c>
      <c r="B585" s="81">
        <v>45358</v>
      </c>
      <c r="C585" s="82" t="s">
        <v>243</v>
      </c>
      <c r="D585" s="79" t="s">
        <v>864</v>
      </c>
      <c r="E585" s="83" t="s">
        <v>699</v>
      </c>
      <c r="F585" s="82" t="s">
        <v>438</v>
      </c>
      <c r="G585" s="89"/>
      <c r="H585" s="84">
        <v>3</v>
      </c>
      <c r="I585" s="82"/>
    </row>
    <row r="586" spans="1:9" x14ac:dyDescent="0.25">
      <c r="A586" s="80">
        <v>187</v>
      </c>
      <c r="B586" s="81">
        <v>45358</v>
      </c>
      <c r="C586" s="82" t="s">
        <v>243</v>
      </c>
      <c r="D586" s="79" t="s">
        <v>864</v>
      </c>
      <c r="E586" s="83" t="s">
        <v>700</v>
      </c>
      <c r="F586" s="82" t="s">
        <v>430</v>
      </c>
      <c r="G586" s="89"/>
      <c r="H586" s="84">
        <v>165.3</v>
      </c>
      <c r="I586" s="82"/>
    </row>
    <row r="587" spans="1:9" x14ac:dyDescent="0.25">
      <c r="A587" s="80">
        <v>187</v>
      </c>
      <c r="B587" s="81">
        <v>45358</v>
      </c>
      <c r="C587" s="82" t="s">
        <v>243</v>
      </c>
      <c r="D587" s="79" t="s">
        <v>864</v>
      </c>
      <c r="E587" s="83" t="s">
        <v>701</v>
      </c>
      <c r="F587" s="82" t="s">
        <v>431</v>
      </c>
      <c r="G587" s="89"/>
      <c r="H587" s="84">
        <v>329.77</v>
      </c>
      <c r="I587" s="82"/>
    </row>
    <row r="588" spans="1:9" x14ac:dyDescent="0.25">
      <c r="A588" s="80">
        <v>188</v>
      </c>
      <c r="B588" s="81">
        <v>45359</v>
      </c>
      <c r="C588" s="82" t="s">
        <v>258</v>
      </c>
      <c r="D588" s="79" t="s">
        <v>867</v>
      </c>
      <c r="E588" s="83" t="s">
        <v>389</v>
      </c>
      <c r="F588" s="82" t="s">
        <v>345</v>
      </c>
      <c r="G588" s="89">
        <v>3449.25</v>
      </c>
      <c r="H588" s="84"/>
      <c r="I588" s="82"/>
    </row>
    <row r="589" spans="1:9" x14ac:dyDescent="0.25">
      <c r="A589" s="80">
        <v>188</v>
      </c>
      <c r="B589" s="81">
        <v>45359</v>
      </c>
      <c r="C589" s="82" t="s">
        <v>258</v>
      </c>
      <c r="D589" s="79" t="s">
        <v>867</v>
      </c>
      <c r="E589" s="83" t="s">
        <v>365</v>
      </c>
      <c r="F589" s="82" t="s">
        <v>432</v>
      </c>
      <c r="G589" s="89"/>
      <c r="H589" s="84">
        <v>3000</v>
      </c>
      <c r="I589" s="82"/>
    </row>
    <row r="590" spans="1:9" x14ac:dyDescent="0.25">
      <c r="A590" s="80">
        <v>188</v>
      </c>
      <c r="B590" s="81">
        <v>45359</v>
      </c>
      <c r="C590" s="82" t="s">
        <v>258</v>
      </c>
      <c r="D590" s="79" t="s">
        <v>867</v>
      </c>
      <c r="E590" s="83" t="s">
        <v>700</v>
      </c>
      <c r="F590" s="82" t="s">
        <v>430</v>
      </c>
      <c r="G590" s="89"/>
      <c r="H590" s="84">
        <v>150</v>
      </c>
      <c r="I590" s="82"/>
    </row>
    <row r="591" spans="1:9" x14ac:dyDescent="0.25">
      <c r="A591" s="80">
        <v>188</v>
      </c>
      <c r="B591" s="81">
        <v>45359</v>
      </c>
      <c r="C591" s="82" t="s">
        <v>258</v>
      </c>
      <c r="D591" s="79" t="s">
        <v>867</v>
      </c>
      <c r="E591" s="83" t="s">
        <v>701</v>
      </c>
      <c r="F591" s="82" t="s">
        <v>431</v>
      </c>
      <c r="G591" s="89"/>
      <c r="H591" s="84">
        <v>299.25</v>
      </c>
      <c r="I591" s="82"/>
    </row>
    <row r="592" spans="1:9" x14ac:dyDescent="0.25">
      <c r="A592" s="80">
        <v>189</v>
      </c>
      <c r="B592" s="81">
        <v>45359</v>
      </c>
      <c r="C592" s="82" t="s">
        <v>20</v>
      </c>
      <c r="D592" s="79" t="s">
        <v>868</v>
      </c>
      <c r="E592" s="83" t="s">
        <v>389</v>
      </c>
      <c r="F592" s="82" t="s">
        <v>345</v>
      </c>
      <c r="G592" s="89">
        <v>3497.82</v>
      </c>
      <c r="H592" s="84"/>
      <c r="I592" s="82"/>
    </row>
    <row r="593" spans="1:10" x14ac:dyDescent="0.25">
      <c r="A593" s="80">
        <v>189</v>
      </c>
      <c r="B593" s="81">
        <v>45359</v>
      </c>
      <c r="C593" s="82" t="s">
        <v>20</v>
      </c>
      <c r="D593" s="79" t="s">
        <v>868</v>
      </c>
      <c r="E593" s="83" t="s">
        <v>365</v>
      </c>
      <c r="F593" s="82" t="s">
        <v>432</v>
      </c>
      <c r="G593" s="89"/>
      <c r="H593" s="84">
        <v>3900</v>
      </c>
      <c r="I593" s="82"/>
    </row>
    <row r="594" spans="1:10" x14ac:dyDescent="0.25">
      <c r="A594" s="80">
        <v>189</v>
      </c>
      <c r="B594" s="81">
        <v>45359</v>
      </c>
      <c r="C594" s="82" t="s">
        <v>20</v>
      </c>
      <c r="D594" s="79" t="s">
        <v>868</v>
      </c>
      <c r="E594" s="83" t="s">
        <v>367</v>
      </c>
      <c r="F594" s="82" t="s">
        <v>448</v>
      </c>
      <c r="G594" s="89"/>
      <c r="H594" s="84">
        <v>2</v>
      </c>
      <c r="I594" s="82"/>
    </row>
    <row r="595" spans="1:10" x14ac:dyDescent="0.25">
      <c r="A595" s="80">
        <v>189</v>
      </c>
      <c r="B595" s="81">
        <v>45359</v>
      </c>
      <c r="C595" s="82" t="s">
        <v>20</v>
      </c>
      <c r="D595" s="79" t="s">
        <v>868</v>
      </c>
      <c r="E595" s="83" t="s">
        <v>369</v>
      </c>
      <c r="F595" s="82" t="s">
        <v>445</v>
      </c>
      <c r="G595" s="89"/>
      <c r="H595" s="84">
        <v>4</v>
      </c>
      <c r="I595" s="82"/>
    </row>
    <row r="596" spans="1:10" x14ac:dyDescent="0.25">
      <c r="A596" s="80">
        <v>189</v>
      </c>
      <c r="B596" s="81">
        <v>45359</v>
      </c>
      <c r="C596" s="82" t="s">
        <v>20</v>
      </c>
      <c r="D596" s="79" t="s">
        <v>868</v>
      </c>
      <c r="E596" s="83" t="s">
        <v>699</v>
      </c>
      <c r="F596" s="82" t="s">
        <v>438</v>
      </c>
      <c r="G596" s="89"/>
      <c r="H596" s="84">
        <v>6</v>
      </c>
      <c r="I596" s="82"/>
    </row>
    <row r="597" spans="1:10" x14ac:dyDescent="0.25">
      <c r="A597" s="80">
        <v>189</v>
      </c>
      <c r="B597" s="81">
        <v>45359</v>
      </c>
      <c r="C597" s="82" t="s">
        <v>20</v>
      </c>
      <c r="D597" s="79" t="s">
        <v>868</v>
      </c>
      <c r="E597" s="83" t="s">
        <v>700</v>
      </c>
      <c r="F597" s="82" t="s">
        <v>430</v>
      </c>
      <c r="G597" s="89"/>
      <c r="H597" s="84">
        <v>195.6</v>
      </c>
      <c r="I597" s="82"/>
    </row>
    <row r="598" spans="1:10" x14ac:dyDescent="0.25">
      <c r="A598" s="80">
        <v>189</v>
      </c>
      <c r="B598" s="81">
        <v>45359</v>
      </c>
      <c r="C598" s="82" t="s">
        <v>20</v>
      </c>
      <c r="D598" s="79" t="s">
        <v>868</v>
      </c>
      <c r="E598" s="83" t="s">
        <v>701</v>
      </c>
      <c r="F598" s="82" t="s">
        <v>431</v>
      </c>
      <c r="G598" s="89"/>
      <c r="H598" s="84">
        <v>390.22</v>
      </c>
      <c r="I598" s="82"/>
    </row>
    <row r="599" spans="1:10" x14ac:dyDescent="0.25">
      <c r="A599" s="80">
        <v>189</v>
      </c>
      <c r="B599" s="81">
        <v>45359</v>
      </c>
      <c r="C599" s="82" t="s">
        <v>20</v>
      </c>
      <c r="D599" s="79" t="s">
        <v>868</v>
      </c>
      <c r="E599" s="83" t="s">
        <v>374</v>
      </c>
      <c r="F599" s="82" t="s">
        <v>422</v>
      </c>
      <c r="G599" s="89">
        <v>1000</v>
      </c>
      <c r="H599" s="84"/>
      <c r="I599" s="82"/>
    </row>
    <row r="600" spans="1:10" x14ac:dyDescent="0.25">
      <c r="A600" s="80">
        <v>190</v>
      </c>
      <c r="B600" s="81">
        <v>45359</v>
      </c>
      <c r="C600" s="82" t="s">
        <v>850</v>
      </c>
      <c r="D600" s="79" t="s">
        <v>876</v>
      </c>
      <c r="E600" s="83" t="s">
        <v>389</v>
      </c>
      <c r="F600" s="82" t="s">
        <v>345</v>
      </c>
      <c r="G600" s="89">
        <v>7760.81</v>
      </c>
      <c r="H600" s="84"/>
      <c r="I600" s="82"/>
      <c r="J600" s="114">
        <v>45359.334120370397</v>
      </c>
    </row>
    <row r="601" spans="1:10" x14ac:dyDescent="0.25">
      <c r="A601" s="80">
        <v>190</v>
      </c>
      <c r="B601" s="81">
        <v>45359</v>
      </c>
      <c r="C601" s="82" t="s">
        <v>850</v>
      </c>
      <c r="D601" s="79" t="s">
        <v>876</v>
      </c>
      <c r="E601" s="83" t="s">
        <v>365</v>
      </c>
      <c r="F601" s="82" t="s">
        <v>432</v>
      </c>
      <c r="G601" s="89"/>
      <c r="H601" s="84">
        <v>6750</v>
      </c>
      <c r="I601" s="82"/>
      <c r="J601" s="114">
        <v>45359.334120370397</v>
      </c>
    </row>
    <row r="602" spans="1:10" x14ac:dyDescent="0.25">
      <c r="A602" s="80">
        <v>190</v>
      </c>
      <c r="B602" s="81">
        <v>45359</v>
      </c>
      <c r="C602" s="82" t="s">
        <v>850</v>
      </c>
      <c r="D602" s="79" t="s">
        <v>876</v>
      </c>
      <c r="E602" s="83" t="s">
        <v>700</v>
      </c>
      <c r="F602" s="82" t="s">
        <v>430</v>
      </c>
      <c r="G602" s="89"/>
      <c r="H602" s="84">
        <v>337.5</v>
      </c>
      <c r="I602" s="82"/>
      <c r="J602" s="114">
        <v>45359.334120370397</v>
      </c>
    </row>
    <row r="603" spans="1:10" x14ac:dyDescent="0.25">
      <c r="A603" s="80">
        <v>190</v>
      </c>
      <c r="B603" s="81">
        <v>45359</v>
      </c>
      <c r="C603" s="82" t="s">
        <v>850</v>
      </c>
      <c r="D603" s="79" t="s">
        <v>876</v>
      </c>
      <c r="E603" s="83" t="s">
        <v>701</v>
      </c>
      <c r="F603" s="82" t="s">
        <v>431</v>
      </c>
      <c r="G603" s="89"/>
      <c r="H603" s="84">
        <v>673.31</v>
      </c>
      <c r="I603" s="82"/>
      <c r="J603" s="114">
        <v>45359.334120370397</v>
      </c>
    </row>
    <row r="604" spans="1:10" x14ac:dyDescent="0.25">
      <c r="A604" s="80">
        <v>191</v>
      </c>
      <c r="B604" s="81">
        <v>45359</v>
      </c>
      <c r="C604" s="82" t="s">
        <v>122</v>
      </c>
      <c r="D604" s="79" t="s">
        <v>879</v>
      </c>
      <c r="E604" s="83" t="s">
        <v>389</v>
      </c>
      <c r="F604" s="82" t="s">
        <v>345</v>
      </c>
      <c r="G604" s="89">
        <v>15521.63</v>
      </c>
      <c r="H604" s="84"/>
      <c r="I604" s="82"/>
      <c r="J604" s="114">
        <v>45359.344166666699</v>
      </c>
    </row>
    <row r="605" spans="1:10" x14ac:dyDescent="0.25">
      <c r="A605" s="80">
        <v>191</v>
      </c>
      <c r="B605" s="81">
        <v>45359</v>
      </c>
      <c r="C605" s="82" t="s">
        <v>122</v>
      </c>
      <c r="D605" s="79" t="s">
        <v>879</v>
      </c>
      <c r="E605" s="83" t="s">
        <v>365</v>
      </c>
      <c r="F605" s="82" t="s">
        <v>432</v>
      </c>
      <c r="G605" s="89"/>
      <c r="H605" s="84">
        <v>13500</v>
      </c>
      <c r="I605" s="82"/>
      <c r="J605" s="114">
        <v>45359.344305555598</v>
      </c>
    </row>
    <row r="606" spans="1:10" x14ac:dyDescent="0.25">
      <c r="A606" s="80">
        <v>191</v>
      </c>
      <c r="B606" s="81">
        <v>45359</v>
      </c>
      <c r="C606" s="82" t="s">
        <v>122</v>
      </c>
      <c r="D606" s="79" t="s">
        <v>879</v>
      </c>
      <c r="E606" s="83" t="s">
        <v>700</v>
      </c>
      <c r="F606" s="82" t="s">
        <v>430</v>
      </c>
      <c r="G606" s="89"/>
      <c r="H606" s="84">
        <v>675</v>
      </c>
      <c r="I606" s="82"/>
      <c r="J606" s="114">
        <v>45359.344305555598</v>
      </c>
    </row>
    <row r="607" spans="1:10" x14ac:dyDescent="0.25">
      <c r="A607" s="80">
        <v>191</v>
      </c>
      <c r="B607" s="81">
        <v>45359</v>
      </c>
      <c r="C607" s="82" t="s">
        <v>122</v>
      </c>
      <c r="D607" s="79" t="s">
        <v>879</v>
      </c>
      <c r="E607" s="83" t="s">
        <v>701</v>
      </c>
      <c r="F607" s="82" t="s">
        <v>431</v>
      </c>
      <c r="G607" s="89"/>
      <c r="H607" s="84">
        <v>1346.63</v>
      </c>
      <c r="I607" s="82"/>
      <c r="J607" s="114">
        <v>45359.344305555598</v>
      </c>
    </row>
    <row r="608" spans="1:10" x14ac:dyDescent="0.25">
      <c r="A608" s="80">
        <v>192</v>
      </c>
      <c r="B608" s="81">
        <v>45359</v>
      </c>
      <c r="C608" s="82" t="s">
        <v>30</v>
      </c>
      <c r="D608" s="79" t="s">
        <v>886</v>
      </c>
      <c r="E608" s="83" t="s">
        <v>389</v>
      </c>
      <c r="F608" s="82" t="s">
        <v>345</v>
      </c>
      <c r="G608" s="89">
        <v>2414.48</v>
      </c>
      <c r="H608" s="84"/>
      <c r="I608" s="82"/>
      <c r="J608" s="114">
        <v>45359.393495370401</v>
      </c>
    </row>
    <row r="609" spans="1:10" x14ac:dyDescent="0.25">
      <c r="A609" s="80">
        <v>192</v>
      </c>
      <c r="B609" s="81">
        <v>45359</v>
      </c>
      <c r="C609" s="82" t="s">
        <v>30</v>
      </c>
      <c r="D609" s="79" t="s">
        <v>886</v>
      </c>
      <c r="E609" s="83" t="s">
        <v>365</v>
      </c>
      <c r="F609" s="82" t="s">
        <v>432</v>
      </c>
      <c r="G609" s="89"/>
      <c r="H609" s="84">
        <v>2100</v>
      </c>
      <c r="I609" s="82"/>
      <c r="J609" s="114">
        <v>45359.393495370401</v>
      </c>
    </row>
    <row r="610" spans="1:10" x14ac:dyDescent="0.25">
      <c r="A610" s="80">
        <v>192</v>
      </c>
      <c r="B610" s="81">
        <v>45359</v>
      </c>
      <c r="C610" s="82" t="s">
        <v>30</v>
      </c>
      <c r="D610" s="79" t="s">
        <v>886</v>
      </c>
      <c r="E610" s="83" t="s">
        <v>700</v>
      </c>
      <c r="F610" s="82" t="s">
        <v>430</v>
      </c>
      <c r="G610" s="89"/>
      <c r="H610" s="84">
        <v>105</v>
      </c>
      <c r="I610" s="82"/>
      <c r="J610" s="114">
        <v>45359.393495370401</v>
      </c>
    </row>
    <row r="611" spans="1:10" x14ac:dyDescent="0.25">
      <c r="A611" s="80">
        <v>192</v>
      </c>
      <c r="B611" s="81">
        <v>45359</v>
      </c>
      <c r="C611" s="82" t="s">
        <v>30</v>
      </c>
      <c r="D611" s="79" t="s">
        <v>886</v>
      </c>
      <c r="E611" s="83" t="s">
        <v>701</v>
      </c>
      <c r="F611" s="82" t="s">
        <v>431</v>
      </c>
      <c r="G611" s="89"/>
      <c r="H611" s="84">
        <v>209.48</v>
      </c>
      <c r="I611" s="82"/>
      <c r="J611" s="114">
        <v>45359.393495370401</v>
      </c>
    </row>
    <row r="612" spans="1:10" x14ac:dyDescent="0.25">
      <c r="A612" s="80">
        <v>193</v>
      </c>
      <c r="B612" s="81">
        <v>45359</v>
      </c>
      <c r="C612" s="82" t="s">
        <v>887</v>
      </c>
      <c r="D612" s="79" t="s">
        <v>270</v>
      </c>
      <c r="E612" s="83" t="s">
        <v>344</v>
      </c>
      <c r="F612" s="82" t="s">
        <v>342</v>
      </c>
      <c r="G612" s="89">
        <v>1</v>
      </c>
      <c r="H612" s="84"/>
      <c r="I612" s="82"/>
      <c r="J612" s="114">
        <v>45359.396921296298</v>
      </c>
    </row>
    <row r="613" spans="1:10" x14ac:dyDescent="0.25">
      <c r="A613" s="80">
        <v>193</v>
      </c>
      <c r="B613" s="81">
        <v>45359</v>
      </c>
      <c r="C613" s="82" t="s">
        <v>887</v>
      </c>
      <c r="D613" s="79" t="s">
        <v>270</v>
      </c>
      <c r="E613" s="83" t="s">
        <v>344</v>
      </c>
      <c r="F613" s="82" t="s">
        <v>342</v>
      </c>
      <c r="G613" s="89"/>
      <c r="H613" s="84">
        <v>1</v>
      </c>
      <c r="I613" s="82"/>
      <c r="J613" s="114">
        <v>45359.396921296298</v>
      </c>
    </row>
    <row r="614" spans="1:10" x14ac:dyDescent="0.25">
      <c r="A614" s="80">
        <v>194</v>
      </c>
      <c r="B614" s="81">
        <v>45361</v>
      </c>
      <c r="C614" s="82" t="s">
        <v>104</v>
      </c>
      <c r="D614" s="79" t="s">
        <v>891</v>
      </c>
      <c r="E614" s="83" t="s">
        <v>389</v>
      </c>
      <c r="F614" s="82" t="s">
        <v>345</v>
      </c>
      <c r="G614" s="89">
        <v>9312.98</v>
      </c>
      <c r="H614" s="84"/>
      <c r="I614" s="82"/>
      <c r="J614" s="114">
        <v>45361.403900463003</v>
      </c>
    </row>
    <row r="615" spans="1:10" x14ac:dyDescent="0.25">
      <c r="A615" s="80">
        <v>194</v>
      </c>
      <c r="B615" s="81">
        <v>45361</v>
      </c>
      <c r="C615" s="82" t="s">
        <v>104</v>
      </c>
      <c r="D615" s="79" t="s">
        <v>891</v>
      </c>
      <c r="E615" s="83" t="s">
        <v>365</v>
      </c>
      <c r="F615" s="82" t="s">
        <v>432</v>
      </c>
      <c r="G615" s="89"/>
      <c r="H615" s="84">
        <v>8100</v>
      </c>
      <c r="I615" s="82"/>
      <c r="J615" s="114">
        <v>45361.403900463003</v>
      </c>
    </row>
    <row r="616" spans="1:10" x14ac:dyDescent="0.25">
      <c r="A616" s="80">
        <v>194</v>
      </c>
      <c r="B616" s="81">
        <v>45361</v>
      </c>
      <c r="C616" s="82" t="s">
        <v>104</v>
      </c>
      <c r="D616" s="79" t="s">
        <v>891</v>
      </c>
      <c r="E616" s="83" t="s">
        <v>700</v>
      </c>
      <c r="F616" s="82" t="s">
        <v>430</v>
      </c>
      <c r="G616" s="89"/>
      <c r="H616" s="84">
        <v>405</v>
      </c>
      <c r="I616" s="82"/>
      <c r="J616" s="114">
        <v>45361.403900463003</v>
      </c>
    </row>
    <row r="617" spans="1:10" x14ac:dyDescent="0.25">
      <c r="A617" s="80">
        <v>194</v>
      </c>
      <c r="B617" s="81">
        <v>45361</v>
      </c>
      <c r="C617" s="82" t="s">
        <v>104</v>
      </c>
      <c r="D617" s="79" t="s">
        <v>891</v>
      </c>
      <c r="E617" s="83" t="s">
        <v>701</v>
      </c>
      <c r="F617" s="82" t="s">
        <v>431</v>
      </c>
      <c r="G617" s="89"/>
      <c r="H617" s="84">
        <v>807.98</v>
      </c>
      <c r="I617" s="82"/>
      <c r="J617" s="114">
        <v>45361.403900463003</v>
      </c>
    </row>
    <row r="618" spans="1:10" x14ac:dyDescent="0.25">
      <c r="A618" s="80">
        <v>195</v>
      </c>
      <c r="B618" s="81">
        <v>45360</v>
      </c>
      <c r="C618" s="82" t="s">
        <v>111</v>
      </c>
      <c r="D618" s="79" t="s">
        <v>893</v>
      </c>
      <c r="E618" s="83" t="s">
        <v>389</v>
      </c>
      <c r="F618" s="82" t="s">
        <v>345</v>
      </c>
      <c r="G618" s="89">
        <v>2766.3</v>
      </c>
      <c r="H618" s="84"/>
      <c r="I618" s="82"/>
      <c r="J618" s="114">
        <v>45361.667476851799</v>
      </c>
    </row>
    <row r="619" spans="1:10" x14ac:dyDescent="0.25">
      <c r="A619" s="80">
        <v>195</v>
      </c>
      <c r="B619" s="81">
        <v>45360</v>
      </c>
      <c r="C619" s="82" t="s">
        <v>111</v>
      </c>
      <c r="D619" s="79" t="s">
        <v>893</v>
      </c>
      <c r="E619" s="83" t="s">
        <v>365</v>
      </c>
      <c r="F619" s="82" t="s">
        <v>432</v>
      </c>
      <c r="G619" s="89"/>
      <c r="H619" s="84">
        <v>2400</v>
      </c>
      <c r="I619" s="82"/>
      <c r="J619" s="114">
        <v>45361.667476851799</v>
      </c>
    </row>
    <row r="620" spans="1:10" x14ac:dyDescent="0.25">
      <c r="A620" s="80">
        <v>195</v>
      </c>
      <c r="B620" s="81">
        <v>45360</v>
      </c>
      <c r="C620" s="82" t="s">
        <v>111</v>
      </c>
      <c r="D620" s="79" t="s">
        <v>893</v>
      </c>
      <c r="E620" s="83" t="s">
        <v>367</v>
      </c>
      <c r="F620" s="82" t="s">
        <v>448</v>
      </c>
      <c r="G620" s="89"/>
      <c r="H620" s="84">
        <v>1</v>
      </c>
      <c r="I620" s="82"/>
      <c r="J620" s="114">
        <v>45361.667476851799</v>
      </c>
    </row>
    <row r="621" spans="1:10" x14ac:dyDescent="0.25">
      <c r="A621" s="80">
        <v>195</v>
      </c>
      <c r="B621" s="81">
        <v>45360</v>
      </c>
      <c r="C621" s="82" t="s">
        <v>111</v>
      </c>
      <c r="D621" s="79" t="s">
        <v>893</v>
      </c>
      <c r="E621" s="83" t="s">
        <v>369</v>
      </c>
      <c r="F621" s="82" t="s">
        <v>445</v>
      </c>
      <c r="G621" s="89"/>
      <c r="H621" s="84">
        <v>2</v>
      </c>
      <c r="I621" s="82"/>
      <c r="J621" s="114">
        <v>45361.667476851799</v>
      </c>
    </row>
    <row r="622" spans="1:10" x14ac:dyDescent="0.25">
      <c r="A622" s="80">
        <v>195</v>
      </c>
      <c r="B622" s="81">
        <v>45360</v>
      </c>
      <c r="C622" s="82" t="s">
        <v>111</v>
      </c>
      <c r="D622" s="79" t="s">
        <v>893</v>
      </c>
      <c r="E622" s="83" t="s">
        <v>699</v>
      </c>
      <c r="F622" s="82" t="s">
        <v>438</v>
      </c>
      <c r="G622" s="89"/>
      <c r="H622" s="84">
        <v>3</v>
      </c>
      <c r="I622" s="82"/>
      <c r="J622" s="114">
        <v>45361.667476851799</v>
      </c>
    </row>
    <row r="623" spans="1:10" x14ac:dyDescent="0.25">
      <c r="A623" s="80">
        <v>195</v>
      </c>
      <c r="B623" s="81">
        <v>45360</v>
      </c>
      <c r="C623" s="82" t="s">
        <v>111</v>
      </c>
      <c r="D623" s="79" t="s">
        <v>893</v>
      </c>
      <c r="E623" s="83" t="s">
        <v>700</v>
      </c>
      <c r="F623" s="82" t="s">
        <v>430</v>
      </c>
      <c r="G623" s="89"/>
      <c r="H623" s="84">
        <v>120.3</v>
      </c>
      <c r="I623" s="82"/>
      <c r="J623" s="114">
        <v>45361.667476851799</v>
      </c>
    </row>
    <row r="624" spans="1:10" x14ac:dyDescent="0.25">
      <c r="A624" s="80">
        <v>195</v>
      </c>
      <c r="B624" s="81">
        <v>45360</v>
      </c>
      <c r="C624" s="82" t="s">
        <v>111</v>
      </c>
      <c r="D624" s="79" t="s">
        <v>893</v>
      </c>
      <c r="E624" s="83" t="s">
        <v>701</v>
      </c>
      <c r="F624" s="82" t="s">
        <v>431</v>
      </c>
      <c r="G624" s="89"/>
      <c r="H624" s="84">
        <v>240</v>
      </c>
      <c r="I624" s="82"/>
      <c r="J624" s="114">
        <v>45361.667476851799</v>
      </c>
    </row>
    <row r="625" spans="1:10" x14ac:dyDescent="0.25">
      <c r="A625" s="80">
        <v>196</v>
      </c>
      <c r="B625" s="81">
        <v>45361</v>
      </c>
      <c r="C625" s="82" t="s">
        <v>267</v>
      </c>
      <c r="D625" s="79" t="s">
        <v>897</v>
      </c>
      <c r="E625" s="83" t="s">
        <v>389</v>
      </c>
      <c r="F625" s="82" t="s">
        <v>345</v>
      </c>
      <c r="G625" s="89">
        <v>3535.48</v>
      </c>
      <c r="H625" s="84"/>
      <c r="I625" s="82"/>
      <c r="J625" s="114">
        <v>45361.675057870401</v>
      </c>
    </row>
    <row r="626" spans="1:10" x14ac:dyDescent="0.25">
      <c r="A626" s="80">
        <v>196</v>
      </c>
      <c r="B626" s="81">
        <v>45361</v>
      </c>
      <c r="C626" s="82" t="s">
        <v>267</v>
      </c>
      <c r="D626" s="79" t="s">
        <v>897</v>
      </c>
      <c r="E626" s="83" t="s">
        <v>365</v>
      </c>
      <c r="F626" s="82" t="s">
        <v>432</v>
      </c>
      <c r="G626" s="89"/>
      <c r="H626" s="84">
        <v>3075</v>
      </c>
      <c r="I626" s="82"/>
      <c r="J626" s="114">
        <v>45361.675057870401</v>
      </c>
    </row>
    <row r="627" spans="1:10" x14ac:dyDescent="0.25">
      <c r="A627" s="80">
        <v>196</v>
      </c>
      <c r="B627" s="81">
        <v>45361</v>
      </c>
      <c r="C627" s="82" t="s">
        <v>267</v>
      </c>
      <c r="D627" s="79" t="s">
        <v>897</v>
      </c>
      <c r="E627" s="83" t="s">
        <v>700</v>
      </c>
      <c r="F627" s="82" t="s">
        <v>430</v>
      </c>
      <c r="G627" s="89"/>
      <c r="H627" s="84">
        <v>153.75</v>
      </c>
      <c r="I627" s="82"/>
      <c r="J627" s="114">
        <v>45361.675057870401</v>
      </c>
    </row>
    <row r="628" spans="1:10" x14ac:dyDescent="0.25">
      <c r="A628" s="80">
        <v>196</v>
      </c>
      <c r="B628" s="81">
        <v>45361</v>
      </c>
      <c r="C628" s="82" t="s">
        <v>267</v>
      </c>
      <c r="D628" s="79" t="s">
        <v>897</v>
      </c>
      <c r="E628" s="83" t="s">
        <v>701</v>
      </c>
      <c r="F628" s="82" t="s">
        <v>431</v>
      </c>
      <c r="G628" s="89"/>
      <c r="H628" s="84">
        <v>306.73</v>
      </c>
      <c r="I628" s="82"/>
      <c r="J628" s="114">
        <v>45361.675057870401</v>
      </c>
    </row>
    <row r="629" spans="1:10" x14ac:dyDescent="0.25">
      <c r="A629" s="80">
        <v>197</v>
      </c>
      <c r="B629" s="81">
        <v>45360</v>
      </c>
      <c r="C629" s="82" t="s">
        <v>884</v>
      </c>
      <c r="D629" s="79" t="s">
        <v>898</v>
      </c>
      <c r="E629" s="83" t="s">
        <v>389</v>
      </c>
      <c r="F629" s="82" t="s">
        <v>345</v>
      </c>
      <c r="G629" s="89">
        <v>6898.5</v>
      </c>
      <c r="H629" s="84"/>
      <c r="I629" s="82"/>
      <c r="J629" s="114">
        <v>45361.676724536999</v>
      </c>
    </row>
    <row r="630" spans="1:10" x14ac:dyDescent="0.25">
      <c r="A630" s="80">
        <v>197</v>
      </c>
      <c r="B630" s="81">
        <v>45360</v>
      </c>
      <c r="C630" s="82" t="s">
        <v>884</v>
      </c>
      <c r="D630" s="79" t="s">
        <v>898</v>
      </c>
      <c r="E630" s="83" t="s">
        <v>365</v>
      </c>
      <c r="F630" s="82" t="s">
        <v>432</v>
      </c>
      <c r="G630" s="89"/>
      <c r="H630" s="84">
        <v>6000</v>
      </c>
      <c r="I630" s="82"/>
      <c r="J630" s="114">
        <v>45361.676724536999</v>
      </c>
    </row>
    <row r="631" spans="1:10" x14ac:dyDescent="0.25">
      <c r="A631" s="80">
        <v>197</v>
      </c>
      <c r="B631" s="81">
        <v>45360</v>
      </c>
      <c r="C631" s="82" t="s">
        <v>884</v>
      </c>
      <c r="D631" s="79" t="s">
        <v>898</v>
      </c>
      <c r="E631" s="83" t="s">
        <v>700</v>
      </c>
      <c r="F631" s="82" t="s">
        <v>430</v>
      </c>
      <c r="G631" s="89"/>
      <c r="H631" s="84">
        <v>300</v>
      </c>
      <c r="I631" s="82"/>
      <c r="J631" s="114">
        <v>45361.676724536999</v>
      </c>
    </row>
    <row r="632" spans="1:10" x14ac:dyDescent="0.25">
      <c r="A632" s="80">
        <v>197</v>
      </c>
      <c r="B632" s="81">
        <v>45360</v>
      </c>
      <c r="C632" s="82" t="s">
        <v>884</v>
      </c>
      <c r="D632" s="79" t="s">
        <v>898</v>
      </c>
      <c r="E632" s="83" t="s">
        <v>701</v>
      </c>
      <c r="F632" s="82" t="s">
        <v>431</v>
      </c>
      <c r="G632" s="89"/>
      <c r="H632" s="84">
        <v>598.5</v>
      </c>
      <c r="I632" s="82"/>
      <c r="J632" s="114">
        <v>45361.676724536999</v>
      </c>
    </row>
    <row r="633" spans="1:10" x14ac:dyDescent="0.25">
      <c r="A633" s="80">
        <v>198</v>
      </c>
      <c r="B633" s="81">
        <v>45361</v>
      </c>
      <c r="C633" s="82" t="s">
        <v>163</v>
      </c>
      <c r="D633" s="79" t="s">
        <v>899</v>
      </c>
      <c r="E633" s="83" t="s">
        <v>389</v>
      </c>
      <c r="F633" s="82" t="s">
        <v>345</v>
      </c>
      <c r="G633" s="89">
        <v>2759.4</v>
      </c>
      <c r="H633" s="84"/>
      <c r="I633" s="82"/>
      <c r="J633" s="114">
        <v>45361.683611111097</v>
      </c>
    </row>
    <row r="634" spans="1:10" x14ac:dyDescent="0.25">
      <c r="A634" s="80">
        <v>198</v>
      </c>
      <c r="B634" s="81">
        <v>45361</v>
      </c>
      <c r="C634" s="82" t="s">
        <v>163</v>
      </c>
      <c r="D634" s="79" t="s">
        <v>899</v>
      </c>
      <c r="E634" s="83" t="s">
        <v>365</v>
      </c>
      <c r="F634" s="82" t="s">
        <v>432</v>
      </c>
      <c r="G634" s="89"/>
      <c r="H634" s="84">
        <v>2400</v>
      </c>
      <c r="I634" s="82"/>
      <c r="J634" s="114">
        <v>45361.683703703697</v>
      </c>
    </row>
    <row r="635" spans="1:10" x14ac:dyDescent="0.25">
      <c r="A635" s="80">
        <v>198</v>
      </c>
      <c r="B635" s="81">
        <v>45361</v>
      </c>
      <c r="C635" s="82" t="s">
        <v>163</v>
      </c>
      <c r="D635" s="79" t="s">
        <v>899</v>
      </c>
      <c r="E635" s="83" t="s">
        <v>700</v>
      </c>
      <c r="F635" s="82" t="s">
        <v>430</v>
      </c>
      <c r="G635" s="89"/>
      <c r="H635" s="84">
        <v>120</v>
      </c>
      <c r="I635" s="82"/>
      <c r="J635" s="114">
        <v>45361.683703703697</v>
      </c>
    </row>
    <row r="636" spans="1:10" x14ac:dyDescent="0.25">
      <c r="A636" s="80">
        <v>198</v>
      </c>
      <c r="B636" s="81">
        <v>45361</v>
      </c>
      <c r="C636" s="82" t="s">
        <v>163</v>
      </c>
      <c r="D636" s="79" t="s">
        <v>899</v>
      </c>
      <c r="E636" s="83" t="s">
        <v>701</v>
      </c>
      <c r="F636" s="82" t="s">
        <v>431</v>
      </c>
      <c r="G636" s="89"/>
      <c r="H636" s="84">
        <v>239.4</v>
      </c>
      <c r="I636" s="82"/>
      <c r="J636" s="114">
        <v>45361.683703703697</v>
      </c>
    </row>
    <row r="637" spans="1:10" x14ac:dyDescent="0.25">
      <c r="A637" s="80">
        <v>199</v>
      </c>
      <c r="B637" s="81">
        <v>45363</v>
      </c>
      <c r="C637" s="82" t="s">
        <v>26</v>
      </c>
      <c r="D637" s="79" t="s">
        <v>917</v>
      </c>
      <c r="E637" s="83" t="s">
        <v>389</v>
      </c>
      <c r="F637" s="82" t="s">
        <v>345</v>
      </c>
      <c r="G637" s="89">
        <v>1724.63</v>
      </c>
      <c r="H637" s="84"/>
      <c r="I637" s="82"/>
      <c r="J637" s="114">
        <v>45363.312071759297</v>
      </c>
    </row>
    <row r="638" spans="1:10" x14ac:dyDescent="0.25">
      <c r="A638" s="80">
        <v>199</v>
      </c>
      <c r="B638" s="81">
        <v>45363</v>
      </c>
      <c r="C638" s="82" t="s">
        <v>26</v>
      </c>
      <c r="D638" s="79" t="s">
        <v>917</v>
      </c>
      <c r="E638" s="83" t="s">
        <v>365</v>
      </c>
      <c r="F638" s="82" t="s">
        <v>432</v>
      </c>
      <c r="G638" s="89"/>
      <c r="H638" s="84">
        <v>1500</v>
      </c>
      <c r="I638" s="82"/>
      <c r="J638" s="114">
        <v>45363.312071759297</v>
      </c>
    </row>
    <row r="639" spans="1:10" x14ac:dyDescent="0.25">
      <c r="A639" s="80">
        <v>199</v>
      </c>
      <c r="B639" s="81">
        <v>45363</v>
      </c>
      <c r="C639" s="82" t="s">
        <v>26</v>
      </c>
      <c r="D639" s="79" t="s">
        <v>917</v>
      </c>
      <c r="E639" s="83" t="s">
        <v>700</v>
      </c>
      <c r="F639" s="82" t="s">
        <v>430</v>
      </c>
      <c r="G639" s="89"/>
      <c r="H639" s="84">
        <v>75</v>
      </c>
      <c r="I639" s="82"/>
      <c r="J639" s="114">
        <v>45363.312071759297</v>
      </c>
    </row>
    <row r="640" spans="1:10" x14ac:dyDescent="0.25">
      <c r="A640" s="80">
        <v>199</v>
      </c>
      <c r="B640" s="81">
        <v>45363</v>
      </c>
      <c r="C640" s="82" t="s">
        <v>26</v>
      </c>
      <c r="D640" s="79" t="s">
        <v>917</v>
      </c>
      <c r="E640" s="83" t="s">
        <v>701</v>
      </c>
      <c r="F640" s="82" t="s">
        <v>431</v>
      </c>
      <c r="G640" s="89"/>
      <c r="H640" s="84">
        <v>149.63</v>
      </c>
      <c r="I640" s="82"/>
      <c r="J640" s="114">
        <v>45363.312071759297</v>
      </c>
    </row>
    <row r="641" spans="1:10" x14ac:dyDescent="0.25">
      <c r="A641" s="80">
        <v>200</v>
      </c>
      <c r="B641" s="81">
        <v>45362</v>
      </c>
      <c r="C641" s="82" t="s">
        <v>156</v>
      </c>
      <c r="D641" s="79" t="s">
        <v>923</v>
      </c>
      <c r="E641" s="83" t="s">
        <v>389</v>
      </c>
      <c r="F641" s="82" t="s">
        <v>345</v>
      </c>
      <c r="G641" s="89">
        <v>2069.5500000000002</v>
      </c>
      <c r="H641" s="84"/>
      <c r="I641" s="82"/>
      <c r="J641" s="114">
        <v>45363.337129629603</v>
      </c>
    </row>
    <row r="642" spans="1:10" x14ac:dyDescent="0.25">
      <c r="A642" s="80">
        <v>200</v>
      </c>
      <c r="B642" s="81">
        <v>45362</v>
      </c>
      <c r="C642" s="82" t="s">
        <v>156</v>
      </c>
      <c r="D642" s="79" t="s">
        <v>923</v>
      </c>
      <c r="E642" s="83" t="s">
        <v>365</v>
      </c>
      <c r="F642" s="82" t="s">
        <v>432</v>
      </c>
      <c r="G642" s="89"/>
      <c r="H642" s="84">
        <v>1800</v>
      </c>
      <c r="I642" s="82"/>
      <c r="J642" s="114">
        <v>45363.337129629603</v>
      </c>
    </row>
    <row r="643" spans="1:10" x14ac:dyDescent="0.25">
      <c r="A643" s="80">
        <v>200</v>
      </c>
      <c r="B643" s="81">
        <v>45362</v>
      </c>
      <c r="C643" s="82" t="s">
        <v>156</v>
      </c>
      <c r="D643" s="79" t="s">
        <v>923</v>
      </c>
      <c r="E643" s="83" t="s">
        <v>700</v>
      </c>
      <c r="F643" s="82" t="s">
        <v>430</v>
      </c>
      <c r="G643" s="89"/>
      <c r="H643" s="84">
        <v>90</v>
      </c>
      <c r="I643" s="82"/>
      <c r="J643" s="114">
        <v>45363.337129629603</v>
      </c>
    </row>
    <row r="644" spans="1:10" x14ac:dyDescent="0.25">
      <c r="A644" s="80">
        <v>200</v>
      </c>
      <c r="B644" s="81">
        <v>45362</v>
      </c>
      <c r="C644" s="82" t="s">
        <v>156</v>
      </c>
      <c r="D644" s="79" t="s">
        <v>923</v>
      </c>
      <c r="E644" s="83" t="s">
        <v>701</v>
      </c>
      <c r="F644" s="82" t="s">
        <v>431</v>
      </c>
      <c r="G644" s="89"/>
      <c r="H644" s="84">
        <v>179.55</v>
      </c>
      <c r="I644" s="82"/>
      <c r="J644" s="114">
        <v>45363.337129629603</v>
      </c>
    </row>
    <row r="645" spans="1:10" x14ac:dyDescent="0.25">
      <c r="A645" s="80">
        <v>201</v>
      </c>
      <c r="B645" s="81">
        <v>45363</v>
      </c>
      <c r="C645" s="82" t="s">
        <v>156</v>
      </c>
      <c r="D645" s="79" t="s">
        <v>924</v>
      </c>
      <c r="E645" s="83" t="s">
        <v>389</v>
      </c>
      <c r="F645" s="82" t="s">
        <v>345</v>
      </c>
      <c r="G645" s="89">
        <v>344.93</v>
      </c>
      <c r="H645" s="84"/>
      <c r="I645" s="82"/>
      <c r="J645" s="114">
        <v>45363.3519212963</v>
      </c>
    </row>
    <row r="646" spans="1:10" x14ac:dyDescent="0.25">
      <c r="A646" s="80">
        <v>201</v>
      </c>
      <c r="B646" s="81">
        <v>45363</v>
      </c>
      <c r="C646" s="82" t="s">
        <v>156</v>
      </c>
      <c r="D646" s="79" t="s">
        <v>924</v>
      </c>
      <c r="E646" s="83" t="s">
        <v>365</v>
      </c>
      <c r="F646" s="82" t="s">
        <v>432</v>
      </c>
      <c r="G646" s="89"/>
      <c r="H646" s="84">
        <v>300</v>
      </c>
      <c r="I646" s="82"/>
      <c r="J646" s="114">
        <v>45363.3519212963</v>
      </c>
    </row>
    <row r="647" spans="1:10" x14ac:dyDescent="0.25">
      <c r="A647" s="80">
        <v>201</v>
      </c>
      <c r="B647" s="81">
        <v>45363</v>
      </c>
      <c r="C647" s="82" t="s">
        <v>156</v>
      </c>
      <c r="D647" s="79" t="s">
        <v>924</v>
      </c>
      <c r="E647" s="83" t="s">
        <v>700</v>
      </c>
      <c r="F647" s="82" t="s">
        <v>430</v>
      </c>
      <c r="G647" s="89"/>
      <c r="H647" s="84">
        <v>15</v>
      </c>
      <c r="I647" s="82"/>
      <c r="J647" s="114">
        <v>45363.3519212963</v>
      </c>
    </row>
    <row r="648" spans="1:10" x14ac:dyDescent="0.25">
      <c r="A648" s="80">
        <v>201</v>
      </c>
      <c r="B648" s="81">
        <v>45363</v>
      </c>
      <c r="C648" s="82" t="s">
        <v>156</v>
      </c>
      <c r="D648" s="79" t="s">
        <v>924</v>
      </c>
      <c r="E648" s="83" t="s">
        <v>701</v>
      </c>
      <c r="F648" s="82" t="s">
        <v>431</v>
      </c>
      <c r="G648" s="89"/>
      <c r="H648" s="84">
        <v>29.93</v>
      </c>
      <c r="I648" s="82"/>
      <c r="J648" s="114">
        <v>45363.3519212963</v>
      </c>
    </row>
    <row r="649" spans="1:10" x14ac:dyDescent="0.25">
      <c r="A649" s="80">
        <v>202</v>
      </c>
      <c r="B649" s="81">
        <v>45363</v>
      </c>
      <c r="C649" s="82" t="s">
        <v>233</v>
      </c>
      <c r="D649" s="79" t="s">
        <v>927</v>
      </c>
      <c r="E649" s="83" t="s">
        <v>389</v>
      </c>
      <c r="F649" s="82" t="s">
        <v>345</v>
      </c>
      <c r="G649" s="89">
        <v>689.85</v>
      </c>
      <c r="H649" s="84"/>
      <c r="I649" s="82"/>
      <c r="J649" s="114">
        <v>45363.364699074104</v>
      </c>
    </row>
    <row r="650" spans="1:10" x14ac:dyDescent="0.25">
      <c r="A650" s="80">
        <v>202</v>
      </c>
      <c r="B650" s="81">
        <v>45363</v>
      </c>
      <c r="C650" s="82" t="s">
        <v>233</v>
      </c>
      <c r="D650" s="79" t="s">
        <v>927</v>
      </c>
      <c r="E650" s="83" t="s">
        <v>365</v>
      </c>
      <c r="F650" s="82" t="s">
        <v>432</v>
      </c>
      <c r="G650" s="89"/>
      <c r="H650" s="84">
        <v>600</v>
      </c>
      <c r="I650" s="82"/>
      <c r="J650" s="114">
        <v>45363.364699074104</v>
      </c>
    </row>
    <row r="651" spans="1:10" x14ac:dyDescent="0.25">
      <c r="A651" s="80">
        <v>202</v>
      </c>
      <c r="B651" s="81">
        <v>45363</v>
      </c>
      <c r="C651" s="82" t="s">
        <v>233</v>
      </c>
      <c r="D651" s="79" t="s">
        <v>927</v>
      </c>
      <c r="E651" s="83" t="s">
        <v>700</v>
      </c>
      <c r="F651" s="82" t="s">
        <v>430</v>
      </c>
      <c r="G651" s="89"/>
      <c r="H651" s="84">
        <v>30</v>
      </c>
      <c r="I651" s="82"/>
      <c r="J651" s="114">
        <v>45363.364699074104</v>
      </c>
    </row>
    <row r="652" spans="1:10" x14ac:dyDescent="0.25">
      <c r="A652" s="80">
        <v>202</v>
      </c>
      <c r="B652" s="81">
        <v>45363</v>
      </c>
      <c r="C652" s="82" t="s">
        <v>233</v>
      </c>
      <c r="D652" s="79" t="s">
        <v>927</v>
      </c>
      <c r="E652" s="83" t="s">
        <v>701</v>
      </c>
      <c r="F652" s="82" t="s">
        <v>431</v>
      </c>
      <c r="G652" s="89"/>
      <c r="H652" s="84">
        <v>59.85</v>
      </c>
      <c r="I652" s="82"/>
      <c r="J652" s="114">
        <v>45363.364699074104</v>
      </c>
    </row>
    <row r="653" spans="1:10" x14ac:dyDescent="0.25">
      <c r="A653" s="80">
        <v>203</v>
      </c>
      <c r="B653" s="81">
        <v>45363</v>
      </c>
      <c r="C653" s="82" t="s">
        <v>143</v>
      </c>
      <c r="D653" s="79" t="s">
        <v>930</v>
      </c>
      <c r="E653" s="83" t="s">
        <v>389</v>
      </c>
      <c r="F653" s="82" t="s">
        <v>345</v>
      </c>
      <c r="G653" s="89">
        <v>1379.7</v>
      </c>
      <c r="H653" s="84"/>
      <c r="I653" s="82"/>
      <c r="J653" s="114">
        <v>45363.3678587963</v>
      </c>
    </row>
    <row r="654" spans="1:10" x14ac:dyDescent="0.25">
      <c r="A654" s="80">
        <v>203</v>
      </c>
      <c r="B654" s="81">
        <v>45363</v>
      </c>
      <c r="C654" s="82" t="s">
        <v>143</v>
      </c>
      <c r="D654" s="79" t="s">
        <v>930</v>
      </c>
      <c r="E654" s="83" t="s">
        <v>365</v>
      </c>
      <c r="F654" s="82" t="s">
        <v>432</v>
      </c>
      <c r="G654" s="89"/>
      <c r="H654" s="84">
        <v>1200</v>
      </c>
      <c r="I654" s="82"/>
      <c r="J654" s="114">
        <v>45363.3678587963</v>
      </c>
    </row>
    <row r="655" spans="1:10" x14ac:dyDescent="0.25">
      <c r="A655" s="80">
        <v>203</v>
      </c>
      <c r="B655" s="81">
        <v>45363</v>
      </c>
      <c r="C655" s="82" t="s">
        <v>143</v>
      </c>
      <c r="D655" s="79" t="s">
        <v>930</v>
      </c>
      <c r="E655" s="83" t="s">
        <v>700</v>
      </c>
      <c r="F655" s="82" t="s">
        <v>430</v>
      </c>
      <c r="G655" s="89"/>
      <c r="H655" s="84">
        <v>60</v>
      </c>
      <c r="I655" s="82"/>
      <c r="J655" s="114">
        <v>45363.3678587963</v>
      </c>
    </row>
    <row r="656" spans="1:10" x14ac:dyDescent="0.25">
      <c r="A656" s="80">
        <v>203</v>
      </c>
      <c r="B656" s="81">
        <v>45363</v>
      </c>
      <c r="C656" s="82" t="s">
        <v>143</v>
      </c>
      <c r="D656" s="79" t="s">
        <v>930</v>
      </c>
      <c r="E656" s="83" t="s">
        <v>701</v>
      </c>
      <c r="F656" s="82" t="s">
        <v>431</v>
      </c>
      <c r="G656" s="89"/>
      <c r="H656" s="84">
        <v>119.7</v>
      </c>
      <c r="I656" s="82"/>
      <c r="J656" s="114">
        <v>45363.3678587963</v>
      </c>
    </row>
    <row r="657" spans="1:10" x14ac:dyDescent="0.25">
      <c r="A657" s="80">
        <v>204</v>
      </c>
      <c r="B657" s="81">
        <v>45363</v>
      </c>
      <c r="C657" s="82" t="s">
        <v>113</v>
      </c>
      <c r="D657" s="79" t="s">
        <v>931</v>
      </c>
      <c r="E657" s="83" t="s">
        <v>389</v>
      </c>
      <c r="F657" s="82" t="s">
        <v>345</v>
      </c>
      <c r="G657" s="89">
        <v>2069.5500000000002</v>
      </c>
      <c r="H657" s="84"/>
      <c r="I657" s="82"/>
      <c r="J657" s="114">
        <v>45363.372731481497</v>
      </c>
    </row>
    <row r="658" spans="1:10" x14ac:dyDescent="0.25">
      <c r="A658" s="80">
        <v>204</v>
      </c>
      <c r="B658" s="81">
        <v>45363</v>
      </c>
      <c r="C658" s="82" t="s">
        <v>113</v>
      </c>
      <c r="D658" s="79" t="s">
        <v>931</v>
      </c>
      <c r="E658" s="83" t="s">
        <v>365</v>
      </c>
      <c r="F658" s="82" t="s">
        <v>432</v>
      </c>
      <c r="G658" s="89"/>
      <c r="H658" s="84">
        <v>1800</v>
      </c>
      <c r="I658" s="82"/>
      <c r="J658" s="114">
        <v>45363.372731481497</v>
      </c>
    </row>
    <row r="659" spans="1:10" x14ac:dyDescent="0.25">
      <c r="A659" s="80">
        <v>204</v>
      </c>
      <c r="B659" s="81">
        <v>45363</v>
      </c>
      <c r="C659" s="82" t="s">
        <v>113</v>
      </c>
      <c r="D659" s="79" t="s">
        <v>931</v>
      </c>
      <c r="E659" s="83" t="s">
        <v>700</v>
      </c>
      <c r="F659" s="82" t="s">
        <v>430</v>
      </c>
      <c r="G659" s="89"/>
      <c r="H659" s="84">
        <v>90</v>
      </c>
      <c r="I659" s="82"/>
      <c r="J659" s="114">
        <v>45363.372731481497</v>
      </c>
    </row>
    <row r="660" spans="1:10" x14ac:dyDescent="0.25">
      <c r="A660" s="80">
        <v>204</v>
      </c>
      <c r="B660" s="81">
        <v>45363</v>
      </c>
      <c r="C660" s="82" t="s">
        <v>113</v>
      </c>
      <c r="D660" s="79" t="s">
        <v>931</v>
      </c>
      <c r="E660" s="83" t="s">
        <v>701</v>
      </c>
      <c r="F660" s="82" t="s">
        <v>431</v>
      </c>
      <c r="G660" s="89"/>
      <c r="H660" s="84">
        <v>179.55</v>
      </c>
      <c r="I660" s="82"/>
      <c r="J660" s="114">
        <v>45363.372731481497</v>
      </c>
    </row>
    <row r="661" spans="1:10" x14ac:dyDescent="0.25">
      <c r="A661" s="80">
        <v>205</v>
      </c>
      <c r="B661" s="81">
        <v>45363</v>
      </c>
      <c r="C661" s="82" t="s">
        <v>783</v>
      </c>
      <c r="D661" s="79" t="s">
        <v>934</v>
      </c>
      <c r="E661" s="83" t="s">
        <v>389</v>
      </c>
      <c r="F661" s="82" t="s">
        <v>345</v>
      </c>
      <c r="G661" s="89">
        <v>1379.7</v>
      </c>
      <c r="H661" s="84"/>
      <c r="I661" s="82"/>
      <c r="J661" s="114">
        <v>45363.378379629597</v>
      </c>
    </row>
    <row r="662" spans="1:10" x14ac:dyDescent="0.25">
      <c r="A662" s="80">
        <v>205</v>
      </c>
      <c r="B662" s="81">
        <v>45363</v>
      </c>
      <c r="C662" s="82" t="s">
        <v>783</v>
      </c>
      <c r="D662" s="79" t="s">
        <v>934</v>
      </c>
      <c r="E662" s="83" t="s">
        <v>365</v>
      </c>
      <c r="F662" s="82" t="s">
        <v>432</v>
      </c>
      <c r="G662" s="89"/>
      <c r="H662" s="84">
        <v>1200</v>
      </c>
      <c r="I662" s="82"/>
      <c r="J662" s="114">
        <v>45363.378379629597</v>
      </c>
    </row>
    <row r="663" spans="1:10" x14ac:dyDescent="0.25">
      <c r="A663" s="80">
        <v>205</v>
      </c>
      <c r="B663" s="81">
        <v>45363</v>
      </c>
      <c r="C663" s="82" t="s">
        <v>783</v>
      </c>
      <c r="D663" s="79" t="s">
        <v>934</v>
      </c>
      <c r="E663" s="83" t="s">
        <v>700</v>
      </c>
      <c r="F663" s="82" t="s">
        <v>430</v>
      </c>
      <c r="G663" s="89"/>
      <c r="H663" s="84">
        <v>60</v>
      </c>
      <c r="I663" s="82"/>
      <c r="J663" s="114">
        <v>45363.378379629597</v>
      </c>
    </row>
    <row r="664" spans="1:10" x14ac:dyDescent="0.25">
      <c r="A664" s="80">
        <v>205</v>
      </c>
      <c r="B664" s="81">
        <v>45363</v>
      </c>
      <c r="C664" s="82" t="s">
        <v>783</v>
      </c>
      <c r="D664" s="79" t="s">
        <v>934</v>
      </c>
      <c r="E664" s="83" t="s">
        <v>701</v>
      </c>
      <c r="F664" s="82" t="s">
        <v>431</v>
      </c>
      <c r="G664" s="89"/>
      <c r="H664" s="84">
        <v>119.7</v>
      </c>
      <c r="I664" s="82"/>
      <c r="J664" s="114">
        <v>45363.378379629597</v>
      </c>
    </row>
    <row r="665" spans="1:10" x14ac:dyDescent="0.25">
      <c r="A665" s="80">
        <v>206</v>
      </c>
      <c r="B665" s="81">
        <v>45363</v>
      </c>
      <c r="C665" s="82" t="s">
        <v>50</v>
      </c>
      <c r="D665" s="79" t="s">
        <v>935</v>
      </c>
      <c r="E665" s="83" t="s">
        <v>389</v>
      </c>
      <c r="F665" s="82" t="s">
        <v>345</v>
      </c>
      <c r="G665" s="89">
        <v>16983.03</v>
      </c>
      <c r="H665" s="84"/>
      <c r="I665" s="82"/>
      <c r="J665" s="114">
        <v>45363.379340277803</v>
      </c>
    </row>
    <row r="666" spans="1:10" x14ac:dyDescent="0.25">
      <c r="A666" s="80">
        <v>206</v>
      </c>
      <c r="B666" s="81">
        <v>45363</v>
      </c>
      <c r="C666" s="82" t="s">
        <v>50</v>
      </c>
      <c r="D666" s="79" t="s">
        <v>935</v>
      </c>
      <c r="E666" s="83" t="s">
        <v>365</v>
      </c>
      <c r="F666" s="82" t="s">
        <v>432</v>
      </c>
      <c r="G666" s="89"/>
      <c r="H666" s="84">
        <v>15700</v>
      </c>
      <c r="I666" s="82"/>
      <c r="J666" s="114">
        <v>45363.379340277803</v>
      </c>
    </row>
    <row r="667" spans="1:10" x14ac:dyDescent="0.25">
      <c r="A667" s="80">
        <v>206</v>
      </c>
      <c r="B667" s="81">
        <v>45363</v>
      </c>
      <c r="C667" s="82" t="s">
        <v>50</v>
      </c>
      <c r="D667" s="79" t="s">
        <v>935</v>
      </c>
      <c r="E667" s="83" t="s">
        <v>367</v>
      </c>
      <c r="F667" s="82" t="s">
        <v>448</v>
      </c>
      <c r="G667" s="89"/>
      <c r="H667" s="84">
        <v>100</v>
      </c>
      <c r="I667" s="82"/>
      <c r="J667" s="114">
        <v>45363.379340277803</v>
      </c>
    </row>
    <row r="668" spans="1:10" x14ac:dyDescent="0.25">
      <c r="A668" s="80">
        <v>206</v>
      </c>
      <c r="B668" s="81">
        <v>45363</v>
      </c>
      <c r="C668" s="82" t="s">
        <v>50</v>
      </c>
      <c r="D668" s="79" t="s">
        <v>935</v>
      </c>
      <c r="E668" s="83" t="s">
        <v>700</v>
      </c>
      <c r="F668" s="82" t="s">
        <v>430</v>
      </c>
      <c r="G668" s="89"/>
      <c r="H668" s="84">
        <v>395</v>
      </c>
      <c r="I668" s="82"/>
      <c r="J668" s="114">
        <v>45363.379340277803</v>
      </c>
    </row>
    <row r="669" spans="1:10" x14ac:dyDescent="0.25">
      <c r="A669" s="80">
        <v>206</v>
      </c>
      <c r="B669" s="81">
        <v>45363</v>
      </c>
      <c r="C669" s="82" t="s">
        <v>50</v>
      </c>
      <c r="D669" s="79" t="s">
        <v>935</v>
      </c>
      <c r="E669" s="83" t="s">
        <v>701</v>
      </c>
      <c r="F669" s="82" t="s">
        <v>431</v>
      </c>
      <c r="G669" s="89"/>
      <c r="H669" s="84">
        <v>788.03</v>
      </c>
      <c r="I669" s="82"/>
      <c r="J669" s="114">
        <v>45363.379340277803</v>
      </c>
    </row>
    <row r="670" spans="1:10" x14ac:dyDescent="0.25">
      <c r="A670" s="80">
        <v>207</v>
      </c>
      <c r="B670" s="81">
        <v>45363</v>
      </c>
      <c r="C670" s="82" t="s">
        <v>299</v>
      </c>
      <c r="D670" s="79" t="s">
        <v>948</v>
      </c>
      <c r="E670" s="83" t="s">
        <v>389</v>
      </c>
      <c r="F670" s="82" t="s">
        <v>345</v>
      </c>
      <c r="G670" s="89">
        <v>1293.47</v>
      </c>
      <c r="H670" s="84"/>
      <c r="I670" s="82"/>
      <c r="J670" s="114">
        <v>45363.389803240701</v>
      </c>
    </row>
    <row r="671" spans="1:10" x14ac:dyDescent="0.25">
      <c r="A671" s="80">
        <v>207</v>
      </c>
      <c r="B671" s="81">
        <v>45363</v>
      </c>
      <c r="C671" s="82" t="s">
        <v>299</v>
      </c>
      <c r="D671" s="79" t="s">
        <v>948</v>
      </c>
      <c r="E671" s="83" t="s">
        <v>365</v>
      </c>
      <c r="F671" s="82" t="s">
        <v>432</v>
      </c>
      <c r="G671" s="89"/>
      <c r="H671" s="84">
        <v>1125</v>
      </c>
      <c r="I671" s="82"/>
      <c r="J671" s="114">
        <v>45363.389803240701</v>
      </c>
    </row>
    <row r="672" spans="1:10" x14ac:dyDescent="0.25">
      <c r="A672" s="80">
        <v>207</v>
      </c>
      <c r="B672" s="81">
        <v>45363</v>
      </c>
      <c r="C672" s="82" t="s">
        <v>299</v>
      </c>
      <c r="D672" s="79" t="s">
        <v>948</v>
      </c>
      <c r="E672" s="83" t="s">
        <v>700</v>
      </c>
      <c r="F672" s="82" t="s">
        <v>430</v>
      </c>
      <c r="G672" s="89"/>
      <c r="H672" s="84">
        <v>56.25</v>
      </c>
      <c r="I672" s="82"/>
      <c r="J672" s="114">
        <v>45363.389803240701</v>
      </c>
    </row>
    <row r="673" spans="1:10" x14ac:dyDescent="0.25">
      <c r="A673" s="80">
        <v>207</v>
      </c>
      <c r="B673" s="81">
        <v>45363</v>
      </c>
      <c r="C673" s="82" t="s">
        <v>299</v>
      </c>
      <c r="D673" s="79" t="s">
        <v>948</v>
      </c>
      <c r="E673" s="83" t="s">
        <v>701</v>
      </c>
      <c r="F673" s="82" t="s">
        <v>431</v>
      </c>
      <c r="G673" s="89"/>
      <c r="H673" s="84">
        <v>112.22</v>
      </c>
      <c r="I673" s="82"/>
      <c r="J673" s="114">
        <v>45363.389803240701</v>
      </c>
    </row>
    <row r="674" spans="1:10" x14ac:dyDescent="0.25">
      <c r="A674" s="80">
        <v>208</v>
      </c>
      <c r="B674" s="81">
        <v>45363</v>
      </c>
      <c r="C674" s="82" t="s">
        <v>845</v>
      </c>
      <c r="D674" s="79" t="s">
        <v>949</v>
      </c>
      <c r="E674" s="83" t="s">
        <v>389</v>
      </c>
      <c r="F674" s="82" t="s">
        <v>345</v>
      </c>
      <c r="G674" s="89">
        <v>1138.25</v>
      </c>
      <c r="H674" s="84"/>
      <c r="I674" s="82"/>
      <c r="J674" s="114">
        <v>45363.393148148098</v>
      </c>
    </row>
    <row r="675" spans="1:10" x14ac:dyDescent="0.25">
      <c r="A675" s="80">
        <v>208</v>
      </c>
      <c r="B675" s="81">
        <v>45363</v>
      </c>
      <c r="C675" s="82" t="s">
        <v>845</v>
      </c>
      <c r="D675" s="79" t="s">
        <v>949</v>
      </c>
      <c r="E675" s="83" t="s">
        <v>365</v>
      </c>
      <c r="F675" s="82" t="s">
        <v>432</v>
      </c>
      <c r="G675" s="89"/>
      <c r="H675" s="84">
        <v>990</v>
      </c>
      <c r="I675" s="82"/>
      <c r="J675" s="114">
        <v>45363.393148148098</v>
      </c>
    </row>
    <row r="676" spans="1:10" x14ac:dyDescent="0.25">
      <c r="A676" s="80">
        <v>208</v>
      </c>
      <c r="B676" s="81">
        <v>45363</v>
      </c>
      <c r="C676" s="82" t="s">
        <v>845</v>
      </c>
      <c r="D676" s="79" t="s">
        <v>949</v>
      </c>
      <c r="E676" s="83" t="s">
        <v>700</v>
      </c>
      <c r="F676" s="82" t="s">
        <v>430</v>
      </c>
      <c r="G676" s="89"/>
      <c r="H676" s="84">
        <v>49.5</v>
      </c>
      <c r="I676" s="82"/>
      <c r="J676" s="114">
        <v>45363.393148148098</v>
      </c>
    </row>
    <row r="677" spans="1:10" x14ac:dyDescent="0.25">
      <c r="A677" s="80">
        <v>208</v>
      </c>
      <c r="B677" s="81">
        <v>45363</v>
      </c>
      <c r="C677" s="82" t="s">
        <v>845</v>
      </c>
      <c r="D677" s="79" t="s">
        <v>949</v>
      </c>
      <c r="E677" s="83" t="s">
        <v>701</v>
      </c>
      <c r="F677" s="82" t="s">
        <v>431</v>
      </c>
      <c r="G677" s="89"/>
      <c r="H677" s="84">
        <v>98.75</v>
      </c>
      <c r="I677" s="82"/>
      <c r="J677" s="114">
        <v>45363.393148148098</v>
      </c>
    </row>
    <row r="678" spans="1:10" x14ac:dyDescent="0.25">
      <c r="A678" s="80">
        <v>209</v>
      </c>
      <c r="B678" s="81">
        <v>45363</v>
      </c>
      <c r="C678" s="82" t="s">
        <v>300</v>
      </c>
      <c r="D678" s="79" t="s">
        <v>950</v>
      </c>
      <c r="E678" s="83" t="s">
        <v>389</v>
      </c>
      <c r="F678" s="82" t="s">
        <v>345</v>
      </c>
      <c r="G678" s="89">
        <v>1034.78</v>
      </c>
      <c r="H678" s="84"/>
      <c r="I678" s="82"/>
      <c r="J678" s="114">
        <v>45363.398148148102</v>
      </c>
    </row>
    <row r="679" spans="1:10" x14ac:dyDescent="0.25">
      <c r="A679" s="80">
        <v>209</v>
      </c>
      <c r="B679" s="81">
        <v>45363</v>
      </c>
      <c r="C679" s="82" t="s">
        <v>300</v>
      </c>
      <c r="D679" s="79" t="s">
        <v>950</v>
      </c>
      <c r="E679" s="83" t="s">
        <v>365</v>
      </c>
      <c r="F679" s="82" t="s">
        <v>432</v>
      </c>
      <c r="G679" s="89"/>
      <c r="H679" s="84">
        <v>900</v>
      </c>
      <c r="I679" s="82"/>
      <c r="J679" s="114">
        <v>45363.398148148102</v>
      </c>
    </row>
    <row r="680" spans="1:10" x14ac:dyDescent="0.25">
      <c r="A680" s="80">
        <v>209</v>
      </c>
      <c r="B680" s="81">
        <v>45363</v>
      </c>
      <c r="C680" s="82" t="s">
        <v>300</v>
      </c>
      <c r="D680" s="79" t="s">
        <v>950</v>
      </c>
      <c r="E680" s="83" t="s">
        <v>700</v>
      </c>
      <c r="F680" s="82" t="s">
        <v>430</v>
      </c>
      <c r="G680" s="89"/>
      <c r="H680" s="84">
        <v>45</v>
      </c>
      <c r="I680" s="82"/>
      <c r="J680" s="114">
        <v>45363.398148148102</v>
      </c>
    </row>
    <row r="681" spans="1:10" x14ac:dyDescent="0.25">
      <c r="A681" s="80">
        <v>209</v>
      </c>
      <c r="B681" s="81">
        <v>45363</v>
      </c>
      <c r="C681" s="82" t="s">
        <v>300</v>
      </c>
      <c r="D681" s="79" t="s">
        <v>950</v>
      </c>
      <c r="E681" s="83" t="s">
        <v>701</v>
      </c>
      <c r="F681" s="82" t="s">
        <v>431</v>
      </c>
      <c r="G681" s="89"/>
      <c r="H681" s="84">
        <v>89.78</v>
      </c>
      <c r="I681" s="82"/>
      <c r="J681" s="114">
        <v>45363.398148148102</v>
      </c>
    </row>
    <row r="682" spans="1:10" x14ac:dyDescent="0.25">
      <c r="A682" s="80">
        <v>210</v>
      </c>
      <c r="B682" s="81">
        <v>45363</v>
      </c>
      <c r="C682" s="82" t="s">
        <v>760</v>
      </c>
      <c r="D682" s="79" t="s">
        <v>951</v>
      </c>
      <c r="E682" s="83" t="s">
        <v>389</v>
      </c>
      <c r="F682" s="82" t="s">
        <v>345</v>
      </c>
      <c r="G682" s="89">
        <v>1724.63</v>
      </c>
      <c r="H682" s="84"/>
      <c r="I682" s="82"/>
      <c r="J682" s="114">
        <v>45363.399131944403</v>
      </c>
    </row>
    <row r="683" spans="1:10" x14ac:dyDescent="0.25">
      <c r="A683" s="80">
        <v>210</v>
      </c>
      <c r="B683" s="81">
        <v>45363</v>
      </c>
      <c r="C683" s="82" t="s">
        <v>760</v>
      </c>
      <c r="D683" s="79" t="s">
        <v>951</v>
      </c>
      <c r="E683" s="83" t="s">
        <v>365</v>
      </c>
      <c r="F683" s="82" t="s">
        <v>432</v>
      </c>
      <c r="G683" s="89"/>
      <c r="H683" s="84">
        <v>1500</v>
      </c>
      <c r="I683" s="82"/>
      <c r="J683" s="114">
        <v>45363.399131944403</v>
      </c>
    </row>
    <row r="684" spans="1:10" x14ac:dyDescent="0.25">
      <c r="A684" s="80">
        <v>210</v>
      </c>
      <c r="B684" s="81">
        <v>45363</v>
      </c>
      <c r="C684" s="82" t="s">
        <v>760</v>
      </c>
      <c r="D684" s="79" t="s">
        <v>951</v>
      </c>
      <c r="E684" s="83" t="s">
        <v>700</v>
      </c>
      <c r="F684" s="82" t="s">
        <v>430</v>
      </c>
      <c r="G684" s="89"/>
      <c r="H684" s="84">
        <v>75</v>
      </c>
      <c r="I684" s="82"/>
      <c r="J684" s="114">
        <v>45363.399131944403</v>
      </c>
    </row>
    <row r="685" spans="1:10" x14ac:dyDescent="0.25">
      <c r="A685" s="80">
        <v>210</v>
      </c>
      <c r="B685" s="81">
        <v>45363</v>
      </c>
      <c r="C685" s="82" t="s">
        <v>760</v>
      </c>
      <c r="D685" s="79" t="s">
        <v>951</v>
      </c>
      <c r="E685" s="83" t="s">
        <v>701</v>
      </c>
      <c r="F685" s="82" t="s">
        <v>431</v>
      </c>
      <c r="G685" s="89"/>
      <c r="H685" s="84">
        <v>149.63</v>
      </c>
      <c r="I685" s="82"/>
      <c r="J685" s="114">
        <v>45363.399131944403</v>
      </c>
    </row>
    <row r="686" spans="1:10" x14ac:dyDescent="0.25">
      <c r="A686" s="80">
        <v>211</v>
      </c>
      <c r="B686" s="81">
        <v>45363</v>
      </c>
      <c r="C686" s="82" t="s">
        <v>192</v>
      </c>
      <c r="D686" s="79" t="s">
        <v>952</v>
      </c>
      <c r="E686" s="83" t="s">
        <v>389</v>
      </c>
      <c r="F686" s="82" t="s">
        <v>345</v>
      </c>
      <c r="G686" s="89">
        <v>1207.24</v>
      </c>
      <c r="H686" s="84"/>
      <c r="I686" s="82"/>
      <c r="J686" s="114">
        <v>45363.401620370401</v>
      </c>
    </row>
    <row r="687" spans="1:10" x14ac:dyDescent="0.25">
      <c r="A687" s="80">
        <v>211</v>
      </c>
      <c r="B687" s="81">
        <v>45363</v>
      </c>
      <c r="C687" s="82" t="s">
        <v>192</v>
      </c>
      <c r="D687" s="79" t="s">
        <v>952</v>
      </c>
      <c r="E687" s="83" t="s">
        <v>365</v>
      </c>
      <c r="F687" s="82" t="s">
        <v>432</v>
      </c>
      <c r="G687" s="89"/>
      <c r="H687" s="84">
        <v>1050</v>
      </c>
      <c r="I687" s="82"/>
      <c r="J687" s="114">
        <v>45363.401620370401</v>
      </c>
    </row>
    <row r="688" spans="1:10" x14ac:dyDescent="0.25">
      <c r="A688" s="80">
        <v>211</v>
      </c>
      <c r="B688" s="81">
        <v>45363</v>
      </c>
      <c r="C688" s="82" t="s">
        <v>192</v>
      </c>
      <c r="D688" s="79" t="s">
        <v>952</v>
      </c>
      <c r="E688" s="83" t="s">
        <v>700</v>
      </c>
      <c r="F688" s="82" t="s">
        <v>430</v>
      </c>
      <c r="G688" s="89"/>
      <c r="H688" s="84">
        <v>52.5</v>
      </c>
      <c r="I688" s="82"/>
      <c r="J688" s="114">
        <v>45363.401620370401</v>
      </c>
    </row>
    <row r="689" spans="1:10" x14ac:dyDescent="0.25">
      <c r="A689" s="80">
        <v>211</v>
      </c>
      <c r="B689" s="81">
        <v>45363</v>
      </c>
      <c r="C689" s="82" t="s">
        <v>192</v>
      </c>
      <c r="D689" s="79" t="s">
        <v>952</v>
      </c>
      <c r="E689" s="83" t="s">
        <v>701</v>
      </c>
      <c r="F689" s="82" t="s">
        <v>431</v>
      </c>
      <c r="G689" s="89"/>
      <c r="H689" s="84">
        <v>104.74</v>
      </c>
      <c r="I689" s="82"/>
      <c r="J689" s="114">
        <v>45363.401620370401</v>
      </c>
    </row>
    <row r="690" spans="1:10" x14ac:dyDescent="0.25">
      <c r="A690" s="80">
        <v>212</v>
      </c>
      <c r="B690" s="81">
        <v>45362</v>
      </c>
      <c r="C690" s="82" t="s">
        <v>268</v>
      </c>
      <c r="D690" s="79" t="s">
        <v>953</v>
      </c>
      <c r="E690" s="83" t="s">
        <v>389</v>
      </c>
      <c r="F690" s="82" t="s">
        <v>345</v>
      </c>
      <c r="G690" s="89">
        <v>689.85</v>
      </c>
      <c r="H690" s="84"/>
      <c r="I690" s="82"/>
      <c r="J690" s="114">
        <v>45363.402141203696</v>
      </c>
    </row>
    <row r="691" spans="1:10" x14ac:dyDescent="0.25">
      <c r="A691" s="80">
        <v>212</v>
      </c>
      <c r="B691" s="81">
        <v>45362</v>
      </c>
      <c r="C691" s="82" t="s">
        <v>268</v>
      </c>
      <c r="D691" s="79" t="s">
        <v>953</v>
      </c>
      <c r="E691" s="83" t="s">
        <v>365</v>
      </c>
      <c r="F691" s="82" t="s">
        <v>432</v>
      </c>
      <c r="G691" s="89"/>
      <c r="H691" s="84">
        <v>600</v>
      </c>
      <c r="I691" s="82"/>
      <c r="J691" s="114">
        <v>45363.402141203696</v>
      </c>
    </row>
    <row r="692" spans="1:10" x14ac:dyDescent="0.25">
      <c r="A692" s="80">
        <v>212</v>
      </c>
      <c r="B692" s="81">
        <v>45362</v>
      </c>
      <c r="C692" s="82" t="s">
        <v>268</v>
      </c>
      <c r="D692" s="79" t="s">
        <v>953</v>
      </c>
      <c r="E692" s="83" t="s">
        <v>700</v>
      </c>
      <c r="F692" s="82" t="s">
        <v>430</v>
      </c>
      <c r="G692" s="89"/>
      <c r="H692" s="84">
        <v>30</v>
      </c>
      <c r="I692" s="82"/>
      <c r="J692" s="114">
        <v>45363.402141203696</v>
      </c>
    </row>
    <row r="693" spans="1:10" x14ac:dyDescent="0.25">
      <c r="A693" s="80">
        <v>212</v>
      </c>
      <c r="B693" s="81">
        <v>45362</v>
      </c>
      <c r="C693" s="82" t="s">
        <v>268</v>
      </c>
      <c r="D693" s="79" t="s">
        <v>953</v>
      </c>
      <c r="E693" s="83" t="s">
        <v>701</v>
      </c>
      <c r="F693" s="82" t="s">
        <v>431</v>
      </c>
      <c r="G693" s="89"/>
      <c r="H693" s="84">
        <v>59.85</v>
      </c>
      <c r="I693" s="82"/>
      <c r="J693" s="114">
        <v>45363.402141203696</v>
      </c>
    </row>
    <row r="694" spans="1:10" x14ac:dyDescent="0.25">
      <c r="A694" s="80">
        <v>213</v>
      </c>
      <c r="B694" s="81">
        <v>45363</v>
      </c>
      <c r="C694" s="82" t="s">
        <v>734</v>
      </c>
      <c r="D694" s="79" t="s">
        <v>954</v>
      </c>
      <c r="E694" s="83" t="s">
        <v>389</v>
      </c>
      <c r="F694" s="82" t="s">
        <v>345</v>
      </c>
      <c r="G694" s="89">
        <v>448.4</v>
      </c>
      <c r="H694" s="84"/>
      <c r="I694" s="82"/>
      <c r="J694" s="114">
        <v>45363.402939814798</v>
      </c>
    </row>
    <row r="695" spans="1:10" x14ac:dyDescent="0.25">
      <c r="A695" s="80">
        <v>213</v>
      </c>
      <c r="B695" s="81">
        <v>45363</v>
      </c>
      <c r="C695" s="82" t="s">
        <v>734</v>
      </c>
      <c r="D695" s="79" t="s">
        <v>954</v>
      </c>
      <c r="E695" s="83" t="s">
        <v>365</v>
      </c>
      <c r="F695" s="82" t="s">
        <v>432</v>
      </c>
      <c r="G695" s="89"/>
      <c r="H695" s="84">
        <v>390</v>
      </c>
      <c r="I695" s="82"/>
      <c r="J695" s="114">
        <v>45363.402939814798</v>
      </c>
    </row>
    <row r="696" spans="1:10" x14ac:dyDescent="0.25">
      <c r="A696" s="80">
        <v>213</v>
      </c>
      <c r="B696" s="81">
        <v>45363</v>
      </c>
      <c r="C696" s="82" t="s">
        <v>734</v>
      </c>
      <c r="D696" s="79" t="s">
        <v>954</v>
      </c>
      <c r="E696" s="83" t="s">
        <v>700</v>
      </c>
      <c r="F696" s="82" t="s">
        <v>430</v>
      </c>
      <c r="G696" s="89"/>
      <c r="H696" s="84">
        <v>19.5</v>
      </c>
      <c r="I696" s="82"/>
      <c r="J696" s="114">
        <v>45363.402939814798</v>
      </c>
    </row>
    <row r="697" spans="1:10" x14ac:dyDescent="0.25">
      <c r="A697" s="80">
        <v>213</v>
      </c>
      <c r="B697" s="81">
        <v>45363</v>
      </c>
      <c r="C697" s="82" t="s">
        <v>734</v>
      </c>
      <c r="D697" s="79" t="s">
        <v>954</v>
      </c>
      <c r="E697" s="83" t="s">
        <v>701</v>
      </c>
      <c r="F697" s="82" t="s">
        <v>431</v>
      </c>
      <c r="G697" s="89"/>
      <c r="H697" s="84">
        <v>38.9</v>
      </c>
      <c r="I697" s="82"/>
      <c r="J697" s="114">
        <v>45363.402939814798</v>
      </c>
    </row>
    <row r="698" spans="1:10" x14ac:dyDescent="0.25">
      <c r="A698" s="80">
        <v>214</v>
      </c>
      <c r="B698" s="81">
        <v>45364</v>
      </c>
      <c r="C698" s="82" t="s">
        <v>205</v>
      </c>
      <c r="D698" s="79" t="s">
        <v>960</v>
      </c>
      <c r="E698" s="83" t="s">
        <v>389</v>
      </c>
      <c r="F698" s="82" t="s">
        <v>345</v>
      </c>
      <c r="G698" s="89">
        <v>1034.78</v>
      </c>
      <c r="H698" s="84"/>
      <c r="I698" s="82"/>
      <c r="J698" s="114">
        <v>45364.341122685197</v>
      </c>
    </row>
    <row r="699" spans="1:10" x14ac:dyDescent="0.25">
      <c r="A699" s="80">
        <v>214</v>
      </c>
      <c r="B699" s="81">
        <v>45364</v>
      </c>
      <c r="C699" s="82" t="s">
        <v>205</v>
      </c>
      <c r="D699" s="79" t="s">
        <v>960</v>
      </c>
      <c r="E699" s="83" t="s">
        <v>365</v>
      </c>
      <c r="F699" s="82" t="s">
        <v>432</v>
      </c>
      <c r="G699" s="89"/>
      <c r="H699" s="84">
        <v>900</v>
      </c>
      <c r="I699" s="82"/>
      <c r="J699" s="114">
        <v>45364.341122685197</v>
      </c>
    </row>
    <row r="700" spans="1:10" x14ac:dyDescent="0.25">
      <c r="A700" s="80">
        <v>214</v>
      </c>
      <c r="B700" s="81">
        <v>45364</v>
      </c>
      <c r="C700" s="82" t="s">
        <v>205</v>
      </c>
      <c r="D700" s="79" t="s">
        <v>960</v>
      </c>
      <c r="E700" s="83" t="s">
        <v>700</v>
      </c>
      <c r="F700" s="82" t="s">
        <v>430</v>
      </c>
      <c r="G700" s="89"/>
      <c r="H700" s="84">
        <v>45</v>
      </c>
      <c r="I700" s="82"/>
      <c r="J700" s="114">
        <v>45364.341122685197</v>
      </c>
    </row>
    <row r="701" spans="1:10" x14ac:dyDescent="0.25">
      <c r="A701" s="80">
        <v>214</v>
      </c>
      <c r="B701" s="81">
        <v>45364</v>
      </c>
      <c r="C701" s="82" t="s">
        <v>205</v>
      </c>
      <c r="D701" s="79" t="s">
        <v>960</v>
      </c>
      <c r="E701" s="83" t="s">
        <v>701</v>
      </c>
      <c r="F701" s="82" t="s">
        <v>431</v>
      </c>
      <c r="G701" s="89"/>
      <c r="H701" s="84">
        <v>89.78</v>
      </c>
      <c r="I701" s="82"/>
      <c r="J701" s="114">
        <v>45364.341122685197</v>
      </c>
    </row>
    <row r="702" spans="1:10" x14ac:dyDescent="0.25">
      <c r="A702" s="80">
        <v>215</v>
      </c>
      <c r="B702" s="81">
        <v>45364</v>
      </c>
      <c r="C702" s="82" t="s">
        <v>116</v>
      </c>
      <c r="D702" s="79" t="s">
        <v>961</v>
      </c>
      <c r="E702" s="83" t="s">
        <v>389</v>
      </c>
      <c r="F702" s="82" t="s">
        <v>345</v>
      </c>
      <c r="G702" s="89">
        <v>862.31</v>
      </c>
      <c r="H702" s="84"/>
      <c r="I702" s="82"/>
      <c r="J702" s="114">
        <v>45364.341874999998</v>
      </c>
    </row>
    <row r="703" spans="1:10" x14ac:dyDescent="0.25">
      <c r="A703" s="80">
        <v>215</v>
      </c>
      <c r="B703" s="81">
        <v>45364</v>
      </c>
      <c r="C703" s="82" t="s">
        <v>116</v>
      </c>
      <c r="D703" s="79" t="s">
        <v>961</v>
      </c>
      <c r="E703" s="83" t="s">
        <v>365</v>
      </c>
      <c r="F703" s="82" t="s">
        <v>432</v>
      </c>
      <c r="G703" s="89"/>
      <c r="H703" s="84">
        <v>750</v>
      </c>
      <c r="I703" s="82"/>
      <c r="J703" s="114">
        <v>45364.341874999998</v>
      </c>
    </row>
    <row r="704" spans="1:10" x14ac:dyDescent="0.25">
      <c r="A704" s="80">
        <v>215</v>
      </c>
      <c r="B704" s="81">
        <v>45364</v>
      </c>
      <c r="C704" s="82" t="s">
        <v>116</v>
      </c>
      <c r="D704" s="79" t="s">
        <v>961</v>
      </c>
      <c r="E704" s="83" t="s">
        <v>700</v>
      </c>
      <c r="F704" s="82" t="s">
        <v>430</v>
      </c>
      <c r="G704" s="89"/>
      <c r="H704" s="84">
        <v>37.5</v>
      </c>
      <c r="I704" s="82"/>
      <c r="J704" s="114">
        <v>45364.341874999998</v>
      </c>
    </row>
    <row r="705" spans="1:10" x14ac:dyDescent="0.25">
      <c r="A705" s="80">
        <v>215</v>
      </c>
      <c r="B705" s="81">
        <v>45364</v>
      </c>
      <c r="C705" s="82" t="s">
        <v>116</v>
      </c>
      <c r="D705" s="79" t="s">
        <v>961</v>
      </c>
      <c r="E705" s="83" t="s">
        <v>701</v>
      </c>
      <c r="F705" s="82" t="s">
        <v>431</v>
      </c>
      <c r="G705" s="89"/>
      <c r="H705" s="84">
        <v>74.81</v>
      </c>
      <c r="I705" s="82"/>
      <c r="J705" s="114">
        <v>45364.341874999998</v>
      </c>
    </row>
    <row r="706" spans="1:10" x14ac:dyDescent="0.25">
      <c r="A706" s="80">
        <v>216</v>
      </c>
      <c r="B706" s="81">
        <v>45364</v>
      </c>
      <c r="C706" s="82" t="s">
        <v>124</v>
      </c>
      <c r="D706" s="79" t="s">
        <v>962</v>
      </c>
      <c r="E706" s="83" t="s">
        <v>389</v>
      </c>
      <c r="F706" s="82" t="s">
        <v>345</v>
      </c>
      <c r="G706" s="89">
        <v>689.85</v>
      </c>
      <c r="H706" s="84"/>
      <c r="I706" s="82"/>
      <c r="J706" s="114">
        <v>45364.342361111099</v>
      </c>
    </row>
    <row r="707" spans="1:10" x14ac:dyDescent="0.25">
      <c r="A707" s="80">
        <v>216</v>
      </c>
      <c r="B707" s="81">
        <v>45364</v>
      </c>
      <c r="C707" s="82" t="s">
        <v>124</v>
      </c>
      <c r="D707" s="79" t="s">
        <v>962</v>
      </c>
      <c r="E707" s="83" t="s">
        <v>365</v>
      </c>
      <c r="F707" s="82" t="s">
        <v>432</v>
      </c>
      <c r="G707" s="89"/>
      <c r="H707" s="84">
        <v>600</v>
      </c>
      <c r="I707" s="82"/>
      <c r="J707" s="114">
        <v>45364.342361111099</v>
      </c>
    </row>
    <row r="708" spans="1:10" x14ac:dyDescent="0.25">
      <c r="A708" s="80">
        <v>216</v>
      </c>
      <c r="B708" s="81">
        <v>45364</v>
      </c>
      <c r="C708" s="82" t="s">
        <v>124</v>
      </c>
      <c r="D708" s="79" t="s">
        <v>962</v>
      </c>
      <c r="E708" s="83" t="s">
        <v>700</v>
      </c>
      <c r="F708" s="82" t="s">
        <v>430</v>
      </c>
      <c r="G708" s="89"/>
      <c r="H708" s="84">
        <v>30</v>
      </c>
      <c r="I708" s="82"/>
      <c r="J708" s="114">
        <v>45364.342361111099</v>
      </c>
    </row>
    <row r="709" spans="1:10" x14ac:dyDescent="0.25">
      <c r="A709" s="80">
        <v>216</v>
      </c>
      <c r="B709" s="81">
        <v>45364</v>
      </c>
      <c r="C709" s="82" t="s">
        <v>124</v>
      </c>
      <c r="D709" s="79" t="s">
        <v>962</v>
      </c>
      <c r="E709" s="83" t="s">
        <v>701</v>
      </c>
      <c r="F709" s="82" t="s">
        <v>431</v>
      </c>
      <c r="G709" s="89"/>
      <c r="H709" s="84">
        <v>59.85</v>
      </c>
      <c r="I709" s="82"/>
      <c r="J709" s="114">
        <v>45364.342361111099</v>
      </c>
    </row>
    <row r="710" spans="1:10" x14ac:dyDescent="0.25">
      <c r="A710" s="80">
        <v>217</v>
      </c>
      <c r="B710" s="81">
        <v>45364</v>
      </c>
      <c r="C710" s="82" t="s">
        <v>172</v>
      </c>
      <c r="D710" s="79" t="s">
        <v>965</v>
      </c>
      <c r="E710" s="83" t="s">
        <v>389</v>
      </c>
      <c r="F710" s="82" t="s">
        <v>345</v>
      </c>
      <c r="G710" s="89">
        <v>3777.64</v>
      </c>
      <c r="H710" s="84"/>
      <c r="I710" s="82"/>
      <c r="J710" s="114">
        <v>45364.390960648103</v>
      </c>
    </row>
    <row r="711" spans="1:10" x14ac:dyDescent="0.25">
      <c r="A711" s="80">
        <v>217</v>
      </c>
      <c r="B711" s="81">
        <v>45364</v>
      </c>
      <c r="C711" s="82" t="s">
        <v>172</v>
      </c>
      <c r="D711" s="79" t="s">
        <v>965</v>
      </c>
      <c r="E711" s="83" t="s">
        <v>365</v>
      </c>
      <c r="F711" s="82" t="s">
        <v>432</v>
      </c>
      <c r="G711" s="89"/>
      <c r="H711" s="84">
        <v>5400</v>
      </c>
      <c r="I711" s="82"/>
      <c r="J711" s="114">
        <v>45364.390960648103</v>
      </c>
    </row>
    <row r="712" spans="1:10" x14ac:dyDescent="0.25">
      <c r="A712" s="80">
        <v>217</v>
      </c>
      <c r="B712" s="81">
        <v>45364</v>
      </c>
      <c r="C712" s="82" t="s">
        <v>172</v>
      </c>
      <c r="D712" s="79" t="s">
        <v>965</v>
      </c>
      <c r="E712" s="83" t="s">
        <v>367</v>
      </c>
      <c r="F712" s="82" t="s">
        <v>448</v>
      </c>
      <c r="G712" s="89"/>
      <c r="H712" s="84">
        <v>10</v>
      </c>
      <c r="I712" s="82"/>
      <c r="J712" s="114">
        <v>45364.390960648103</v>
      </c>
    </row>
    <row r="713" spans="1:10" x14ac:dyDescent="0.25">
      <c r="A713" s="80">
        <v>217</v>
      </c>
      <c r="B713" s="81">
        <v>45364</v>
      </c>
      <c r="C713" s="82" t="s">
        <v>172</v>
      </c>
      <c r="D713" s="79" t="s">
        <v>965</v>
      </c>
      <c r="E713" s="83" t="s">
        <v>369</v>
      </c>
      <c r="F713" s="82" t="s">
        <v>445</v>
      </c>
      <c r="G713" s="89"/>
      <c r="H713" s="84">
        <v>20</v>
      </c>
      <c r="I713" s="82"/>
      <c r="J713" s="114">
        <v>45364.390960648103</v>
      </c>
    </row>
    <row r="714" spans="1:10" x14ac:dyDescent="0.25">
      <c r="A714" s="80">
        <v>217</v>
      </c>
      <c r="B714" s="81">
        <v>45364</v>
      </c>
      <c r="C714" s="82" t="s">
        <v>172</v>
      </c>
      <c r="D714" s="79" t="s">
        <v>965</v>
      </c>
      <c r="E714" s="83" t="s">
        <v>699</v>
      </c>
      <c r="F714" s="82" t="s">
        <v>438</v>
      </c>
      <c r="G714" s="89"/>
      <c r="H714" s="84">
        <v>30</v>
      </c>
      <c r="I714" s="82"/>
      <c r="J714" s="114">
        <v>45364.390960648103</v>
      </c>
    </row>
    <row r="715" spans="1:10" x14ac:dyDescent="0.25">
      <c r="A715" s="80">
        <v>217</v>
      </c>
      <c r="B715" s="81">
        <v>45364</v>
      </c>
      <c r="C715" s="82" t="s">
        <v>172</v>
      </c>
      <c r="D715" s="79" t="s">
        <v>965</v>
      </c>
      <c r="E715" s="83" t="s">
        <v>700</v>
      </c>
      <c r="F715" s="82" t="s">
        <v>430</v>
      </c>
      <c r="G715" s="89"/>
      <c r="H715" s="84">
        <v>273</v>
      </c>
      <c r="I715" s="82"/>
      <c r="J715" s="114">
        <v>45364.390960648103</v>
      </c>
    </row>
    <row r="716" spans="1:10" x14ac:dyDescent="0.25">
      <c r="A716" s="80">
        <v>217</v>
      </c>
      <c r="B716" s="81">
        <v>45364</v>
      </c>
      <c r="C716" s="82" t="s">
        <v>172</v>
      </c>
      <c r="D716" s="79" t="s">
        <v>965</v>
      </c>
      <c r="E716" s="83" t="s">
        <v>701</v>
      </c>
      <c r="F716" s="82" t="s">
        <v>431</v>
      </c>
      <c r="G716" s="89"/>
      <c r="H716" s="84">
        <v>544.64</v>
      </c>
      <c r="I716" s="82"/>
      <c r="J716" s="114">
        <v>45364.390960648103</v>
      </c>
    </row>
    <row r="717" spans="1:10" x14ac:dyDescent="0.25">
      <c r="A717" s="80">
        <v>217</v>
      </c>
      <c r="B717" s="81">
        <v>45364</v>
      </c>
      <c r="C717" s="82" t="s">
        <v>172</v>
      </c>
      <c r="D717" s="79" t="s">
        <v>965</v>
      </c>
      <c r="E717" s="83" t="s">
        <v>374</v>
      </c>
      <c r="F717" s="82" t="s">
        <v>422</v>
      </c>
      <c r="G717" s="89">
        <v>2500</v>
      </c>
      <c r="H717" s="84"/>
      <c r="I717" s="82"/>
      <c r="J717" s="114">
        <v>45364.390960648103</v>
      </c>
    </row>
    <row r="718" spans="1:10" x14ac:dyDescent="0.25">
      <c r="A718" s="80">
        <v>218</v>
      </c>
      <c r="B718" s="81">
        <v>45364</v>
      </c>
      <c r="C718" s="82" t="s">
        <v>230</v>
      </c>
      <c r="D718" s="79" t="s">
        <v>966</v>
      </c>
      <c r="E718" s="83" t="s">
        <v>389</v>
      </c>
      <c r="F718" s="82" t="s">
        <v>345</v>
      </c>
      <c r="G718" s="89">
        <v>1034.78</v>
      </c>
      <c r="H718" s="84"/>
      <c r="I718" s="82"/>
      <c r="J718" s="114">
        <v>45364.396979166697</v>
      </c>
    </row>
    <row r="719" spans="1:10" x14ac:dyDescent="0.25">
      <c r="A719" s="80">
        <v>218</v>
      </c>
      <c r="B719" s="81">
        <v>45364</v>
      </c>
      <c r="C719" s="82" t="s">
        <v>230</v>
      </c>
      <c r="D719" s="79" t="s">
        <v>966</v>
      </c>
      <c r="E719" s="83" t="s">
        <v>365</v>
      </c>
      <c r="F719" s="82" t="s">
        <v>432</v>
      </c>
      <c r="G719" s="89"/>
      <c r="H719" s="84">
        <v>900</v>
      </c>
      <c r="I719" s="82"/>
      <c r="J719" s="114">
        <v>45364.396979166697</v>
      </c>
    </row>
    <row r="720" spans="1:10" x14ac:dyDescent="0.25">
      <c r="A720" s="80">
        <v>218</v>
      </c>
      <c r="B720" s="81">
        <v>45364</v>
      </c>
      <c r="C720" s="82" t="s">
        <v>230</v>
      </c>
      <c r="D720" s="79" t="s">
        <v>966</v>
      </c>
      <c r="E720" s="83" t="s">
        <v>700</v>
      </c>
      <c r="F720" s="82" t="s">
        <v>430</v>
      </c>
      <c r="G720" s="89"/>
      <c r="H720" s="84">
        <v>45</v>
      </c>
      <c r="I720" s="82"/>
      <c r="J720" s="114">
        <v>45364.396979166697</v>
      </c>
    </row>
    <row r="721" spans="1:10" x14ac:dyDescent="0.25">
      <c r="A721" s="80">
        <v>218</v>
      </c>
      <c r="B721" s="81">
        <v>45364</v>
      </c>
      <c r="C721" s="82" t="s">
        <v>230</v>
      </c>
      <c r="D721" s="79" t="s">
        <v>966</v>
      </c>
      <c r="E721" s="83" t="s">
        <v>701</v>
      </c>
      <c r="F721" s="82" t="s">
        <v>431</v>
      </c>
      <c r="G721" s="89"/>
      <c r="H721" s="84">
        <v>89.78</v>
      </c>
      <c r="I721" s="82"/>
      <c r="J721" s="114">
        <v>45364.396979166697</v>
      </c>
    </row>
    <row r="722" spans="1:10" x14ac:dyDescent="0.25">
      <c r="A722" s="80">
        <v>219</v>
      </c>
      <c r="B722" s="81">
        <v>45364</v>
      </c>
      <c r="C722" s="82" t="s">
        <v>104</v>
      </c>
      <c r="D722" s="79" t="s">
        <v>978</v>
      </c>
      <c r="E722" s="83" t="s">
        <v>389</v>
      </c>
      <c r="F722" s="82" t="s">
        <v>345</v>
      </c>
      <c r="G722" s="89">
        <v>3104.33</v>
      </c>
      <c r="H722" s="84"/>
      <c r="I722" s="82"/>
      <c r="J722" s="114">
        <v>45364.420694444401</v>
      </c>
    </row>
    <row r="723" spans="1:10" x14ac:dyDescent="0.25">
      <c r="A723" s="80">
        <v>219</v>
      </c>
      <c r="B723" s="81">
        <v>45364</v>
      </c>
      <c r="C723" s="82" t="s">
        <v>104</v>
      </c>
      <c r="D723" s="79" t="s">
        <v>978</v>
      </c>
      <c r="E723" s="83" t="s">
        <v>365</v>
      </c>
      <c r="F723" s="82" t="s">
        <v>432</v>
      </c>
      <c r="G723" s="89"/>
      <c r="H723" s="84">
        <v>2700</v>
      </c>
      <c r="I723" s="82"/>
      <c r="J723" s="114">
        <v>45364.420694444401</v>
      </c>
    </row>
    <row r="724" spans="1:10" x14ac:dyDescent="0.25">
      <c r="A724" s="80">
        <v>219</v>
      </c>
      <c r="B724" s="81">
        <v>45364</v>
      </c>
      <c r="C724" s="82" t="s">
        <v>104</v>
      </c>
      <c r="D724" s="79" t="s">
        <v>978</v>
      </c>
      <c r="E724" s="83" t="s">
        <v>700</v>
      </c>
      <c r="F724" s="82" t="s">
        <v>430</v>
      </c>
      <c r="G724" s="89"/>
      <c r="H724" s="84">
        <v>135</v>
      </c>
      <c r="I724" s="82"/>
      <c r="J724" s="114">
        <v>45364.420694444401</v>
      </c>
    </row>
    <row r="725" spans="1:10" x14ac:dyDescent="0.25">
      <c r="A725" s="80">
        <v>219</v>
      </c>
      <c r="B725" s="81">
        <v>45364</v>
      </c>
      <c r="C725" s="82" t="s">
        <v>104</v>
      </c>
      <c r="D725" s="79" t="s">
        <v>978</v>
      </c>
      <c r="E725" s="83" t="s">
        <v>701</v>
      </c>
      <c r="F725" s="82" t="s">
        <v>431</v>
      </c>
      <c r="G725" s="89"/>
      <c r="H725" s="84">
        <v>269.33</v>
      </c>
      <c r="I725" s="82"/>
      <c r="J725" s="114">
        <v>45364.420694444401</v>
      </c>
    </row>
    <row r="726" spans="1:10" x14ac:dyDescent="0.25">
      <c r="A726" s="80">
        <v>220</v>
      </c>
      <c r="B726" s="81">
        <v>45364</v>
      </c>
      <c r="C726" s="82" t="s">
        <v>295</v>
      </c>
      <c r="D726" s="79" t="s">
        <v>983</v>
      </c>
      <c r="E726" s="83" t="s">
        <v>389</v>
      </c>
      <c r="F726" s="82" t="s">
        <v>345</v>
      </c>
      <c r="G726" s="89">
        <v>689.85</v>
      </c>
      <c r="H726" s="84"/>
      <c r="I726" s="82"/>
      <c r="J726" s="114">
        <v>45364.424074074101</v>
      </c>
    </row>
    <row r="727" spans="1:10" x14ac:dyDescent="0.25">
      <c r="A727" s="80">
        <v>220</v>
      </c>
      <c r="B727" s="81">
        <v>45364</v>
      </c>
      <c r="C727" s="82" t="s">
        <v>295</v>
      </c>
      <c r="D727" s="79" t="s">
        <v>983</v>
      </c>
      <c r="E727" s="83" t="s">
        <v>365</v>
      </c>
      <c r="F727" s="82" t="s">
        <v>432</v>
      </c>
      <c r="G727" s="89"/>
      <c r="H727" s="84">
        <v>600</v>
      </c>
      <c r="I727" s="82"/>
      <c r="J727" s="114">
        <v>45364.424074074101</v>
      </c>
    </row>
    <row r="728" spans="1:10" x14ac:dyDescent="0.25">
      <c r="A728" s="80">
        <v>220</v>
      </c>
      <c r="B728" s="81">
        <v>45364</v>
      </c>
      <c r="C728" s="82" t="s">
        <v>295</v>
      </c>
      <c r="D728" s="79" t="s">
        <v>983</v>
      </c>
      <c r="E728" s="83" t="s">
        <v>700</v>
      </c>
      <c r="F728" s="82" t="s">
        <v>430</v>
      </c>
      <c r="G728" s="89"/>
      <c r="H728" s="84">
        <v>30</v>
      </c>
      <c r="I728" s="82"/>
      <c r="J728" s="114">
        <v>45364.424074074101</v>
      </c>
    </row>
    <row r="729" spans="1:10" x14ac:dyDescent="0.25">
      <c r="A729" s="80">
        <v>220</v>
      </c>
      <c r="B729" s="81">
        <v>45364</v>
      </c>
      <c r="C729" s="82" t="s">
        <v>295</v>
      </c>
      <c r="D729" s="79" t="s">
        <v>983</v>
      </c>
      <c r="E729" s="83" t="s">
        <v>701</v>
      </c>
      <c r="F729" s="82" t="s">
        <v>431</v>
      </c>
      <c r="G729" s="89"/>
      <c r="H729" s="84">
        <v>59.85</v>
      </c>
      <c r="I729" s="82"/>
      <c r="J729" s="114">
        <v>45364.424074074101</v>
      </c>
    </row>
    <row r="730" spans="1:10" x14ac:dyDescent="0.25">
      <c r="A730" s="80">
        <v>221</v>
      </c>
      <c r="B730" s="81">
        <v>45364</v>
      </c>
      <c r="C730" s="82" t="s">
        <v>253</v>
      </c>
      <c r="D730" s="79" t="s">
        <v>987</v>
      </c>
      <c r="E730" s="83" t="s">
        <v>389</v>
      </c>
      <c r="F730" s="82" t="s">
        <v>345</v>
      </c>
      <c r="G730" s="89">
        <v>1138.25</v>
      </c>
      <c r="H730" s="84"/>
      <c r="I730" s="82"/>
      <c r="J730" s="114">
        <v>45364.438518518502</v>
      </c>
    </row>
    <row r="731" spans="1:10" x14ac:dyDescent="0.25">
      <c r="A731" s="80">
        <v>221</v>
      </c>
      <c r="B731" s="81">
        <v>45364</v>
      </c>
      <c r="C731" s="82" t="s">
        <v>253</v>
      </c>
      <c r="D731" s="79" t="s">
        <v>987</v>
      </c>
      <c r="E731" s="83" t="s">
        <v>365</v>
      </c>
      <c r="F731" s="82" t="s">
        <v>432</v>
      </c>
      <c r="G731" s="89"/>
      <c r="H731" s="84">
        <v>900</v>
      </c>
      <c r="I731" s="82"/>
      <c r="J731" s="114">
        <v>45364.438518518502</v>
      </c>
    </row>
    <row r="732" spans="1:10" x14ac:dyDescent="0.25">
      <c r="A732" s="80">
        <v>221</v>
      </c>
      <c r="B732" s="81">
        <v>45364</v>
      </c>
      <c r="C732" s="82" t="s">
        <v>253</v>
      </c>
      <c r="D732" s="79" t="s">
        <v>987</v>
      </c>
      <c r="E732" s="83" t="s">
        <v>367</v>
      </c>
      <c r="F732" s="82" t="s">
        <v>448</v>
      </c>
      <c r="G732" s="89"/>
      <c r="H732" s="84">
        <v>20</v>
      </c>
      <c r="I732" s="82"/>
      <c r="J732" s="114">
        <v>45364.438518518502</v>
      </c>
    </row>
    <row r="733" spans="1:10" x14ac:dyDescent="0.25">
      <c r="A733" s="80">
        <v>221</v>
      </c>
      <c r="B733" s="81">
        <v>45364</v>
      </c>
      <c r="C733" s="82" t="s">
        <v>253</v>
      </c>
      <c r="D733" s="79" t="s">
        <v>987</v>
      </c>
      <c r="E733" s="83" t="s">
        <v>369</v>
      </c>
      <c r="F733" s="82" t="s">
        <v>445</v>
      </c>
      <c r="G733" s="89"/>
      <c r="H733" s="84">
        <v>30</v>
      </c>
      <c r="I733" s="82"/>
      <c r="J733" s="114">
        <v>45364.438518518502</v>
      </c>
    </row>
    <row r="734" spans="1:10" x14ac:dyDescent="0.25">
      <c r="A734" s="80">
        <v>221</v>
      </c>
      <c r="B734" s="81">
        <v>45364</v>
      </c>
      <c r="C734" s="82" t="s">
        <v>253</v>
      </c>
      <c r="D734" s="79" t="s">
        <v>987</v>
      </c>
      <c r="E734" s="83" t="s">
        <v>699</v>
      </c>
      <c r="F734" s="82" t="s">
        <v>438</v>
      </c>
      <c r="G734" s="89"/>
      <c r="H734" s="84">
        <v>40</v>
      </c>
      <c r="I734" s="82"/>
      <c r="J734" s="114">
        <v>45364.438518518502</v>
      </c>
    </row>
    <row r="735" spans="1:10" x14ac:dyDescent="0.25">
      <c r="A735" s="80">
        <v>221</v>
      </c>
      <c r="B735" s="81">
        <v>45364</v>
      </c>
      <c r="C735" s="82" t="s">
        <v>253</v>
      </c>
      <c r="D735" s="79" t="s">
        <v>987</v>
      </c>
      <c r="E735" s="83" t="s">
        <v>700</v>
      </c>
      <c r="F735" s="82" t="s">
        <v>430</v>
      </c>
      <c r="G735" s="89"/>
      <c r="H735" s="84">
        <v>49.5</v>
      </c>
      <c r="I735" s="82"/>
      <c r="J735" s="114">
        <v>45364.438518518502</v>
      </c>
    </row>
    <row r="736" spans="1:10" x14ac:dyDescent="0.25">
      <c r="A736" s="80">
        <v>221</v>
      </c>
      <c r="B736" s="81">
        <v>45364</v>
      </c>
      <c r="C736" s="82" t="s">
        <v>253</v>
      </c>
      <c r="D736" s="79" t="s">
        <v>987</v>
      </c>
      <c r="E736" s="83" t="s">
        <v>701</v>
      </c>
      <c r="F736" s="82" t="s">
        <v>431</v>
      </c>
      <c r="G736" s="89"/>
      <c r="H736" s="84">
        <v>98.75</v>
      </c>
      <c r="I736" s="82"/>
      <c r="J736" s="114">
        <v>45364.438518518502</v>
      </c>
    </row>
    <row r="737" spans="1:10" x14ac:dyDescent="0.25">
      <c r="A737" s="80">
        <v>222</v>
      </c>
      <c r="B737" s="81">
        <v>45364</v>
      </c>
      <c r="C737" s="82" t="s">
        <v>118</v>
      </c>
      <c r="D737" s="79" t="s">
        <v>988</v>
      </c>
      <c r="E737" s="83" t="s">
        <v>389</v>
      </c>
      <c r="F737" s="82" t="s">
        <v>345</v>
      </c>
      <c r="G737" s="89">
        <v>724.34</v>
      </c>
      <c r="H737" s="84"/>
      <c r="I737" s="82"/>
      <c r="J737" s="114">
        <v>45364.440486111103</v>
      </c>
    </row>
    <row r="738" spans="1:10" x14ac:dyDescent="0.25">
      <c r="A738" s="80">
        <v>222</v>
      </c>
      <c r="B738" s="81">
        <v>45364</v>
      </c>
      <c r="C738" s="82" t="s">
        <v>118</v>
      </c>
      <c r="D738" s="79" t="s">
        <v>988</v>
      </c>
      <c r="E738" s="83" t="s">
        <v>365</v>
      </c>
      <c r="F738" s="82" t="s">
        <v>432</v>
      </c>
      <c r="G738" s="89"/>
      <c r="H738" s="84">
        <v>600</v>
      </c>
      <c r="I738" s="82"/>
      <c r="J738" s="114">
        <v>45364.440486111103</v>
      </c>
    </row>
    <row r="739" spans="1:10" x14ac:dyDescent="0.25">
      <c r="A739" s="80">
        <v>222</v>
      </c>
      <c r="B739" s="81">
        <v>45364</v>
      </c>
      <c r="C739" s="82" t="s">
        <v>118</v>
      </c>
      <c r="D739" s="79" t="s">
        <v>988</v>
      </c>
      <c r="E739" s="83" t="s">
        <v>367</v>
      </c>
      <c r="F739" s="82" t="s">
        <v>448</v>
      </c>
      <c r="G739" s="89"/>
      <c r="H739" s="84">
        <v>5</v>
      </c>
      <c r="I739" s="82"/>
      <c r="J739" s="114">
        <v>45364.440486111103</v>
      </c>
    </row>
    <row r="740" spans="1:10" x14ac:dyDescent="0.25">
      <c r="A740" s="80">
        <v>222</v>
      </c>
      <c r="B740" s="81">
        <v>45364</v>
      </c>
      <c r="C740" s="82" t="s">
        <v>118</v>
      </c>
      <c r="D740" s="79" t="s">
        <v>988</v>
      </c>
      <c r="E740" s="83" t="s">
        <v>369</v>
      </c>
      <c r="F740" s="82" t="s">
        <v>445</v>
      </c>
      <c r="G740" s="89"/>
      <c r="H740" s="84">
        <v>10</v>
      </c>
      <c r="I740" s="82"/>
      <c r="J740" s="114">
        <v>45364.440486111103</v>
      </c>
    </row>
    <row r="741" spans="1:10" x14ac:dyDescent="0.25">
      <c r="A741" s="80">
        <v>222</v>
      </c>
      <c r="B741" s="81">
        <v>45364</v>
      </c>
      <c r="C741" s="82" t="s">
        <v>118</v>
      </c>
      <c r="D741" s="79" t="s">
        <v>988</v>
      </c>
      <c r="E741" s="83" t="s">
        <v>699</v>
      </c>
      <c r="F741" s="82" t="s">
        <v>438</v>
      </c>
      <c r="G741" s="89"/>
      <c r="H741" s="84">
        <v>15</v>
      </c>
      <c r="I741" s="82"/>
      <c r="J741" s="114">
        <v>45364.440486111103</v>
      </c>
    </row>
    <row r="742" spans="1:10" x14ac:dyDescent="0.25">
      <c r="A742" s="80">
        <v>222</v>
      </c>
      <c r="B742" s="81">
        <v>45364</v>
      </c>
      <c r="C742" s="82" t="s">
        <v>118</v>
      </c>
      <c r="D742" s="79" t="s">
        <v>988</v>
      </c>
      <c r="E742" s="83" t="s">
        <v>700</v>
      </c>
      <c r="F742" s="82" t="s">
        <v>430</v>
      </c>
      <c r="G742" s="89"/>
      <c r="H742" s="84">
        <v>31.5</v>
      </c>
      <c r="I742" s="82"/>
      <c r="J742" s="114">
        <v>45364.440486111103</v>
      </c>
    </row>
    <row r="743" spans="1:10" x14ac:dyDescent="0.25">
      <c r="A743" s="80">
        <v>222</v>
      </c>
      <c r="B743" s="81">
        <v>45364</v>
      </c>
      <c r="C743" s="82" t="s">
        <v>118</v>
      </c>
      <c r="D743" s="79" t="s">
        <v>988</v>
      </c>
      <c r="E743" s="83" t="s">
        <v>701</v>
      </c>
      <c r="F743" s="82" t="s">
        <v>431</v>
      </c>
      <c r="G743" s="89"/>
      <c r="H743" s="84">
        <v>62.84</v>
      </c>
      <c r="I743" s="82"/>
      <c r="J743" s="114">
        <v>45364.440486111103</v>
      </c>
    </row>
    <row r="744" spans="1:10" x14ac:dyDescent="0.25">
      <c r="A744" s="80">
        <v>223</v>
      </c>
      <c r="B744" s="81">
        <v>45364</v>
      </c>
      <c r="C744" s="82" t="s">
        <v>251</v>
      </c>
      <c r="D744" s="79" t="s">
        <v>995</v>
      </c>
      <c r="E744" s="83" t="s">
        <v>389</v>
      </c>
      <c r="F744" s="82" t="s">
        <v>345</v>
      </c>
      <c r="G744" s="89">
        <v>776.08</v>
      </c>
      <c r="H744" s="84"/>
      <c r="I744" s="82"/>
      <c r="J744" s="114">
        <v>45364.448807870402</v>
      </c>
    </row>
    <row r="745" spans="1:10" x14ac:dyDescent="0.25">
      <c r="A745" s="80">
        <v>223</v>
      </c>
      <c r="B745" s="81">
        <v>45364</v>
      </c>
      <c r="C745" s="82" t="s">
        <v>251</v>
      </c>
      <c r="D745" s="79" t="s">
        <v>995</v>
      </c>
      <c r="E745" s="83" t="s">
        <v>365</v>
      </c>
      <c r="F745" s="82" t="s">
        <v>432</v>
      </c>
      <c r="G745" s="89"/>
      <c r="H745" s="84">
        <v>600</v>
      </c>
      <c r="I745" s="82"/>
      <c r="J745" s="114">
        <v>45364.448807870402</v>
      </c>
    </row>
    <row r="746" spans="1:10" x14ac:dyDescent="0.25">
      <c r="A746" s="80">
        <v>223</v>
      </c>
      <c r="B746" s="81">
        <v>45364</v>
      </c>
      <c r="C746" s="82" t="s">
        <v>251</v>
      </c>
      <c r="D746" s="79" t="s">
        <v>995</v>
      </c>
      <c r="E746" s="83" t="s">
        <v>367</v>
      </c>
      <c r="F746" s="82" t="s">
        <v>448</v>
      </c>
      <c r="G746" s="89"/>
      <c r="H746" s="84">
        <v>15</v>
      </c>
      <c r="I746" s="82"/>
      <c r="J746" s="114">
        <v>45364.448807870402</v>
      </c>
    </row>
    <row r="747" spans="1:10" x14ac:dyDescent="0.25">
      <c r="A747" s="80">
        <v>223</v>
      </c>
      <c r="B747" s="81">
        <v>45364</v>
      </c>
      <c r="C747" s="82" t="s">
        <v>251</v>
      </c>
      <c r="D747" s="79" t="s">
        <v>995</v>
      </c>
      <c r="E747" s="83" t="s">
        <v>369</v>
      </c>
      <c r="F747" s="82" t="s">
        <v>445</v>
      </c>
      <c r="G747" s="89"/>
      <c r="H747" s="84">
        <v>25</v>
      </c>
      <c r="I747" s="82"/>
      <c r="J747" s="114">
        <v>45364.448807870402</v>
      </c>
    </row>
    <row r="748" spans="1:10" x14ac:dyDescent="0.25">
      <c r="A748" s="80">
        <v>223</v>
      </c>
      <c r="B748" s="81">
        <v>45364</v>
      </c>
      <c r="C748" s="82" t="s">
        <v>251</v>
      </c>
      <c r="D748" s="79" t="s">
        <v>995</v>
      </c>
      <c r="E748" s="83" t="s">
        <v>699</v>
      </c>
      <c r="F748" s="82" t="s">
        <v>438</v>
      </c>
      <c r="G748" s="89"/>
      <c r="H748" s="84">
        <v>35</v>
      </c>
      <c r="I748" s="82"/>
      <c r="J748" s="114">
        <v>45364.448807870402</v>
      </c>
    </row>
    <row r="749" spans="1:10" x14ac:dyDescent="0.25">
      <c r="A749" s="80">
        <v>223</v>
      </c>
      <c r="B749" s="81">
        <v>45364</v>
      </c>
      <c r="C749" s="82" t="s">
        <v>251</v>
      </c>
      <c r="D749" s="79" t="s">
        <v>995</v>
      </c>
      <c r="E749" s="83" t="s">
        <v>700</v>
      </c>
      <c r="F749" s="82" t="s">
        <v>430</v>
      </c>
      <c r="G749" s="89"/>
      <c r="H749" s="84">
        <v>33.75</v>
      </c>
      <c r="I749" s="82"/>
      <c r="J749" s="114">
        <v>45364.448807870402</v>
      </c>
    </row>
    <row r="750" spans="1:10" x14ac:dyDescent="0.25">
      <c r="A750" s="80">
        <v>223</v>
      </c>
      <c r="B750" s="81">
        <v>45364</v>
      </c>
      <c r="C750" s="82" t="s">
        <v>251</v>
      </c>
      <c r="D750" s="79" t="s">
        <v>995</v>
      </c>
      <c r="E750" s="83" t="s">
        <v>701</v>
      </c>
      <c r="F750" s="82" t="s">
        <v>431</v>
      </c>
      <c r="G750" s="89"/>
      <c r="H750" s="84">
        <v>67.33</v>
      </c>
      <c r="I750" s="82"/>
      <c r="J750" s="114">
        <v>45364.448807870402</v>
      </c>
    </row>
    <row r="751" spans="1:10" x14ac:dyDescent="0.25">
      <c r="A751" s="80">
        <v>224</v>
      </c>
      <c r="B751" s="81">
        <v>45363</v>
      </c>
      <c r="C751" s="82" t="s">
        <v>783</v>
      </c>
      <c r="D751" s="79" t="s">
        <v>996</v>
      </c>
      <c r="E751" s="83" t="s">
        <v>389</v>
      </c>
      <c r="F751" s="82" t="s">
        <v>345</v>
      </c>
      <c r="G751" s="89">
        <v>5625.73</v>
      </c>
      <c r="H751" s="84"/>
      <c r="I751" s="82"/>
      <c r="J751" s="114">
        <v>45364.451319444401</v>
      </c>
    </row>
    <row r="752" spans="1:10" x14ac:dyDescent="0.25">
      <c r="A752" s="80">
        <v>224</v>
      </c>
      <c r="B752" s="81">
        <v>45363</v>
      </c>
      <c r="C752" s="82" t="s">
        <v>783</v>
      </c>
      <c r="D752" s="79" t="s">
        <v>996</v>
      </c>
      <c r="E752" s="83" t="s">
        <v>365</v>
      </c>
      <c r="F752" s="82" t="s">
        <v>432</v>
      </c>
      <c r="G752" s="89"/>
      <c r="H752" s="84">
        <v>4800</v>
      </c>
      <c r="I752" s="82"/>
      <c r="J752" s="114">
        <v>45364.451319444401</v>
      </c>
    </row>
    <row r="753" spans="1:10" x14ac:dyDescent="0.25">
      <c r="A753" s="80">
        <v>224</v>
      </c>
      <c r="B753" s="81">
        <v>45363</v>
      </c>
      <c r="C753" s="82" t="s">
        <v>783</v>
      </c>
      <c r="D753" s="79" t="s">
        <v>996</v>
      </c>
      <c r="E753" s="83" t="s">
        <v>367</v>
      </c>
      <c r="F753" s="82" t="s">
        <v>448</v>
      </c>
      <c r="G753" s="89"/>
      <c r="H753" s="84">
        <v>21</v>
      </c>
      <c r="I753" s="82"/>
      <c r="J753" s="114">
        <v>45364.451319444401</v>
      </c>
    </row>
    <row r="754" spans="1:10" x14ac:dyDescent="0.25">
      <c r="A754" s="80">
        <v>224</v>
      </c>
      <c r="B754" s="81">
        <v>45363</v>
      </c>
      <c r="C754" s="82" t="s">
        <v>783</v>
      </c>
      <c r="D754" s="79" t="s">
        <v>996</v>
      </c>
      <c r="E754" s="83" t="s">
        <v>369</v>
      </c>
      <c r="F754" s="82" t="s">
        <v>445</v>
      </c>
      <c r="G754" s="89"/>
      <c r="H754" s="84">
        <v>31</v>
      </c>
      <c r="I754" s="82"/>
      <c r="J754" s="114">
        <v>45364.451319444401</v>
      </c>
    </row>
    <row r="755" spans="1:10" x14ac:dyDescent="0.25">
      <c r="A755" s="80">
        <v>224</v>
      </c>
      <c r="B755" s="81">
        <v>45363</v>
      </c>
      <c r="C755" s="82" t="s">
        <v>783</v>
      </c>
      <c r="D755" s="79" t="s">
        <v>996</v>
      </c>
      <c r="E755" s="83" t="s">
        <v>699</v>
      </c>
      <c r="F755" s="82" t="s">
        <v>438</v>
      </c>
      <c r="G755" s="89"/>
      <c r="H755" s="84">
        <v>41</v>
      </c>
      <c r="I755" s="82"/>
      <c r="J755" s="114">
        <v>45364.451319444401</v>
      </c>
    </row>
    <row r="756" spans="1:10" x14ac:dyDescent="0.25">
      <c r="A756" s="80">
        <v>224</v>
      </c>
      <c r="B756" s="81">
        <v>45363</v>
      </c>
      <c r="C756" s="82" t="s">
        <v>783</v>
      </c>
      <c r="D756" s="79" t="s">
        <v>996</v>
      </c>
      <c r="E756" s="83" t="s">
        <v>700</v>
      </c>
      <c r="F756" s="82" t="s">
        <v>430</v>
      </c>
      <c r="G756" s="89"/>
      <c r="H756" s="84">
        <v>244.65</v>
      </c>
      <c r="I756" s="82"/>
      <c r="J756" s="114">
        <v>45364.451319444401</v>
      </c>
    </row>
    <row r="757" spans="1:10" x14ac:dyDescent="0.25">
      <c r="A757" s="80">
        <v>224</v>
      </c>
      <c r="B757" s="81">
        <v>45363</v>
      </c>
      <c r="C757" s="82" t="s">
        <v>783</v>
      </c>
      <c r="D757" s="79" t="s">
        <v>996</v>
      </c>
      <c r="E757" s="83" t="s">
        <v>701</v>
      </c>
      <c r="F757" s="82" t="s">
        <v>431</v>
      </c>
      <c r="G757" s="89"/>
      <c r="H757" s="84">
        <v>488.08</v>
      </c>
      <c r="I757" s="82"/>
      <c r="J757" s="114">
        <v>45364.451319444401</v>
      </c>
    </row>
    <row r="758" spans="1:10" x14ac:dyDescent="0.25">
      <c r="A758" s="80">
        <v>225</v>
      </c>
      <c r="B758" s="81">
        <v>45364</v>
      </c>
      <c r="C758" s="82" t="s">
        <v>209</v>
      </c>
      <c r="D758" s="79" t="s">
        <v>997</v>
      </c>
      <c r="E758" s="83" t="s">
        <v>389</v>
      </c>
      <c r="F758" s="82" t="s">
        <v>345</v>
      </c>
      <c r="G758" s="89">
        <v>696.75</v>
      </c>
      <c r="H758" s="84"/>
      <c r="I758" s="82"/>
      <c r="J758" s="114">
        <v>45364.665000000001</v>
      </c>
    </row>
    <row r="759" spans="1:10" x14ac:dyDescent="0.25">
      <c r="A759" s="80">
        <v>225</v>
      </c>
      <c r="B759" s="81">
        <v>45364</v>
      </c>
      <c r="C759" s="82" t="s">
        <v>209</v>
      </c>
      <c r="D759" s="79" t="s">
        <v>997</v>
      </c>
      <c r="E759" s="83" t="s">
        <v>365</v>
      </c>
      <c r="F759" s="82" t="s">
        <v>432</v>
      </c>
      <c r="G759" s="89"/>
      <c r="H759" s="84">
        <v>600</v>
      </c>
      <c r="I759" s="82"/>
      <c r="J759" s="114">
        <v>45364.665000000001</v>
      </c>
    </row>
    <row r="760" spans="1:10" x14ac:dyDescent="0.25">
      <c r="A760" s="80">
        <v>225</v>
      </c>
      <c r="B760" s="81">
        <v>45364</v>
      </c>
      <c r="C760" s="82" t="s">
        <v>209</v>
      </c>
      <c r="D760" s="79" t="s">
        <v>997</v>
      </c>
      <c r="E760" s="83" t="s">
        <v>367</v>
      </c>
      <c r="F760" s="82" t="s">
        <v>448</v>
      </c>
      <c r="G760" s="89"/>
      <c r="H760" s="84">
        <v>1</v>
      </c>
      <c r="I760" s="82"/>
      <c r="J760" s="114">
        <v>45364.665000000001</v>
      </c>
    </row>
    <row r="761" spans="1:10" x14ac:dyDescent="0.25">
      <c r="A761" s="80">
        <v>225</v>
      </c>
      <c r="B761" s="81">
        <v>45364</v>
      </c>
      <c r="C761" s="82" t="s">
        <v>209</v>
      </c>
      <c r="D761" s="79" t="s">
        <v>997</v>
      </c>
      <c r="E761" s="83" t="s">
        <v>369</v>
      </c>
      <c r="F761" s="82" t="s">
        <v>445</v>
      </c>
      <c r="G761" s="89"/>
      <c r="H761" s="84">
        <v>2</v>
      </c>
      <c r="I761" s="82"/>
      <c r="J761" s="114">
        <v>45364.665000000001</v>
      </c>
    </row>
    <row r="762" spans="1:10" x14ac:dyDescent="0.25">
      <c r="A762" s="80">
        <v>225</v>
      </c>
      <c r="B762" s="81">
        <v>45364</v>
      </c>
      <c r="C762" s="82" t="s">
        <v>209</v>
      </c>
      <c r="D762" s="79" t="s">
        <v>997</v>
      </c>
      <c r="E762" s="83" t="s">
        <v>699</v>
      </c>
      <c r="F762" s="82" t="s">
        <v>438</v>
      </c>
      <c r="G762" s="89"/>
      <c r="H762" s="84">
        <v>3</v>
      </c>
      <c r="I762" s="82"/>
      <c r="J762" s="114">
        <v>45364.665000000001</v>
      </c>
    </row>
    <row r="763" spans="1:10" x14ac:dyDescent="0.25">
      <c r="A763" s="80">
        <v>225</v>
      </c>
      <c r="B763" s="81">
        <v>45364</v>
      </c>
      <c r="C763" s="82" t="s">
        <v>209</v>
      </c>
      <c r="D763" s="79" t="s">
        <v>997</v>
      </c>
      <c r="E763" s="83" t="s">
        <v>700</v>
      </c>
      <c r="F763" s="82" t="s">
        <v>430</v>
      </c>
      <c r="G763" s="89"/>
      <c r="H763" s="84">
        <v>30.3</v>
      </c>
      <c r="I763" s="82"/>
      <c r="J763" s="114">
        <v>45364.665000000001</v>
      </c>
    </row>
    <row r="764" spans="1:10" x14ac:dyDescent="0.25">
      <c r="A764" s="80">
        <v>225</v>
      </c>
      <c r="B764" s="81">
        <v>45364</v>
      </c>
      <c r="C764" s="82" t="s">
        <v>209</v>
      </c>
      <c r="D764" s="79" t="s">
        <v>997</v>
      </c>
      <c r="E764" s="83" t="s">
        <v>701</v>
      </c>
      <c r="F764" s="82" t="s">
        <v>431</v>
      </c>
      <c r="G764" s="89"/>
      <c r="H764" s="84">
        <v>60.45</v>
      </c>
      <c r="I764" s="82"/>
      <c r="J764" s="114">
        <v>45364.665000000001</v>
      </c>
    </row>
    <row r="765" spans="1:10" x14ac:dyDescent="0.25">
      <c r="A765" s="80">
        <v>226</v>
      </c>
      <c r="B765" s="81">
        <v>45363</v>
      </c>
      <c r="C765" s="82" t="s">
        <v>255</v>
      </c>
      <c r="D765" s="79" t="s">
        <v>998</v>
      </c>
      <c r="E765" s="83" t="s">
        <v>389</v>
      </c>
      <c r="F765" s="82" t="s">
        <v>345</v>
      </c>
      <c r="G765" s="89">
        <v>689.85</v>
      </c>
      <c r="H765" s="84"/>
      <c r="I765" s="82"/>
      <c r="J765" s="114">
        <v>45364.668321759302</v>
      </c>
    </row>
    <row r="766" spans="1:10" x14ac:dyDescent="0.25">
      <c r="A766" s="80">
        <v>226</v>
      </c>
      <c r="B766" s="81">
        <v>45363</v>
      </c>
      <c r="C766" s="82" t="s">
        <v>255</v>
      </c>
      <c r="D766" s="79" t="s">
        <v>998</v>
      </c>
      <c r="E766" s="83" t="s">
        <v>365</v>
      </c>
      <c r="F766" s="82" t="s">
        <v>432</v>
      </c>
      <c r="G766" s="89"/>
      <c r="H766" s="84">
        <v>600</v>
      </c>
      <c r="I766" s="82"/>
      <c r="J766" s="114">
        <v>45364.668321759302</v>
      </c>
    </row>
    <row r="767" spans="1:10" x14ac:dyDescent="0.25">
      <c r="A767" s="80">
        <v>226</v>
      </c>
      <c r="B767" s="81">
        <v>45363</v>
      </c>
      <c r="C767" s="82" t="s">
        <v>255</v>
      </c>
      <c r="D767" s="79" t="s">
        <v>998</v>
      </c>
      <c r="E767" s="83" t="s">
        <v>700</v>
      </c>
      <c r="F767" s="82" t="s">
        <v>430</v>
      </c>
      <c r="G767" s="89"/>
      <c r="H767" s="84">
        <v>30</v>
      </c>
      <c r="I767" s="82"/>
      <c r="J767" s="114">
        <v>45364.668321759302</v>
      </c>
    </row>
    <row r="768" spans="1:10" x14ac:dyDescent="0.25">
      <c r="A768" s="80">
        <v>226</v>
      </c>
      <c r="B768" s="81">
        <v>45363</v>
      </c>
      <c r="C768" s="82" t="s">
        <v>255</v>
      </c>
      <c r="D768" s="79" t="s">
        <v>998</v>
      </c>
      <c r="E768" s="83" t="s">
        <v>701</v>
      </c>
      <c r="F768" s="82" t="s">
        <v>431</v>
      </c>
      <c r="G768" s="89"/>
      <c r="H768" s="84">
        <v>59.85</v>
      </c>
      <c r="I768" s="82"/>
      <c r="J768" s="114">
        <v>45364.668321759302</v>
      </c>
    </row>
    <row r="769" spans="1:10" x14ac:dyDescent="0.25">
      <c r="A769" s="80">
        <v>227</v>
      </c>
      <c r="B769" s="81">
        <v>45364</v>
      </c>
      <c r="C769" s="82" t="s">
        <v>26</v>
      </c>
      <c r="D769" s="79" t="s">
        <v>999</v>
      </c>
      <c r="E769" s="83" t="s">
        <v>389</v>
      </c>
      <c r="F769" s="82" t="s">
        <v>345</v>
      </c>
      <c r="G769" s="89">
        <v>1310.72</v>
      </c>
      <c r="H769" s="84"/>
      <c r="I769" s="82"/>
      <c r="J769" s="114">
        <v>45364.669062499997</v>
      </c>
    </row>
    <row r="770" spans="1:10" x14ac:dyDescent="0.25">
      <c r="A770" s="80">
        <v>227</v>
      </c>
      <c r="B770" s="81">
        <v>45364</v>
      </c>
      <c r="C770" s="82" t="s">
        <v>26</v>
      </c>
      <c r="D770" s="79" t="s">
        <v>999</v>
      </c>
      <c r="E770" s="83" t="s">
        <v>365</v>
      </c>
      <c r="F770" s="82" t="s">
        <v>432</v>
      </c>
      <c r="G770" s="89"/>
      <c r="H770" s="84">
        <v>1140</v>
      </c>
      <c r="I770" s="82"/>
      <c r="J770" s="114">
        <v>45364.669062499997</v>
      </c>
    </row>
    <row r="771" spans="1:10" x14ac:dyDescent="0.25">
      <c r="A771" s="80">
        <v>227</v>
      </c>
      <c r="B771" s="81">
        <v>45364</v>
      </c>
      <c r="C771" s="82" t="s">
        <v>26</v>
      </c>
      <c r="D771" s="79" t="s">
        <v>999</v>
      </c>
      <c r="E771" s="83" t="s">
        <v>700</v>
      </c>
      <c r="F771" s="82" t="s">
        <v>430</v>
      </c>
      <c r="G771" s="89"/>
      <c r="H771" s="84">
        <v>57</v>
      </c>
      <c r="I771" s="82"/>
      <c r="J771" s="114">
        <v>45364.669062499997</v>
      </c>
    </row>
    <row r="772" spans="1:10" x14ac:dyDescent="0.25">
      <c r="A772" s="80">
        <v>227</v>
      </c>
      <c r="B772" s="81">
        <v>45364</v>
      </c>
      <c r="C772" s="82" t="s">
        <v>26</v>
      </c>
      <c r="D772" s="79" t="s">
        <v>999</v>
      </c>
      <c r="E772" s="83" t="s">
        <v>701</v>
      </c>
      <c r="F772" s="82" t="s">
        <v>431</v>
      </c>
      <c r="G772" s="89"/>
      <c r="H772" s="84">
        <v>113.72</v>
      </c>
      <c r="I772" s="82"/>
      <c r="J772" s="114">
        <v>45364.669062499997</v>
      </c>
    </row>
    <row r="773" spans="1:10" x14ac:dyDescent="0.25">
      <c r="A773" s="80">
        <v>228</v>
      </c>
      <c r="B773" s="81">
        <v>45365</v>
      </c>
      <c r="C773" s="82" t="s">
        <v>1005</v>
      </c>
      <c r="D773" s="79" t="s">
        <v>270</v>
      </c>
      <c r="E773" s="83" t="s">
        <v>344</v>
      </c>
      <c r="F773" s="82" t="s">
        <v>342</v>
      </c>
      <c r="G773" s="89">
        <v>100</v>
      </c>
      <c r="H773" s="84"/>
      <c r="I773" s="82"/>
      <c r="J773" s="114">
        <v>45365.295821759297</v>
      </c>
    </row>
    <row r="774" spans="1:10" x14ac:dyDescent="0.25">
      <c r="A774" s="80">
        <v>228</v>
      </c>
      <c r="B774" s="81">
        <v>45365</v>
      </c>
      <c r="C774" s="82" t="s">
        <v>1005</v>
      </c>
      <c r="D774" s="79" t="s">
        <v>270</v>
      </c>
      <c r="E774" s="83" t="s">
        <v>344</v>
      </c>
      <c r="F774" s="82" t="s">
        <v>342</v>
      </c>
      <c r="G774" s="89"/>
      <c r="H774" s="84">
        <v>100</v>
      </c>
      <c r="I774" s="82"/>
      <c r="J774" s="114">
        <v>45365.295821759297</v>
      </c>
    </row>
    <row r="775" spans="1:10" x14ac:dyDescent="0.25">
      <c r="A775" s="80">
        <v>229</v>
      </c>
      <c r="B775" s="81">
        <v>45365</v>
      </c>
      <c r="C775" s="82" t="s">
        <v>829</v>
      </c>
      <c r="E775" s="83" t="s">
        <v>411</v>
      </c>
      <c r="F775" s="82" t="s">
        <v>412</v>
      </c>
      <c r="G775" s="89">
        <v>29.95</v>
      </c>
      <c r="H775" s="84"/>
      <c r="I775" s="82"/>
      <c r="J775" s="114">
        <v>45365.295983796299</v>
      </c>
    </row>
    <row r="776" spans="1:10" x14ac:dyDescent="0.25">
      <c r="A776" s="80">
        <v>229</v>
      </c>
      <c r="B776" s="81">
        <v>45365</v>
      </c>
      <c r="C776" s="82" t="s">
        <v>829</v>
      </c>
      <c r="E776" s="83" t="s">
        <v>344</v>
      </c>
      <c r="F776" s="82" t="s">
        <v>342</v>
      </c>
      <c r="G776" s="89"/>
      <c r="H776" s="84">
        <v>29.95</v>
      </c>
      <c r="I776" s="82"/>
      <c r="J776" s="114">
        <v>45365.295983796299</v>
      </c>
    </row>
    <row r="777" spans="1:10" x14ac:dyDescent="0.25">
      <c r="A777" s="80">
        <v>230</v>
      </c>
      <c r="B777" s="81">
        <v>45365</v>
      </c>
      <c r="C777" s="82" t="s">
        <v>1006</v>
      </c>
      <c r="D777" s="79" t="s">
        <v>1007</v>
      </c>
      <c r="E777" s="83" t="s">
        <v>411</v>
      </c>
      <c r="F777" s="82" t="s">
        <v>412</v>
      </c>
      <c r="G777" s="89">
        <v>9.9499999999999993</v>
      </c>
      <c r="H777" s="84"/>
      <c r="I777" s="82"/>
      <c r="J777" s="114">
        <v>45365.296481481499</v>
      </c>
    </row>
    <row r="778" spans="1:10" x14ac:dyDescent="0.25">
      <c r="A778" s="80">
        <v>230</v>
      </c>
      <c r="B778" s="81">
        <v>45365</v>
      </c>
      <c r="C778" s="82" t="s">
        <v>1006</v>
      </c>
      <c r="D778" s="79" t="s">
        <v>1007</v>
      </c>
      <c r="E778" s="83" t="s">
        <v>344</v>
      </c>
      <c r="F778" s="82" t="s">
        <v>342</v>
      </c>
      <c r="G778" s="89"/>
      <c r="H778" s="84">
        <v>9.9499999999999993</v>
      </c>
      <c r="I778" s="82"/>
      <c r="J778" s="114">
        <v>45365.296481481499</v>
      </c>
    </row>
    <row r="779" spans="1:10" x14ac:dyDescent="0.25">
      <c r="A779" s="80">
        <v>231</v>
      </c>
      <c r="B779" s="81">
        <v>45365</v>
      </c>
      <c r="C779" s="82" t="s">
        <v>1008</v>
      </c>
      <c r="D779" s="79" t="s">
        <v>58</v>
      </c>
      <c r="E779" s="83" t="s">
        <v>411</v>
      </c>
      <c r="F779" s="82" t="s">
        <v>412</v>
      </c>
      <c r="G779" s="89">
        <v>99.95</v>
      </c>
      <c r="H779" s="84"/>
      <c r="I779" s="82"/>
      <c r="J779" s="114">
        <v>45365.320798611101</v>
      </c>
    </row>
    <row r="780" spans="1:10" x14ac:dyDescent="0.25">
      <c r="A780" s="80">
        <v>231</v>
      </c>
      <c r="B780" s="81">
        <v>45365</v>
      </c>
      <c r="C780" s="82" t="s">
        <v>1008</v>
      </c>
      <c r="D780" s="79" t="s">
        <v>58</v>
      </c>
      <c r="E780" s="83" t="s">
        <v>344</v>
      </c>
      <c r="F780" s="82" t="s">
        <v>342</v>
      </c>
      <c r="G780" s="89"/>
      <c r="H780" s="84">
        <v>99.95</v>
      </c>
      <c r="I780" s="82"/>
      <c r="J780" s="114">
        <v>45365.320798611101</v>
      </c>
    </row>
    <row r="781" spans="1:10" x14ac:dyDescent="0.25">
      <c r="A781" s="80">
        <v>232</v>
      </c>
      <c r="B781" s="81">
        <v>45363</v>
      </c>
      <c r="C781" s="82" t="s">
        <v>128</v>
      </c>
      <c r="D781" s="79" t="s">
        <v>1010</v>
      </c>
      <c r="E781" s="83" t="s">
        <v>389</v>
      </c>
      <c r="F781" s="82" t="s">
        <v>345</v>
      </c>
      <c r="G781" s="89">
        <v>689.85</v>
      </c>
      <c r="H781" s="84"/>
      <c r="I781" s="82"/>
      <c r="J781" s="114">
        <v>45365.3656597222</v>
      </c>
    </row>
    <row r="782" spans="1:10" x14ac:dyDescent="0.25">
      <c r="A782" s="80">
        <v>232</v>
      </c>
      <c r="B782" s="81">
        <v>45363</v>
      </c>
      <c r="C782" s="82" t="s">
        <v>128</v>
      </c>
      <c r="D782" s="79" t="s">
        <v>1010</v>
      </c>
      <c r="E782" s="83" t="s">
        <v>365</v>
      </c>
      <c r="F782" s="82" t="s">
        <v>432</v>
      </c>
      <c r="G782" s="89"/>
      <c r="H782" s="84">
        <v>600</v>
      </c>
      <c r="I782" s="82"/>
      <c r="J782" s="114">
        <v>45365.3656597222</v>
      </c>
    </row>
    <row r="783" spans="1:10" x14ac:dyDescent="0.25">
      <c r="A783" s="80">
        <v>232</v>
      </c>
      <c r="B783" s="81">
        <v>45363</v>
      </c>
      <c r="C783" s="82" t="s">
        <v>128</v>
      </c>
      <c r="D783" s="79" t="s">
        <v>1010</v>
      </c>
      <c r="E783" s="83" t="s">
        <v>700</v>
      </c>
      <c r="F783" s="82" t="s">
        <v>430</v>
      </c>
      <c r="G783" s="89"/>
      <c r="H783" s="84">
        <v>30</v>
      </c>
      <c r="I783" s="82"/>
      <c r="J783" s="114">
        <v>45365.3656597222</v>
      </c>
    </row>
    <row r="784" spans="1:10" x14ac:dyDescent="0.25">
      <c r="A784" s="80">
        <v>232</v>
      </c>
      <c r="B784" s="81">
        <v>45363</v>
      </c>
      <c r="C784" s="82" t="s">
        <v>128</v>
      </c>
      <c r="D784" s="79" t="s">
        <v>1010</v>
      </c>
      <c r="E784" s="83" t="s">
        <v>701</v>
      </c>
      <c r="F784" s="82" t="s">
        <v>431</v>
      </c>
      <c r="G784" s="89"/>
      <c r="H784" s="84">
        <v>59.85</v>
      </c>
      <c r="I784" s="82"/>
      <c r="J784" s="114">
        <v>45365.3656597222</v>
      </c>
    </row>
    <row r="785" spans="1:10" x14ac:dyDescent="0.25">
      <c r="A785" s="80">
        <v>233</v>
      </c>
      <c r="B785" s="81">
        <v>45365</v>
      </c>
      <c r="C785" s="82" t="s">
        <v>848</v>
      </c>
      <c r="D785" s="79" t="s">
        <v>1011</v>
      </c>
      <c r="E785" s="83" t="s">
        <v>389</v>
      </c>
      <c r="F785" s="82" t="s">
        <v>345</v>
      </c>
      <c r="G785" s="89">
        <v>689.85</v>
      </c>
      <c r="H785" s="84"/>
      <c r="I785" s="82"/>
      <c r="J785" s="114">
        <v>45365.366446759297</v>
      </c>
    </row>
    <row r="786" spans="1:10" x14ac:dyDescent="0.25">
      <c r="A786" s="80">
        <v>233</v>
      </c>
      <c r="B786" s="81">
        <v>45365</v>
      </c>
      <c r="C786" s="82" t="s">
        <v>848</v>
      </c>
      <c r="D786" s="79" t="s">
        <v>1011</v>
      </c>
      <c r="E786" s="83" t="s">
        <v>365</v>
      </c>
      <c r="F786" s="82" t="s">
        <v>432</v>
      </c>
      <c r="G786" s="89"/>
      <c r="H786" s="84">
        <v>600</v>
      </c>
      <c r="I786" s="82"/>
      <c r="J786" s="114">
        <v>45365.366446759297</v>
      </c>
    </row>
    <row r="787" spans="1:10" x14ac:dyDescent="0.25">
      <c r="A787" s="80">
        <v>233</v>
      </c>
      <c r="B787" s="81">
        <v>45365</v>
      </c>
      <c r="C787" s="82" t="s">
        <v>848</v>
      </c>
      <c r="D787" s="79" t="s">
        <v>1011</v>
      </c>
      <c r="E787" s="83" t="s">
        <v>700</v>
      </c>
      <c r="F787" s="82" t="s">
        <v>430</v>
      </c>
      <c r="G787" s="89"/>
      <c r="H787" s="84">
        <v>30</v>
      </c>
      <c r="I787" s="82"/>
      <c r="J787" s="114">
        <v>45365.366446759297</v>
      </c>
    </row>
    <row r="788" spans="1:10" x14ac:dyDescent="0.25">
      <c r="A788" s="80">
        <v>233</v>
      </c>
      <c r="B788" s="81">
        <v>45365</v>
      </c>
      <c r="C788" s="82" t="s">
        <v>848</v>
      </c>
      <c r="D788" s="79" t="s">
        <v>1011</v>
      </c>
      <c r="E788" s="83" t="s">
        <v>701</v>
      </c>
      <c r="F788" s="82" t="s">
        <v>431</v>
      </c>
      <c r="G788" s="89"/>
      <c r="H788" s="84">
        <v>59.85</v>
      </c>
      <c r="I788" s="82"/>
      <c r="J788" s="114">
        <v>45365.366446759297</v>
      </c>
    </row>
    <row r="789" spans="1:10" x14ac:dyDescent="0.25">
      <c r="A789" s="80">
        <v>234</v>
      </c>
      <c r="B789" s="81">
        <v>45365</v>
      </c>
      <c r="C789" s="82" t="s">
        <v>138</v>
      </c>
      <c r="D789" s="79" t="s">
        <v>1012</v>
      </c>
      <c r="E789" s="83" t="s">
        <v>389</v>
      </c>
      <c r="F789" s="82" t="s">
        <v>345</v>
      </c>
      <c r="G789" s="89">
        <v>689.85</v>
      </c>
      <c r="H789" s="84"/>
      <c r="I789" s="82"/>
      <c r="J789" s="114">
        <v>45365.367511574099</v>
      </c>
    </row>
    <row r="790" spans="1:10" x14ac:dyDescent="0.25">
      <c r="A790" s="80">
        <v>234</v>
      </c>
      <c r="B790" s="81">
        <v>45365</v>
      </c>
      <c r="C790" s="82" t="s">
        <v>138</v>
      </c>
      <c r="D790" s="79" t="s">
        <v>1012</v>
      </c>
      <c r="E790" s="83" t="s">
        <v>365</v>
      </c>
      <c r="F790" s="82" t="s">
        <v>432</v>
      </c>
      <c r="G790" s="89"/>
      <c r="H790" s="84">
        <v>600</v>
      </c>
      <c r="I790" s="82"/>
      <c r="J790" s="114">
        <v>45365.367511574099</v>
      </c>
    </row>
    <row r="791" spans="1:10" x14ac:dyDescent="0.25">
      <c r="A791" s="80">
        <v>234</v>
      </c>
      <c r="B791" s="81">
        <v>45365</v>
      </c>
      <c r="C791" s="82" t="s">
        <v>138</v>
      </c>
      <c r="D791" s="79" t="s">
        <v>1012</v>
      </c>
      <c r="E791" s="83" t="s">
        <v>700</v>
      </c>
      <c r="F791" s="82" t="s">
        <v>430</v>
      </c>
      <c r="G791" s="89"/>
      <c r="H791" s="84">
        <v>30</v>
      </c>
      <c r="I791" s="82"/>
      <c r="J791" s="114">
        <v>45365.367511574099</v>
      </c>
    </row>
    <row r="792" spans="1:10" x14ac:dyDescent="0.25">
      <c r="A792" s="80">
        <v>234</v>
      </c>
      <c r="B792" s="81">
        <v>45365</v>
      </c>
      <c r="C792" s="82" t="s">
        <v>138</v>
      </c>
      <c r="D792" s="79" t="s">
        <v>1012</v>
      </c>
      <c r="E792" s="83" t="s">
        <v>701</v>
      </c>
      <c r="F792" s="82" t="s">
        <v>431</v>
      </c>
      <c r="G792" s="89"/>
      <c r="H792" s="84">
        <v>59.85</v>
      </c>
      <c r="I792" s="82"/>
      <c r="J792" s="114">
        <v>45365.367511574099</v>
      </c>
    </row>
    <row r="793" spans="1:10" x14ac:dyDescent="0.25">
      <c r="A793" s="80">
        <v>235</v>
      </c>
      <c r="B793" s="81">
        <v>45365</v>
      </c>
      <c r="C793" s="82" t="s">
        <v>283</v>
      </c>
      <c r="D793" s="79" t="s">
        <v>1017</v>
      </c>
      <c r="E793" s="83" t="s">
        <v>389</v>
      </c>
      <c r="F793" s="82" t="s">
        <v>345</v>
      </c>
      <c r="G793" s="89">
        <v>517.39</v>
      </c>
      <c r="H793" s="84"/>
      <c r="I793" s="82"/>
      <c r="J793" s="114">
        <v>45365.620706018497</v>
      </c>
    </row>
    <row r="794" spans="1:10" x14ac:dyDescent="0.25">
      <c r="A794" s="80">
        <v>235</v>
      </c>
      <c r="B794" s="81">
        <v>45365</v>
      </c>
      <c r="C794" s="82" t="s">
        <v>283</v>
      </c>
      <c r="D794" s="79" t="s">
        <v>1017</v>
      </c>
      <c r="E794" s="83" t="s">
        <v>365</v>
      </c>
      <c r="F794" s="82" t="s">
        <v>432</v>
      </c>
      <c r="G794" s="89"/>
      <c r="H794" s="84">
        <v>450</v>
      </c>
      <c r="I794" s="82"/>
      <c r="J794" s="114">
        <v>45365.620706018497</v>
      </c>
    </row>
    <row r="795" spans="1:10" x14ac:dyDescent="0.25">
      <c r="A795" s="80">
        <v>235</v>
      </c>
      <c r="B795" s="81">
        <v>45365</v>
      </c>
      <c r="C795" s="82" t="s">
        <v>283</v>
      </c>
      <c r="D795" s="79" t="s">
        <v>1017</v>
      </c>
      <c r="E795" s="83" t="s">
        <v>700</v>
      </c>
      <c r="F795" s="82" t="s">
        <v>430</v>
      </c>
      <c r="G795" s="89"/>
      <c r="H795" s="84">
        <v>22.5</v>
      </c>
      <c r="I795" s="82"/>
      <c r="J795" s="114">
        <v>45365.620706018497</v>
      </c>
    </row>
    <row r="796" spans="1:10" x14ac:dyDescent="0.25">
      <c r="A796" s="80">
        <v>235</v>
      </c>
      <c r="B796" s="81">
        <v>45365</v>
      </c>
      <c r="C796" s="82" t="s">
        <v>283</v>
      </c>
      <c r="D796" s="79" t="s">
        <v>1017</v>
      </c>
      <c r="E796" s="83" t="s">
        <v>701</v>
      </c>
      <c r="F796" s="82" t="s">
        <v>431</v>
      </c>
      <c r="G796" s="89"/>
      <c r="H796" s="84">
        <v>44.89</v>
      </c>
      <c r="I796" s="82"/>
      <c r="J796" s="114">
        <v>45365.620706018497</v>
      </c>
    </row>
    <row r="797" spans="1:10" x14ac:dyDescent="0.25">
      <c r="A797" s="80">
        <v>236</v>
      </c>
      <c r="B797" s="81">
        <v>45365</v>
      </c>
      <c r="C797" s="82" t="s">
        <v>20</v>
      </c>
      <c r="D797" s="79" t="s">
        <v>1019</v>
      </c>
      <c r="E797" s="83" t="s">
        <v>389</v>
      </c>
      <c r="F797" s="82" t="s">
        <v>345</v>
      </c>
      <c r="G797" s="89">
        <v>6898.5</v>
      </c>
      <c r="H797" s="84"/>
      <c r="I797" s="82"/>
      <c r="J797" s="114">
        <v>45365.620706018497</v>
      </c>
    </row>
    <row r="798" spans="1:10" x14ac:dyDescent="0.25">
      <c r="A798" s="80">
        <v>236</v>
      </c>
      <c r="B798" s="81">
        <v>45365</v>
      </c>
      <c r="C798" s="82" t="s">
        <v>20</v>
      </c>
      <c r="D798" s="79" t="s">
        <v>1019</v>
      </c>
      <c r="E798" s="83" t="s">
        <v>365</v>
      </c>
      <c r="F798" s="82" t="s">
        <v>432</v>
      </c>
      <c r="G798" s="89"/>
      <c r="H798" s="84">
        <v>6000</v>
      </c>
      <c r="I798" s="82"/>
      <c r="J798" s="114">
        <v>45365.620706018497</v>
      </c>
    </row>
    <row r="799" spans="1:10" x14ac:dyDescent="0.25">
      <c r="A799" s="80">
        <v>236</v>
      </c>
      <c r="B799" s="81">
        <v>45365</v>
      </c>
      <c r="C799" s="82" t="s">
        <v>20</v>
      </c>
      <c r="D799" s="79" t="s">
        <v>1019</v>
      </c>
      <c r="E799" s="83" t="s">
        <v>700</v>
      </c>
      <c r="F799" s="82" t="s">
        <v>430</v>
      </c>
      <c r="G799" s="89"/>
      <c r="H799" s="84">
        <v>300</v>
      </c>
      <c r="I799" s="82"/>
      <c r="J799" s="114">
        <v>45365.620706018497</v>
      </c>
    </row>
    <row r="800" spans="1:10" x14ac:dyDescent="0.25">
      <c r="A800" s="80">
        <v>236</v>
      </c>
      <c r="B800" s="81">
        <v>45365</v>
      </c>
      <c r="C800" s="82" t="s">
        <v>20</v>
      </c>
      <c r="D800" s="79" t="s">
        <v>1019</v>
      </c>
      <c r="E800" s="83" t="s">
        <v>701</v>
      </c>
      <c r="F800" s="82" t="s">
        <v>431</v>
      </c>
      <c r="G800" s="89"/>
      <c r="H800" s="84">
        <v>598.5</v>
      </c>
      <c r="I800" s="82"/>
      <c r="J800" s="114">
        <v>45365.620706018497</v>
      </c>
    </row>
    <row r="801" spans="1:10" x14ac:dyDescent="0.25">
      <c r="A801" s="80">
        <v>237</v>
      </c>
      <c r="B801" s="81">
        <v>45365</v>
      </c>
      <c r="C801" s="82" t="s">
        <v>247</v>
      </c>
      <c r="D801" s="79" t="s">
        <v>1022</v>
      </c>
      <c r="E801" s="83" t="s">
        <v>389</v>
      </c>
      <c r="F801" s="82" t="s">
        <v>345</v>
      </c>
      <c r="G801" s="89">
        <v>431.16</v>
      </c>
      <c r="H801" s="84"/>
      <c r="I801" s="82"/>
      <c r="J801" s="114">
        <v>45365.757962962998</v>
      </c>
    </row>
    <row r="802" spans="1:10" x14ac:dyDescent="0.25">
      <c r="A802" s="80">
        <v>237</v>
      </c>
      <c r="B802" s="81">
        <v>45365</v>
      </c>
      <c r="C802" s="82" t="s">
        <v>247</v>
      </c>
      <c r="D802" s="79" t="s">
        <v>1022</v>
      </c>
      <c r="E802" s="83" t="s">
        <v>365</v>
      </c>
      <c r="F802" s="82" t="s">
        <v>432</v>
      </c>
      <c r="G802" s="89"/>
      <c r="H802" s="84">
        <v>375</v>
      </c>
      <c r="I802" s="82"/>
      <c r="J802" s="114">
        <v>45365.757962962998</v>
      </c>
    </row>
    <row r="803" spans="1:10" x14ac:dyDescent="0.25">
      <c r="A803" s="80">
        <v>237</v>
      </c>
      <c r="B803" s="81">
        <v>45365</v>
      </c>
      <c r="C803" s="82" t="s">
        <v>247</v>
      </c>
      <c r="D803" s="79" t="s">
        <v>1022</v>
      </c>
      <c r="E803" s="83" t="s">
        <v>700</v>
      </c>
      <c r="F803" s="82" t="s">
        <v>430</v>
      </c>
      <c r="G803" s="89"/>
      <c r="H803" s="84">
        <v>18.75</v>
      </c>
      <c r="I803" s="82"/>
      <c r="J803" s="114">
        <v>45365.757962962998</v>
      </c>
    </row>
    <row r="804" spans="1:10" x14ac:dyDescent="0.25">
      <c r="A804" s="80">
        <v>237</v>
      </c>
      <c r="B804" s="81">
        <v>45365</v>
      </c>
      <c r="C804" s="82" t="s">
        <v>247</v>
      </c>
      <c r="D804" s="79" t="s">
        <v>1022</v>
      </c>
      <c r="E804" s="83" t="s">
        <v>701</v>
      </c>
      <c r="F804" s="82" t="s">
        <v>431</v>
      </c>
      <c r="G804" s="89"/>
      <c r="H804" s="84">
        <v>37.409999999999997</v>
      </c>
      <c r="I804" s="82"/>
      <c r="J804" s="114">
        <v>45365.757962962998</v>
      </c>
    </row>
    <row r="805" spans="1:10" x14ac:dyDescent="0.25">
      <c r="A805" s="80">
        <v>238</v>
      </c>
      <c r="B805" s="81">
        <v>45365</v>
      </c>
      <c r="C805" s="82" t="s">
        <v>111</v>
      </c>
      <c r="D805" s="79" t="s">
        <v>1027</v>
      </c>
      <c r="E805" s="83" t="s">
        <v>389</v>
      </c>
      <c r="F805" s="82" t="s">
        <v>345</v>
      </c>
      <c r="G805" s="89">
        <v>1931.58</v>
      </c>
      <c r="H805" s="84"/>
      <c r="I805" s="82"/>
      <c r="J805" s="114">
        <v>45366.094594907401</v>
      </c>
    </row>
    <row r="806" spans="1:10" x14ac:dyDescent="0.25">
      <c r="A806" s="80">
        <v>238</v>
      </c>
      <c r="B806" s="81">
        <v>45365</v>
      </c>
      <c r="C806" s="82" t="s">
        <v>111</v>
      </c>
      <c r="D806" s="79" t="s">
        <v>1027</v>
      </c>
      <c r="E806" s="83" t="s">
        <v>365</v>
      </c>
      <c r="F806" s="82" t="s">
        <v>432</v>
      </c>
      <c r="G806" s="89"/>
      <c r="H806" s="84">
        <v>1680</v>
      </c>
      <c r="I806" s="82"/>
      <c r="J806" s="114">
        <v>45366.094594907401</v>
      </c>
    </row>
    <row r="807" spans="1:10" x14ac:dyDescent="0.25">
      <c r="A807" s="80">
        <v>238</v>
      </c>
      <c r="B807" s="81">
        <v>45365</v>
      </c>
      <c r="C807" s="82" t="s">
        <v>111</v>
      </c>
      <c r="D807" s="79" t="s">
        <v>1027</v>
      </c>
      <c r="E807" s="83" t="s">
        <v>700</v>
      </c>
      <c r="F807" s="82" t="s">
        <v>430</v>
      </c>
      <c r="G807" s="89"/>
      <c r="H807" s="84">
        <v>84</v>
      </c>
      <c r="I807" s="82"/>
      <c r="J807" s="114">
        <v>45366.094594907401</v>
      </c>
    </row>
    <row r="808" spans="1:10" x14ac:dyDescent="0.25">
      <c r="A808" s="80">
        <v>238</v>
      </c>
      <c r="B808" s="81">
        <v>45365</v>
      </c>
      <c r="C808" s="82" t="s">
        <v>111</v>
      </c>
      <c r="D808" s="79" t="s">
        <v>1027</v>
      </c>
      <c r="E808" s="83" t="s">
        <v>701</v>
      </c>
      <c r="F808" s="82" t="s">
        <v>431</v>
      </c>
      <c r="G808" s="89"/>
      <c r="H808" s="84">
        <v>167.58</v>
      </c>
      <c r="I808" s="82"/>
      <c r="J808" s="114">
        <v>45366.094594907401</v>
      </c>
    </row>
    <row r="809" spans="1:10" x14ac:dyDescent="0.25">
      <c r="A809" s="80">
        <v>239</v>
      </c>
      <c r="B809" s="81">
        <v>45365</v>
      </c>
      <c r="C809" s="82" t="s">
        <v>50</v>
      </c>
      <c r="D809" s="79" t="s">
        <v>1028</v>
      </c>
      <c r="E809" s="83" t="s">
        <v>389</v>
      </c>
      <c r="F809" s="82" t="s">
        <v>345</v>
      </c>
      <c r="G809" s="89">
        <v>2328.2399999999998</v>
      </c>
      <c r="H809" s="84"/>
      <c r="I809" s="82"/>
      <c r="J809" s="114">
        <v>45366.101226851897</v>
      </c>
    </row>
    <row r="810" spans="1:10" x14ac:dyDescent="0.25">
      <c r="A810" s="80">
        <v>239</v>
      </c>
      <c r="B810" s="81">
        <v>45365</v>
      </c>
      <c r="C810" s="82" t="s">
        <v>50</v>
      </c>
      <c r="D810" s="79" t="s">
        <v>1028</v>
      </c>
      <c r="E810" s="83" t="s">
        <v>365</v>
      </c>
      <c r="F810" s="82" t="s">
        <v>432</v>
      </c>
      <c r="G810" s="89"/>
      <c r="H810" s="84">
        <v>2025</v>
      </c>
      <c r="I810" s="82"/>
      <c r="J810" s="114">
        <v>45366.101226851897</v>
      </c>
    </row>
    <row r="811" spans="1:10" x14ac:dyDescent="0.25">
      <c r="A811" s="80">
        <v>239</v>
      </c>
      <c r="B811" s="81">
        <v>45365</v>
      </c>
      <c r="C811" s="82" t="s">
        <v>50</v>
      </c>
      <c r="D811" s="79" t="s">
        <v>1028</v>
      </c>
      <c r="E811" s="83" t="s">
        <v>700</v>
      </c>
      <c r="F811" s="82" t="s">
        <v>430</v>
      </c>
      <c r="G811" s="89"/>
      <c r="H811" s="84">
        <v>101.25</v>
      </c>
      <c r="I811" s="82"/>
      <c r="J811" s="114">
        <v>45366.101226851897</v>
      </c>
    </row>
    <row r="812" spans="1:10" x14ac:dyDescent="0.25">
      <c r="A812" s="80">
        <v>239</v>
      </c>
      <c r="B812" s="81">
        <v>45365</v>
      </c>
      <c r="C812" s="82" t="s">
        <v>50</v>
      </c>
      <c r="D812" s="79" t="s">
        <v>1028</v>
      </c>
      <c r="E812" s="83" t="s">
        <v>701</v>
      </c>
      <c r="F812" s="82" t="s">
        <v>431</v>
      </c>
      <c r="G812" s="89"/>
      <c r="H812" s="84">
        <v>201.99</v>
      </c>
      <c r="I812" s="82"/>
      <c r="J812" s="114">
        <v>45366.101226851897</v>
      </c>
    </row>
    <row r="813" spans="1:10" x14ac:dyDescent="0.25">
      <c r="A813" s="80">
        <v>240</v>
      </c>
      <c r="B813" s="81">
        <v>45365</v>
      </c>
      <c r="C813" s="82" t="s">
        <v>104</v>
      </c>
      <c r="D813" s="79" t="s">
        <v>1029</v>
      </c>
      <c r="E813" s="83" t="s">
        <v>389</v>
      </c>
      <c r="F813" s="82" t="s">
        <v>345</v>
      </c>
      <c r="G813" s="89">
        <v>2931.86</v>
      </c>
      <c r="H813" s="84"/>
      <c r="I813" s="82"/>
      <c r="J813" s="114">
        <v>45366.105937499997</v>
      </c>
    </row>
    <row r="814" spans="1:10" x14ac:dyDescent="0.25">
      <c r="A814" s="80">
        <v>240</v>
      </c>
      <c r="B814" s="81">
        <v>45365</v>
      </c>
      <c r="C814" s="82" t="s">
        <v>104</v>
      </c>
      <c r="D814" s="79" t="s">
        <v>1029</v>
      </c>
      <c r="E814" s="83" t="s">
        <v>365</v>
      </c>
      <c r="F814" s="82" t="s">
        <v>432</v>
      </c>
      <c r="G814" s="89"/>
      <c r="H814" s="84">
        <v>2550</v>
      </c>
      <c r="I814" s="82"/>
      <c r="J814" s="114">
        <v>45366.105937499997</v>
      </c>
    </row>
    <row r="815" spans="1:10" x14ac:dyDescent="0.25">
      <c r="A815" s="80">
        <v>240</v>
      </c>
      <c r="B815" s="81">
        <v>45365</v>
      </c>
      <c r="C815" s="82" t="s">
        <v>104</v>
      </c>
      <c r="D815" s="79" t="s">
        <v>1029</v>
      </c>
      <c r="E815" s="83" t="s">
        <v>700</v>
      </c>
      <c r="F815" s="82" t="s">
        <v>430</v>
      </c>
      <c r="G815" s="89"/>
      <c r="H815" s="84">
        <v>127.5</v>
      </c>
      <c r="I815" s="82"/>
      <c r="J815" s="114">
        <v>45366.105937499997</v>
      </c>
    </row>
    <row r="816" spans="1:10" x14ac:dyDescent="0.25">
      <c r="A816" s="80">
        <v>240</v>
      </c>
      <c r="B816" s="81">
        <v>45365</v>
      </c>
      <c r="C816" s="82" t="s">
        <v>104</v>
      </c>
      <c r="D816" s="79" t="s">
        <v>1029</v>
      </c>
      <c r="E816" s="83" t="s">
        <v>701</v>
      </c>
      <c r="F816" s="82" t="s">
        <v>431</v>
      </c>
      <c r="G816" s="89"/>
      <c r="H816" s="84">
        <v>254.36</v>
      </c>
      <c r="I816" s="82"/>
      <c r="J816" s="114">
        <v>45366.105937499997</v>
      </c>
    </row>
    <row r="817" spans="1:10" x14ac:dyDescent="0.25">
      <c r="A817" s="80">
        <v>241</v>
      </c>
      <c r="B817" s="81">
        <v>45365</v>
      </c>
      <c r="C817" s="82" t="s">
        <v>251</v>
      </c>
      <c r="D817" s="79" t="s">
        <v>1030</v>
      </c>
      <c r="E817" s="83" t="s">
        <v>389</v>
      </c>
      <c r="F817" s="82" t="s">
        <v>345</v>
      </c>
      <c r="G817" s="89">
        <v>1034.78</v>
      </c>
      <c r="H817" s="84"/>
      <c r="I817" s="82"/>
      <c r="J817" s="114">
        <v>45366.1094212963</v>
      </c>
    </row>
    <row r="818" spans="1:10" x14ac:dyDescent="0.25">
      <c r="A818" s="80">
        <v>241</v>
      </c>
      <c r="B818" s="81">
        <v>45365</v>
      </c>
      <c r="C818" s="82" t="s">
        <v>251</v>
      </c>
      <c r="D818" s="79" t="s">
        <v>1030</v>
      </c>
      <c r="E818" s="83" t="s">
        <v>365</v>
      </c>
      <c r="F818" s="82" t="s">
        <v>432</v>
      </c>
      <c r="G818" s="89"/>
      <c r="H818" s="84">
        <v>900</v>
      </c>
      <c r="I818" s="82"/>
      <c r="J818" s="114">
        <v>45366.1094212963</v>
      </c>
    </row>
    <row r="819" spans="1:10" x14ac:dyDescent="0.25">
      <c r="A819" s="80">
        <v>241</v>
      </c>
      <c r="B819" s="81">
        <v>45365</v>
      </c>
      <c r="C819" s="82" t="s">
        <v>251</v>
      </c>
      <c r="D819" s="79" t="s">
        <v>1030</v>
      </c>
      <c r="E819" s="83" t="s">
        <v>700</v>
      </c>
      <c r="F819" s="82" t="s">
        <v>430</v>
      </c>
      <c r="G819" s="89"/>
      <c r="H819" s="84">
        <v>45</v>
      </c>
      <c r="I819" s="82"/>
      <c r="J819" s="114">
        <v>45366.1094212963</v>
      </c>
    </row>
    <row r="820" spans="1:10" x14ac:dyDescent="0.25">
      <c r="A820" s="80">
        <v>241</v>
      </c>
      <c r="B820" s="81">
        <v>45365</v>
      </c>
      <c r="C820" s="82" t="s">
        <v>251</v>
      </c>
      <c r="D820" s="79" t="s">
        <v>1030</v>
      </c>
      <c r="E820" s="83" t="s">
        <v>701</v>
      </c>
      <c r="F820" s="82" t="s">
        <v>431</v>
      </c>
      <c r="G820" s="89"/>
      <c r="H820" s="84">
        <v>89.78</v>
      </c>
      <c r="I820" s="82"/>
      <c r="J820" s="114">
        <v>45366.1094212963</v>
      </c>
    </row>
    <row r="821" spans="1:10" x14ac:dyDescent="0.25">
      <c r="A821" s="80">
        <v>242</v>
      </c>
      <c r="B821" s="81">
        <v>45366</v>
      </c>
      <c r="C821" s="82" t="s">
        <v>172</v>
      </c>
      <c r="D821" s="79" t="s">
        <v>1044</v>
      </c>
      <c r="E821" s="83" t="s">
        <v>389</v>
      </c>
      <c r="F821" s="82" t="s">
        <v>345</v>
      </c>
      <c r="G821" s="89">
        <v>3449.25</v>
      </c>
      <c r="H821" s="84"/>
      <c r="I821" s="82"/>
      <c r="J821" s="114">
        <v>45366.1241898148</v>
      </c>
    </row>
    <row r="822" spans="1:10" x14ac:dyDescent="0.25">
      <c r="A822" s="80">
        <v>242</v>
      </c>
      <c r="B822" s="81">
        <v>45366</v>
      </c>
      <c r="C822" s="82" t="s">
        <v>172</v>
      </c>
      <c r="D822" s="79" t="s">
        <v>1044</v>
      </c>
      <c r="E822" s="83" t="s">
        <v>365</v>
      </c>
      <c r="F822" s="82" t="s">
        <v>432</v>
      </c>
      <c r="G822" s="89"/>
      <c r="H822" s="84">
        <v>3000</v>
      </c>
      <c r="I822" s="82"/>
      <c r="J822" s="114">
        <v>45366.1241898148</v>
      </c>
    </row>
    <row r="823" spans="1:10" x14ac:dyDescent="0.25">
      <c r="A823" s="80">
        <v>242</v>
      </c>
      <c r="B823" s="81">
        <v>45366</v>
      </c>
      <c r="C823" s="82" t="s">
        <v>172</v>
      </c>
      <c r="D823" s="79" t="s">
        <v>1044</v>
      </c>
      <c r="E823" s="83" t="s">
        <v>700</v>
      </c>
      <c r="F823" s="82" t="s">
        <v>430</v>
      </c>
      <c r="G823" s="89"/>
      <c r="H823" s="84">
        <v>150</v>
      </c>
      <c r="I823" s="82"/>
      <c r="J823" s="114">
        <v>45366.1241898148</v>
      </c>
    </row>
    <row r="824" spans="1:10" x14ac:dyDescent="0.25">
      <c r="A824" s="80">
        <v>242</v>
      </c>
      <c r="B824" s="81">
        <v>45366</v>
      </c>
      <c r="C824" s="82" t="s">
        <v>172</v>
      </c>
      <c r="D824" s="79" t="s">
        <v>1044</v>
      </c>
      <c r="E824" s="83" t="s">
        <v>701</v>
      </c>
      <c r="F824" s="82" t="s">
        <v>431</v>
      </c>
      <c r="G824" s="89"/>
      <c r="H824" s="84">
        <v>299.25</v>
      </c>
      <c r="I824" s="82"/>
      <c r="J824" s="114">
        <v>45366.1241898148</v>
      </c>
    </row>
    <row r="825" spans="1:10" x14ac:dyDescent="0.25">
      <c r="A825" s="80">
        <v>243</v>
      </c>
      <c r="B825" s="81">
        <v>45366</v>
      </c>
      <c r="C825" s="82" t="s">
        <v>30</v>
      </c>
      <c r="D825" s="79" t="s">
        <v>1045</v>
      </c>
      <c r="E825" s="83" t="s">
        <v>389</v>
      </c>
      <c r="F825" s="82" t="s">
        <v>345</v>
      </c>
      <c r="G825" s="89">
        <v>12073.79</v>
      </c>
      <c r="H825" s="84"/>
      <c r="I825" s="82"/>
      <c r="J825" s="114">
        <v>45366.129884259302</v>
      </c>
    </row>
    <row r="826" spans="1:10" x14ac:dyDescent="0.25">
      <c r="A826" s="80">
        <v>243</v>
      </c>
      <c r="B826" s="81">
        <v>45366</v>
      </c>
      <c r="C826" s="82" t="s">
        <v>30</v>
      </c>
      <c r="D826" s="79" t="s">
        <v>1045</v>
      </c>
      <c r="E826" s="83" t="s">
        <v>365</v>
      </c>
      <c r="F826" s="82" t="s">
        <v>432</v>
      </c>
      <c r="G826" s="89"/>
      <c r="H826" s="84">
        <v>14850</v>
      </c>
      <c r="I826" s="82"/>
      <c r="J826" s="114">
        <v>45366.129884259302</v>
      </c>
    </row>
    <row r="827" spans="1:10" x14ac:dyDescent="0.25">
      <c r="A827" s="80">
        <v>243</v>
      </c>
      <c r="B827" s="81">
        <v>45366</v>
      </c>
      <c r="C827" s="82" t="s">
        <v>30</v>
      </c>
      <c r="D827" s="79" t="s">
        <v>1045</v>
      </c>
      <c r="E827" s="83" t="s">
        <v>700</v>
      </c>
      <c r="F827" s="82" t="s">
        <v>430</v>
      </c>
      <c r="G827" s="89"/>
      <c r="H827" s="84">
        <v>742.5</v>
      </c>
      <c r="I827" s="82"/>
      <c r="J827" s="114">
        <v>45366.129884259302</v>
      </c>
    </row>
    <row r="828" spans="1:10" x14ac:dyDescent="0.25">
      <c r="A828" s="80">
        <v>243</v>
      </c>
      <c r="B828" s="81">
        <v>45366</v>
      </c>
      <c r="C828" s="82" t="s">
        <v>30</v>
      </c>
      <c r="D828" s="79" t="s">
        <v>1045</v>
      </c>
      <c r="E828" s="83" t="s">
        <v>701</v>
      </c>
      <c r="F828" s="82" t="s">
        <v>431</v>
      </c>
      <c r="G828" s="89"/>
      <c r="H828" s="84">
        <v>1481.29</v>
      </c>
      <c r="I828" s="82"/>
      <c r="J828" s="114">
        <v>45366.129884259302</v>
      </c>
    </row>
    <row r="829" spans="1:10" x14ac:dyDescent="0.25">
      <c r="A829" s="80">
        <v>243</v>
      </c>
      <c r="B829" s="81">
        <v>45366</v>
      </c>
      <c r="C829" s="82" t="s">
        <v>30</v>
      </c>
      <c r="D829" s="79" t="s">
        <v>1045</v>
      </c>
      <c r="E829" s="83" t="s">
        <v>374</v>
      </c>
      <c r="F829" s="82" t="s">
        <v>422</v>
      </c>
      <c r="G829" s="89">
        <v>5000</v>
      </c>
      <c r="H829" s="84"/>
      <c r="I829" s="82"/>
      <c r="J829" s="114">
        <v>45366.129884259302</v>
      </c>
    </row>
    <row r="830" spans="1:10" x14ac:dyDescent="0.25">
      <c r="A830" s="80">
        <v>244</v>
      </c>
      <c r="B830" s="81">
        <v>45365</v>
      </c>
      <c r="C830" s="82" t="s">
        <v>163</v>
      </c>
      <c r="D830" s="79" t="s">
        <v>1046</v>
      </c>
      <c r="E830" s="83" t="s">
        <v>389</v>
      </c>
      <c r="F830" s="82" t="s">
        <v>345</v>
      </c>
      <c r="G830" s="89">
        <v>1000.28</v>
      </c>
      <c r="H830" s="84"/>
      <c r="I830" s="82"/>
      <c r="J830" s="114">
        <v>45366.132129629601</v>
      </c>
    </row>
    <row r="831" spans="1:10" x14ac:dyDescent="0.25">
      <c r="A831" s="80">
        <v>244</v>
      </c>
      <c r="B831" s="81">
        <v>45365</v>
      </c>
      <c r="C831" s="82" t="s">
        <v>163</v>
      </c>
      <c r="D831" s="79" t="s">
        <v>1046</v>
      </c>
      <c r="E831" s="83" t="s">
        <v>365</v>
      </c>
      <c r="F831" s="82" t="s">
        <v>432</v>
      </c>
      <c r="G831" s="89"/>
      <c r="H831" s="84">
        <v>870</v>
      </c>
      <c r="I831" s="82"/>
      <c r="J831" s="114">
        <v>45366.132129629601</v>
      </c>
    </row>
    <row r="832" spans="1:10" x14ac:dyDescent="0.25">
      <c r="A832" s="80">
        <v>244</v>
      </c>
      <c r="B832" s="81">
        <v>45365</v>
      </c>
      <c r="C832" s="82" t="s">
        <v>163</v>
      </c>
      <c r="D832" s="79" t="s">
        <v>1046</v>
      </c>
      <c r="E832" s="83" t="s">
        <v>700</v>
      </c>
      <c r="F832" s="82" t="s">
        <v>430</v>
      </c>
      <c r="G832" s="89"/>
      <c r="H832" s="84">
        <v>43.5</v>
      </c>
      <c r="I832" s="82"/>
      <c r="J832" s="114">
        <v>45366.132129629601</v>
      </c>
    </row>
    <row r="833" spans="1:10" x14ac:dyDescent="0.25">
      <c r="A833" s="80">
        <v>244</v>
      </c>
      <c r="B833" s="81">
        <v>45365</v>
      </c>
      <c r="C833" s="82" t="s">
        <v>163</v>
      </c>
      <c r="D833" s="79" t="s">
        <v>1046</v>
      </c>
      <c r="E833" s="83" t="s">
        <v>701</v>
      </c>
      <c r="F833" s="82" t="s">
        <v>431</v>
      </c>
      <c r="G833" s="89"/>
      <c r="H833" s="84">
        <v>86.78</v>
      </c>
      <c r="I833" s="82"/>
      <c r="J833" s="114">
        <v>45366.132129629601</v>
      </c>
    </row>
    <row r="834" spans="1:10" x14ac:dyDescent="0.25">
      <c r="A834" s="80">
        <v>245</v>
      </c>
      <c r="B834" s="81">
        <v>45366</v>
      </c>
      <c r="C834" s="82" t="s">
        <v>20</v>
      </c>
      <c r="D834" s="79" t="s">
        <v>1047</v>
      </c>
      <c r="E834" s="83" t="s">
        <v>389</v>
      </c>
      <c r="F834" s="82" t="s">
        <v>345</v>
      </c>
      <c r="G834" s="89">
        <v>1000.28</v>
      </c>
      <c r="H834" s="84"/>
      <c r="I834" s="82"/>
      <c r="J834" s="114">
        <v>45366.1325</v>
      </c>
    </row>
    <row r="835" spans="1:10" x14ac:dyDescent="0.25">
      <c r="A835" s="80">
        <v>245</v>
      </c>
      <c r="B835" s="81">
        <v>45366</v>
      </c>
      <c r="C835" s="82" t="s">
        <v>20</v>
      </c>
      <c r="D835" s="79" t="s">
        <v>1047</v>
      </c>
      <c r="E835" s="83" t="s">
        <v>365</v>
      </c>
      <c r="F835" s="82" t="s">
        <v>432</v>
      </c>
      <c r="G835" s="89"/>
      <c r="H835" s="84">
        <v>870</v>
      </c>
      <c r="I835" s="82"/>
      <c r="J835" s="114">
        <v>45366.1325</v>
      </c>
    </row>
    <row r="836" spans="1:10" x14ac:dyDescent="0.25">
      <c r="A836" s="80">
        <v>245</v>
      </c>
      <c r="B836" s="81">
        <v>45366</v>
      </c>
      <c r="C836" s="82" t="s">
        <v>20</v>
      </c>
      <c r="D836" s="79" t="s">
        <v>1047</v>
      </c>
      <c r="E836" s="83" t="s">
        <v>700</v>
      </c>
      <c r="F836" s="82" t="s">
        <v>430</v>
      </c>
      <c r="G836" s="89"/>
      <c r="H836" s="84">
        <v>43.5</v>
      </c>
      <c r="I836" s="82"/>
      <c r="J836" s="114">
        <v>45366.1325</v>
      </c>
    </row>
    <row r="837" spans="1:10" x14ac:dyDescent="0.25">
      <c r="A837" s="80">
        <v>245</v>
      </c>
      <c r="B837" s="81">
        <v>45366</v>
      </c>
      <c r="C837" s="82" t="s">
        <v>20</v>
      </c>
      <c r="D837" s="79" t="s">
        <v>1047</v>
      </c>
      <c r="E837" s="83" t="s">
        <v>701</v>
      </c>
      <c r="F837" s="82" t="s">
        <v>431</v>
      </c>
      <c r="G837" s="89"/>
      <c r="H837" s="84">
        <v>86.78</v>
      </c>
      <c r="I837" s="82"/>
      <c r="J837" s="114">
        <v>45366.1325</v>
      </c>
    </row>
    <row r="838" spans="1:10" x14ac:dyDescent="0.25">
      <c r="A838" s="80">
        <v>246</v>
      </c>
      <c r="B838" s="81">
        <v>45366</v>
      </c>
      <c r="C838" s="82" t="s">
        <v>30</v>
      </c>
      <c r="D838" s="79" t="s">
        <v>1050</v>
      </c>
      <c r="E838" s="83" t="s">
        <v>389</v>
      </c>
      <c r="F838" s="82" t="s">
        <v>345</v>
      </c>
      <c r="G838" s="89">
        <v>4794.46</v>
      </c>
      <c r="H838" s="84"/>
      <c r="I838" s="82"/>
      <c r="J838" s="114">
        <v>45366.3648032407</v>
      </c>
    </row>
    <row r="839" spans="1:10" x14ac:dyDescent="0.25">
      <c r="A839" s="80">
        <v>246</v>
      </c>
      <c r="B839" s="81">
        <v>45366</v>
      </c>
      <c r="C839" s="82" t="s">
        <v>30</v>
      </c>
      <c r="D839" s="79" t="s">
        <v>1050</v>
      </c>
      <c r="E839" s="83" t="s">
        <v>365</v>
      </c>
      <c r="F839" s="82" t="s">
        <v>432</v>
      </c>
      <c r="G839" s="89"/>
      <c r="H839" s="84">
        <v>4170</v>
      </c>
      <c r="I839" s="82"/>
      <c r="J839" s="114">
        <v>45366.3648032407</v>
      </c>
    </row>
    <row r="840" spans="1:10" x14ac:dyDescent="0.25">
      <c r="A840" s="80">
        <v>246</v>
      </c>
      <c r="B840" s="81">
        <v>45366</v>
      </c>
      <c r="C840" s="82" t="s">
        <v>30</v>
      </c>
      <c r="D840" s="79" t="s">
        <v>1050</v>
      </c>
      <c r="E840" s="83" t="s">
        <v>700</v>
      </c>
      <c r="F840" s="82" t="s">
        <v>430</v>
      </c>
      <c r="G840" s="89"/>
      <c r="H840" s="84">
        <v>208.5</v>
      </c>
      <c r="I840" s="82"/>
      <c r="J840" s="114">
        <v>45366.3648032407</v>
      </c>
    </row>
    <row r="841" spans="1:10" x14ac:dyDescent="0.25">
      <c r="A841" s="80">
        <v>246</v>
      </c>
      <c r="B841" s="81">
        <v>45366</v>
      </c>
      <c r="C841" s="82" t="s">
        <v>30</v>
      </c>
      <c r="D841" s="79" t="s">
        <v>1050</v>
      </c>
      <c r="E841" s="83" t="s">
        <v>701</v>
      </c>
      <c r="F841" s="82" t="s">
        <v>431</v>
      </c>
      <c r="G841" s="89"/>
      <c r="H841" s="84">
        <v>415.96</v>
      </c>
      <c r="I841" s="82"/>
      <c r="J841" s="114">
        <v>45366.3648032407</v>
      </c>
    </row>
    <row r="842" spans="1:10" x14ac:dyDescent="0.25">
      <c r="A842" s="80">
        <v>247</v>
      </c>
      <c r="B842" s="81">
        <v>45365</v>
      </c>
      <c r="C842" s="82" t="s">
        <v>111</v>
      </c>
      <c r="D842" s="79" t="s">
        <v>1051</v>
      </c>
      <c r="E842" s="83" t="s">
        <v>389</v>
      </c>
      <c r="F842" s="82" t="s">
        <v>345</v>
      </c>
      <c r="G842" s="89">
        <v>1948.83</v>
      </c>
      <c r="H842" s="84"/>
      <c r="I842" s="82"/>
      <c r="J842" s="114">
        <v>45366.396226851903</v>
      </c>
    </row>
    <row r="843" spans="1:10" x14ac:dyDescent="0.25">
      <c r="A843" s="80">
        <v>247</v>
      </c>
      <c r="B843" s="81">
        <v>45365</v>
      </c>
      <c r="C843" s="82" t="s">
        <v>111</v>
      </c>
      <c r="D843" s="79" t="s">
        <v>1051</v>
      </c>
      <c r="E843" s="83" t="s">
        <v>365</v>
      </c>
      <c r="F843" s="82" t="s">
        <v>432</v>
      </c>
      <c r="G843" s="89"/>
      <c r="H843" s="84">
        <v>1695</v>
      </c>
      <c r="I843" s="82"/>
      <c r="J843" s="114">
        <v>45366.396226851903</v>
      </c>
    </row>
    <row r="844" spans="1:10" x14ac:dyDescent="0.25">
      <c r="A844" s="80">
        <v>247</v>
      </c>
      <c r="B844" s="81">
        <v>45365</v>
      </c>
      <c r="C844" s="82" t="s">
        <v>111</v>
      </c>
      <c r="D844" s="79" t="s">
        <v>1051</v>
      </c>
      <c r="E844" s="83" t="s">
        <v>700</v>
      </c>
      <c r="F844" s="82" t="s">
        <v>430</v>
      </c>
      <c r="G844" s="89"/>
      <c r="H844" s="84">
        <v>84.75</v>
      </c>
      <c r="I844" s="82"/>
      <c r="J844" s="114">
        <v>45366.396226851903</v>
      </c>
    </row>
    <row r="845" spans="1:10" x14ac:dyDescent="0.25">
      <c r="A845" s="80">
        <v>247</v>
      </c>
      <c r="B845" s="81">
        <v>45365</v>
      </c>
      <c r="C845" s="82" t="s">
        <v>111</v>
      </c>
      <c r="D845" s="79" t="s">
        <v>1051</v>
      </c>
      <c r="E845" s="83" t="s">
        <v>701</v>
      </c>
      <c r="F845" s="82" t="s">
        <v>431</v>
      </c>
      <c r="G845" s="89"/>
      <c r="H845" s="84">
        <v>169.08</v>
      </c>
      <c r="I845" s="82"/>
      <c r="J845" s="114">
        <v>45366.396226851903</v>
      </c>
    </row>
    <row r="846" spans="1:10" x14ac:dyDescent="0.25">
      <c r="A846" s="80">
        <v>248</v>
      </c>
      <c r="B846" s="81">
        <v>45370</v>
      </c>
      <c r="C846" s="82" t="s">
        <v>111</v>
      </c>
      <c r="D846" s="79" t="s">
        <v>1054</v>
      </c>
      <c r="E846" s="83" t="s">
        <v>389</v>
      </c>
      <c r="F846" s="82" t="s">
        <v>345</v>
      </c>
      <c r="G846" s="89">
        <v>1481.52</v>
      </c>
      <c r="H846" s="84"/>
      <c r="I846" s="82"/>
      <c r="J846" s="114">
        <v>45364.665000000001</v>
      </c>
    </row>
    <row r="847" spans="1:10" x14ac:dyDescent="0.25">
      <c r="A847" s="80">
        <v>248</v>
      </c>
      <c r="B847" s="81">
        <v>45370</v>
      </c>
      <c r="C847" s="82" t="s">
        <v>111</v>
      </c>
      <c r="D847" s="79" t="s">
        <v>1054</v>
      </c>
      <c r="E847" s="83" t="s">
        <v>365</v>
      </c>
      <c r="F847" s="82" t="s">
        <v>432</v>
      </c>
      <c r="G847" s="89"/>
      <c r="H847" s="84">
        <v>1500</v>
      </c>
      <c r="I847" s="82"/>
      <c r="J847" s="114">
        <v>45364.665000000001</v>
      </c>
    </row>
    <row r="848" spans="1:10" x14ac:dyDescent="0.25">
      <c r="A848" s="80">
        <v>248</v>
      </c>
      <c r="B848" s="81">
        <v>45370</v>
      </c>
      <c r="C848" s="82" t="s">
        <v>111</v>
      </c>
      <c r="D848" s="79" t="s">
        <v>1054</v>
      </c>
      <c r="E848" s="83" t="s">
        <v>367</v>
      </c>
      <c r="F848" s="82" t="s">
        <v>448</v>
      </c>
      <c r="G848" s="89"/>
      <c r="H848" s="84">
        <v>1</v>
      </c>
      <c r="I848" s="82"/>
      <c r="J848" s="114">
        <v>45364.665000000001</v>
      </c>
    </row>
    <row r="849" spans="1:10" x14ac:dyDescent="0.25">
      <c r="A849" s="80">
        <v>248</v>
      </c>
      <c r="B849" s="81">
        <v>45370</v>
      </c>
      <c r="C849" s="82" t="s">
        <v>111</v>
      </c>
      <c r="D849" s="79" t="s">
        <v>1054</v>
      </c>
      <c r="E849" s="83" t="s">
        <v>369</v>
      </c>
      <c r="F849" s="82" t="s">
        <v>445</v>
      </c>
      <c r="G849" s="89"/>
      <c r="H849" s="84">
        <v>2</v>
      </c>
      <c r="I849" s="82"/>
      <c r="J849" s="114">
        <v>45364.665000000001</v>
      </c>
    </row>
    <row r="850" spans="1:10" x14ac:dyDescent="0.25">
      <c r="A850" s="80">
        <v>248</v>
      </c>
      <c r="B850" s="81">
        <v>45370</v>
      </c>
      <c r="C850" s="82" t="s">
        <v>111</v>
      </c>
      <c r="D850" s="79" t="s">
        <v>1054</v>
      </c>
      <c r="E850" s="83" t="s">
        <v>699</v>
      </c>
      <c r="F850" s="82" t="s">
        <v>438</v>
      </c>
      <c r="G850" s="89"/>
      <c r="H850" s="84">
        <v>3</v>
      </c>
      <c r="I850" s="82"/>
      <c r="J850" s="114">
        <v>45364.665000000001</v>
      </c>
    </row>
    <row r="851" spans="1:10" x14ac:dyDescent="0.25">
      <c r="A851" s="80">
        <v>248</v>
      </c>
      <c r="B851" s="81">
        <v>45370</v>
      </c>
      <c r="C851" s="82" t="s">
        <v>111</v>
      </c>
      <c r="D851" s="79" t="s">
        <v>1054</v>
      </c>
      <c r="E851" s="83" t="s">
        <v>700</v>
      </c>
      <c r="F851" s="82" t="s">
        <v>430</v>
      </c>
      <c r="G851" s="89"/>
      <c r="H851" s="84">
        <v>75.3</v>
      </c>
      <c r="I851" s="82"/>
      <c r="J851" s="114">
        <v>45364.665000000001</v>
      </c>
    </row>
    <row r="852" spans="1:10" x14ac:dyDescent="0.25">
      <c r="A852" s="80">
        <v>248</v>
      </c>
      <c r="B852" s="81">
        <v>45370</v>
      </c>
      <c r="C852" s="82" t="s">
        <v>111</v>
      </c>
      <c r="D852" s="79" t="s">
        <v>1054</v>
      </c>
      <c r="E852" s="83" t="s">
        <v>701</v>
      </c>
      <c r="F852" s="82" t="s">
        <v>431</v>
      </c>
      <c r="G852" s="89"/>
      <c r="H852" s="84">
        <v>150.22</v>
      </c>
      <c r="I852" s="82"/>
      <c r="J852" s="114">
        <v>45364.665000000001</v>
      </c>
    </row>
    <row r="853" spans="1:10" x14ac:dyDescent="0.25">
      <c r="A853" s="80">
        <v>248</v>
      </c>
      <c r="B853" s="81">
        <v>45370</v>
      </c>
      <c r="C853" s="82" t="s">
        <v>111</v>
      </c>
      <c r="D853" s="79" t="s">
        <v>1054</v>
      </c>
      <c r="E853" s="83" t="s">
        <v>374</v>
      </c>
      <c r="F853" s="82" t="s">
        <v>422</v>
      </c>
      <c r="G853" s="89">
        <v>250</v>
      </c>
      <c r="H853" s="84"/>
      <c r="I853" s="82"/>
      <c r="J853" s="114">
        <v>45366.129884259302</v>
      </c>
    </row>
    <row r="854" spans="1:10" x14ac:dyDescent="0.25">
      <c r="A854" s="80">
        <v>249</v>
      </c>
      <c r="B854" s="81">
        <v>45371</v>
      </c>
      <c r="C854" s="82" t="s">
        <v>183</v>
      </c>
      <c r="D854" s="79" t="s">
        <v>1056</v>
      </c>
      <c r="E854" s="83" t="s">
        <v>389</v>
      </c>
      <c r="F854" s="82" t="s">
        <v>345</v>
      </c>
      <c r="G854" s="89">
        <v>596.75</v>
      </c>
      <c r="H854" s="84"/>
      <c r="I854" s="82"/>
      <c r="J854" s="114">
        <v>45371.3456828704</v>
      </c>
    </row>
    <row r="855" spans="1:10" x14ac:dyDescent="0.25">
      <c r="A855" s="80">
        <v>249</v>
      </c>
      <c r="B855" s="81">
        <v>45371</v>
      </c>
      <c r="C855" s="82" t="s">
        <v>183</v>
      </c>
      <c r="D855" s="79" t="s">
        <v>1056</v>
      </c>
      <c r="E855" s="83" t="s">
        <v>365</v>
      </c>
      <c r="F855" s="82" t="s">
        <v>432</v>
      </c>
      <c r="G855" s="89"/>
      <c r="H855" s="84">
        <v>600</v>
      </c>
      <c r="I855" s="82"/>
      <c r="J855" s="114">
        <v>45371.3456828704</v>
      </c>
    </row>
    <row r="856" spans="1:10" x14ac:dyDescent="0.25">
      <c r="A856" s="80">
        <v>249</v>
      </c>
      <c r="B856" s="81">
        <v>45371</v>
      </c>
      <c r="C856" s="82" t="s">
        <v>183</v>
      </c>
      <c r="D856" s="79" t="s">
        <v>1056</v>
      </c>
      <c r="E856" s="83" t="s">
        <v>367</v>
      </c>
      <c r="F856" s="82" t="s">
        <v>448</v>
      </c>
      <c r="G856" s="89"/>
      <c r="H856" s="84">
        <v>1</v>
      </c>
      <c r="I856" s="82"/>
      <c r="J856" s="114">
        <v>45371.3456828704</v>
      </c>
    </row>
    <row r="857" spans="1:10" x14ac:dyDescent="0.25">
      <c r="A857" s="80">
        <v>249</v>
      </c>
      <c r="B857" s="81">
        <v>45371</v>
      </c>
      <c r="C857" s="82" t="s">
        <v>183</v>
      </c>
      <c r="D857" s="79" t="s">
        <v>1056</v>
      </c>
      <c r="E857" s="83" t="s">
        <v>369</v>
      </c>
      <c r="F857" s="82" t="s">
        <v>445</v>
      </c>
      <c r="G857" s="89"/>
      <c r="H857" s="84">
        <v>2</v>
      </c>
      <c r="I857" s="82"/>
      <c r="J857" s="114">
        <v>45371.3456828704</v>
      </c>
    </row>
    <row r="858" spans="1:10" x14ac:dyDescent="0.25">
      <c r="A858" s="80">
        <v>249</v>
      </c>
      <c r="B858" s="81">
        <v>45371</v>
      </c>
      <c r="C858" s="82" t="s">
        <v>183</v>
      </c>
      <c r="D858" s="79" t="s">
        <v>1056</v>
      </c>
      <c r="E858" s="83" t="s">
        <v>699</v>
      </c>
      <c r="F858" s="82" t="s">
        <v>438</v>
      </c>
      <c r="G858" s="89"/>
      <c r="H858" s="84">
        <v>3</v>
      </c>
      <c r="I858" s="82"/>
      <c r="J858" s="114">
        <v>45371.3456828704</v>
      </c>
    </row>
    <row r="859" spans="1:10" x14ac:dyDescent="0.25">
      <c r="A859" s="80">
        <v>249</v>
      </c>
      <c r="B859" s="81">
        <v>45371</v>
      </c>
      <c r="C859" s="82" t="s">
        <v>183</v>
      </c>
      <c r="D859" s="79" t="s">
        <v>1056</v>
      </c>
      <c r="E859" s="83" t="s">
        <v>700</v>
      </c>
      <c r="F859" s="82" t="s">
        <v>430</v>
      </c>
      <c r="G859" s="89"/>
      <c r="H859" s="84">
        <v>30.3</v>
      </c>
      <c r="I859" s="82"/>
      <c r="J859" s="114">
        <v>45371.3456828704</v>
      </c>
    </row>
    <row r="860" spans="1:10" x14ac:dyDescent="0.25">
      <c r="A860" s="80">
        <v>249</v>
      </c>
      <c r="B860" s="81">
        <v>45371</v>
      </c>
      <c r="C860" s="82" t="s">
        <v>183</v>
      </c>
      <c r="D860" s="79" t="s">
        <v>1056</v>
      </c>
      <c r="E860" s="83" t="s">
        <v>701</v>
      </c>
      <c r="F860" s="82" t="s">
        <v>431</v>
      </c>
      <c r="G860" s="89"/>
      <c r="H860" s="84">
        <v>60.45</v>
      </c>
      <c r="I860" s="82"/>
      <c r="J860" s="114">
        <v>45371.3456828704</v>
      </c>
    </row>
    <row r="861" spans="1:10" x14ac:dyDescent="0.25">
      <c r="A861" s="80">
        <v>249</v>
      </c>
      <c r="B861" s="81">
        <v>45371</v>
      </c>
      <c r="C861" s="82" t="s">
        <v>183</v>
      </c>
      <c r="D861" s="79" t="s">
        <v>1056</v>
      </c>
      <c r="E861" s="83" t="s">
        <v>374</v>
      </c>
      <c r="F861" s="82" t="s">
        <v>422</v>
      </c>
      <c r="G861" s="89">
        <v>100</v>
      </c>
      <c r="H861" s="84"/>
      <c r="I861" s="82"/>
      <c r="J861" s="114">
        <v>45371.3456828704</v>
      </c>
    </row>
    <row r="862" spans="1:10" x14ac:dyDescent="0.25">
      <c r="A862" s="80">
        <v>250</v>
      </c>
      <c r="B862" s="81">
        <v>45370</v>
      </c>
      <c r="C862" s="82" t="s">
        <v>1043</v>
      </c>
      <c r="D862" s="79" t="s">
        <v>1060</v>
      </c>
      <c r="E862" s="83" t="s">
        <v>389</v>
      </c>
      <c r="F862" s="82" t="s">
        <v>345</v>
      </c>
      <c r="G862" s="89">
        <v>2553.0100000000002</v>
      </c>
      <c r="H862" s="84"/>
      <c r="I862" s="82"/>
      <c r="J862" s="114">
        <v>45371.407384259299</v>
      </c>
    </row>
    <row r="863" spans="1:10" x14ac:dyDescent="0.25">
      <c r="A863" s="80">
        <v>250</v>
      </c>
      <c r="B863" s="81">
        <v>45370</v>
      </c>
      <c r="C863" s="82" t="s">
        <v>1043</v>
      </c>
      <c r="D863" s="79" t="s">
        <v>1060</v>
      </c>
      <c r="E863" s="83" t="s">
        <v>365</v>
      </c>
      <c r="F863" s="82" t="s">
        <v>432</v>
      </c>
      <c r="G863" s="89"/>
      <c r="H863" s="84">
        <v>3900</v>
      </c>
      <c r="I863" s="82"/>
      <c r="J863" s="114">
        <v>45371.407384259299</v>
      </c>
    </row>
    <row r="864" spans="1:10" x14ac:dyDescent="0.25">
      <c r="A864" s="80">
        <v>250</v>
      </c>
      <c r="B864" s="81">
        <v>45370</v>
      </c>
      <c r="C864" s="82" t="s">
        <v>1043</v>
      </c>
      <c r="D864" s="79" t="s">
        <v>1060</v>
      </c>
      <c r="E864" s="83" t="s">
        <v>367</v>
      </c>
      <c r="F864" s="82" t="s">
        <v>448</v>
      </c>
      <c r="G864" s="89"/>
      <c r="H864" s="84">
        <v>10</v>
      </c>
      <c r="I864" s="82"/>
      <c r="J864" s="114">
        <v>45371.407384259299</v>
      </c>
    </row>
    <row r="865" spans="1:10" x14ac:dyDescent="0.25">
      <c r="A865" s="80">
        <v>250</v>
      </c>
      <c r="B865" s="81">
        <v>45370</v>
      </c>
      <c r="C865" s="82" t="s">
        <v>1043</v>
      </c>
      <c r="D865" s="79" t="s">
        <v>1060</v>
      </c>
      <c r="E865" s="83" t="s">
        <v>369</v>
      </c>
      <c r="F865" s="82" t="s">
        <v>445</v>
      </c>
      <c r="G865" s="89"/>
      <c r="H865" s="84">
        <v>20</v>
      </c>
      <c r="I865" s="82"/>
      <c r="J865" s="114">
        <v>45371.407384259299</v>
      </c>
    </row>
    <row r="866" spans="1:10" x14ac:dyDescent="0.25">
      <c r="A866" s="80">
        <v>250</v>
      </c>
      <c r="B866" s="81">
        <v>45370</v>
      </c>
      <c r="C866" s="82" t="s">
        <v>1043</v>
      </c>
      <c r="D866" s="79" t="s">
        <v>1060</v>
      </c>
      <c r="E866" s="83" t="s">
        <v>699</v>
      </c>
      <c r="F866" s="82" t="s">
        <v>438</v>
      </c>
      <c r="G866" s="89"/>
      <c r="H866" s="84">
        <v>30</v>
      </c>
      <c r="I866" s="82"/>
      <c r="J866" s="114">
        <v>45371.407384259299</v>
      </c>
    </row>
    <row r="867" spans="1:10" x14ac:dyDescent="0.25">
      <c r="A867" s="80">
        <v>250</v>
      </c>
      <c r="B867" s="81">
        <v>45370</v>
      </c>
      <c r="C867" s="82" t="s">
        <v>1043</v>
      </c>
      <c r="D867" s="79" t="s">
        <v>1060</v>
      </c>
      <c r="E867" s="83" t="s">
        <v>700</v>
      </c>
      <c r="F867" s="82" t="s">
        <v>430</v>
      </c>
      <c r="G867" s="89"/>
      <c r="H867" s="84">
        <v>198</v>
      </c>
      <c r="I867" s="82"/>
      <c r="J867" s="114">
        <v>45371.407384259299</v>
      </c>
    </row>
    <row r="868" spans="1:10" x14ac:dyDescent="0.25">
      <c r="A868" s="80">
        <v>250</v>
      </c>
      <c r="B868" s="81">
        <v>45370</v>
      </c>
      <c r="C868" s="82" t="s">
        <v>1043</v>
      </c>
      <c r="D868" s="79" t="s">
        <v>1060</v>
      </c>
      <c r="E868" s="83" t="s">
        <v>701</v>
      </c>
      <c r="F868" s="82" t="s">
        <v>431</v>
      </c>
      <c r="G868" s="89"/>
      <c r="H868" s="84">
        <v>395.01</v>
      </c>
      <c r="I868" s="82"/>
      <c r="J868" s="114">
        <v>45371.407384259299</v>
      </c>
    </row>
    <row r="869" spans="1:10" x14ac:dyDescent="0.25">
      <c r="A869" s="80">
        <v>250</v>
      </c>
      <c r="B869" s="81">
        <v>45370</v>
      </c>
      <c r="C869" s="82" t="s">
        <v>1043</v>
      </c>
      <c r="D869" s="79" t="s">
        <v>1060</v>
      </c>
      <c r="E869" s="83" t="s">
        <v>374</v>
      </c>
      <c r="F869" s="82" t="s">
        <v>422</v>
      </c>
      <c r="G869" s="89">
        <v>2000</v>
      </c>
      <c r="H869" s="84"/>
      <c r="I869" s="82"/>
      <c r="J869" s="114">
        <v>45371.407384259299</v>
      </c>
    </row>
    <row r="870" spans="1:10" x14ac:dyDescent="0.25">
      <c r="A870" s="80">
        <v>251</v>
      </c>
      <c r="B870" s="81">
        <v>45371</v>
      </c>
      <c r="C870" s="82" t="s">
        <v>122</v>
      </c>
      <c r="D870" s="79" t="s">
        <v>1061</v>
      </c>
      <c r="E870" s="83" t="s">
        <v>389</v>
      </c>
      <c r="F870" s="82" t="s">
        <v>345</v>
      </c>
      <c r="G870" s="89">
        <v>4828.95</v>
      </c>
      <c r="H870" s="84"/>
      <c r="I870" s="82"/>
      <c r="J870" s="114">
        <v>45371.415694444397</v>
      </c>
    </row>
    <row r="871" spans="1:10" x14ac:dyDescent="0.25">
      <c r="A871" s="80">
        <v>251</v>
      </c>
      <c r="B871" s="81">
        <v>45371</v>
      </c>
      <c r="C871" s="82" t="s">
        <v>122</v>
      </c>
      <c r="D871" s="79" t="s">
        <v>1061</v>
      </c>
      <c r="E871" s="83" t="s">
        <v>365</v>
      </c>
      <c r="F871" s="82" t="s">
        <v>432</v>
      </c>
      <c r="G871" s="89"/>
      <c r="H871" s="84">
        <v>4200</v>
      </c>
      <c r="I871" s="82"/>
      <c r="J871" s="114">
        <v>45371.415694444397</v>
      </c>
    </row>
    <row r="872" spans="1:10" x14ac:dyDescent="0.25">
      <c r="A872" s="80">
        <v>251</v>
      </c>
      <c r="B872" s="81">
        <v>45371</v>
      </c>
      <c r="C872" s="82" t="s">
        <v>122</v>
      </c>
      <c r="D872" s="79" t="s">
        <v>1061</v>
      </c>
      <c r="E872" s="83" t="s">
        <v>700</v>
      </c>
      <c r="F872" s="82" t="s">
        <v>430</v>
      </c>
      <c r="G872" s="89"/>
      <c r="H872" s="84">
        <v>210</v>
      </c>
      <c r="I872" s="82"/>
      <c r="J872" s="114">
        <v>45371.415694444397</v>
      </c>
    </row>
    <row r="873" spans="1:10" x14ac:dyDescent="0.25">
      <c r="A873" s="80">
        <v>251</v>
      </c>
      <c r="B873" s="81">
        <v>45371</v>
      </c>
      <c r="C873" s="82" t="s">
        <v>122</v>
      </c>
      <c r="D873" s="79" t="s">
        <v>1061</v>
      </c>
      <c r="E873" s="83" t="s">
        <v>701</v>
      </c>
      <c r="F873" s="82" t="s">
        <v>431</v>
      </c>
      <c r="G873" s="89"/>
      <c r="H873" s="84">
        <v>418.95</v>
      </c>
      <c r="I873" s="82"/>
      <c r="J873" s="114">
        <v>45371.415694444397</v>
      </c>
    </row>
    <row r="874" spans="1:10" x14ac:dyDescent="0.25">
      <c r="A874" s="80">
        <v>252</v>
      </c>
      <c r="B874" s="81">
        <v>45371</v>
      </c>
      <c r="C874" s="82" t="s">
        <v>104</v>
      </c>
      <c r="D874" s="79" t="s">
        <v>1062</v>
      </c>
      <c r="E874" s="83" t="s">
        <v>389</v>
      </c>
      <c r="F874" s="82" t="s">
        <v>345</v>
      </c>
      <c r="G874" s="89">
        <v>5173.88</v>
      </c>
      <c r="H874" s="84"/>
      <c r="I874" s="82"/>
      <c r="J874" s="114">
        <v>45371.421689814801</v>
      </c>
    </row>
    <row r="875" spans="1:10" x14ac:dyDescent="0.25">
      <c r="A875" s="80">
        <v>252</v>
      </c>
      <c r="B875" s="81">
        <v>45371</v>
      </c>
      <c r="C875" s="82" t="s">
        <v>104</v>
      </c>
      <c r="D875" s="79" t="s">
        <v>1062</v>
      </c>
      <c r="E875" s="83" t="s">
        <v>365</v>
      </c>
      <c r="F875" s="82" t="s">
        <v>432</v>
      </c>
      <c r="G875" s="89"/>
      <c r="H875" s="84">
        <v>4500</v>
      </c>
      <c r="I875" s="82"/>
      <c r="J875" s="114">
        <v>45371.421689814801</v>
      </c>
    </row>
    <row r="876" spans="1:10" x14ac:dyDescent="0.25">
      <c r="A876" s="80">
        <v>252</v>
      </c>
      <c r="B876" s="81">
        <v>45371</v>
      </c>
      <c r="C876" s="82" t="s">
        <v>104</v>
      </c>
      <c r="D876" s="79" t="s">
        <v>1062</v>
      </c>
      <c r="E876" s="83" t="s">
        <v>700</v>
      </c>
      <c r="F876" s="82" t="s">
        <v>430</v>
      </c>
      <c r="G876" s="89"/>
      <c r="H876" s="84">
        <v>225</v>
      </c>
      <c r="I876" s="82"/>
      <c r="J876" s="114">
        <v>45371.421689814801</v>
      </c>
    </row>
    <row r="877" spans="1:10" x14ac:dyDescent="0.25">
      <c r="A877" s="80">
        <v>252</v>
      </c>
      <c r="B877" s="81">
        <v>45371</v>
      </c>
      <c r="C877" s="82" t="s">
        <v>104</v>
      </c>
      <c r="D877" s="79" t="s">
        <v>1062</v>
      </c>
      <c r="E877" s="83" t="s">
        <v>701</v>
      </c>
      <c r="F877" s="82" t="s">
        <v>431</v>
      </c>
      <c r="G877" s="89"/>
      <c r="H877" s="84">
        <v>448.88</v>
      </c>
      <c r="I877" s="82"/>
      <c r="J877" s="114">
        <v>45371.421689814801</v>
      </c>
    </row>
    <row r="878" spans="1:10" x14ac:dyDescent="0.25">
      <c r="A878" s="80">
        <v>253</v>
      </c>
      <c r="B878" s="81">
        <v>45371</v>
      </c>
      <c r="C878" s="82" t="s">
        <v>236</v>
      </c>
      <c r="D878" s="79" t="s">
        <v>1076</v>
      </c>
      <c r="E878" s="83" t="s">
        <v>389</v>
      </c>
      <c r="F878" s="82" t="s">
        <v>345</v>
      </c>
      <c r="G878" s="89">
        <v>1214.1400000000001</v>
      </c>
      <c r="H878" s="84"/>
      <c r="I878" s="82"/>
      <c r="J878" s="114">
        <v>45371.474097222199</v>
      </c>
    </row>
    <row r="879" spans="1:10" x14ac:dyDescent="0.25">
      <c r="A879" s="80">
        <v>253</v>
      </c>
      <c r="B879" s="81">
        <v>45371</v>
      </c>
      <c r="C879" s="82" t="s">
        <v>236</v>
      </c>
      <c r="D879" s="79" t="s">
        <v>1076</v>
      </c>
      <c r="E879" s="83" t="s">
        <v>365</v>
      </c>
      <c r="F879" s="82" t="s">
        <v>432</v>
      </c>
      <c r="G879" s="89"/>
      <c r="H879" s="84">
        <v>1050</v>
      </c>
      <c r="I879" s="82"/>
      <c r="J879" s="114">
        <v>45371.474097222199</v>
      </c>
    </row>
    <row r="880" spans="1:10" x14ac:dyDescent="0.25">
      <c r="A880" s="80">
        <v>253</v>
      </c>
      <c r="B880" s="81">
        <v>45371</v>
      </c>
      <c r="C880" s="82" t="s">
        <v>236</v>
      </c>
      <c r="D880" s="79" t="s">
        <v>1076</v>
      </c>
      <c r="E880" s="83" t="s">
        <v>367</v>
      </c>
      <c r="F880" s="82" t="s">
        <v>448</v>
      </c>
      <c r="G880" s="89"/>
      <c r="H880" s="84">
        <v>1</v>
      </c>
      <c r="I880" s="82"/>
      <c r="J880" s="114">
        <v>45371.474097222199</v>
      </c>
    </row>
    <row r="881" spans="1:10" x14ac:dyDescent="0.25">
      <c r="A881" s="80">
        <v>253</v>
      </c>
      <c r="B881" s="81">
        <v>45371</v>
      </c>
      <c r="C881" s="82" t="s">
        <v>236</v>
      </c>
      <c r="D881" s="79" t="s">
        <v>1076</v>
      </c>
      <c r="E881" s="83" t="s">
        <v>369</v>
      </c>
      <c r="F881" s="82" t="s">
        <v>445</v>
      </c>
      <c r="G881" s="89"/>
      <c r="H881" s="84">
        <v>2</v>
      </c>
      <c r="I881" s="82"/>
      <c r="J881" s="114">
        <v>45371.474097222199</v>
      </c>
    </row>
    <row r="882" spans="1:10" x14ac:dyDescent="0.25">
      <c r="A882" s="80">
        <v>253</v>
      </c>
      <c r="B882" s="81">
        <v>45371</v>
      </c>
      <c r="C882" s="82" t="s">
        <v>236</v>
      </c>
      <c r="D882" s="79" t="s">
        <v>1076</v>
      </c>
      <c r="E882" s="83" t="s">
        <v>699</v>
      </c>
      <c r="F882" s="82" t="s">
        <v>438</v>
      </c>
      <c r="G882" s="89"/>
      <c r="H882" s="84">
        <v>3</v>
      </c>
      <c r="I882" s="82"/>
      <c r="J882" s="114">
        <v>45371.474097222199</v>
      </c>
    </row>
    <row r="883" spans="1:10" x14ac:dyDescent="0.25">
      <c r="A883" s="80">
        <v>253</v>
      </c>
      <c r="B883" s="81">
        <v>45371</v>
      </c>
      <c r="C883" s="82" t="s">
        <v>236</v>
      </c>
      <c r="D883" s="79" t="s">
        <v>1076</v>
      </c>
      <c r="E883" s="83" t="s">
        <v>700</v>
      </c>
      <c r="F883" s="82" t="s">
        <v>430</v>
      </c>
      <c r="G883" s="89"/>
      <c r="H883" s="84">
        <v>52.8</v>
      </c>
      <c r="I883" s="82"/>
      <c r="J883" s="114">
        <v>45371.474097222199</v>
      </c>
    </row>
    <row r="884" spans="1:10" x14ac:dyDescent="0.25">
      <c r="A884" s="80">
        <v>253</v>
      </c>
      <c r="B884" s="81">
        <v>45371</v>
      </c>
      <c r="C884" s="82" t="s">
        <v>236</v>
      </c>
      <c r="D884" s="79" t="s">
        <v>1076</v>
      </c>
      <c r="E884" s="83" t="s">
        <v>701</v>
      </c>
      <c r="F884" s="82" t="s">
        <v>431</v>
      </c>
      <c r="G884" s="89"/>
      <c r="H884" s="84">
        <v>105.34</v>
      </c>
      <c r="I884" s="82"/>
      <c r="J884" s="114">
        <v>45371.474097222199</v>
      </c>
    </row>
    <row r="885" spans="1:10" x14ac:dyDescent="0.25">
      <c r="A885" s="80">
        <v>254</v>
      </c>
      <c r="B885" s="81">
        <v>45371</v>
      </c>
      <c r="C885" s="82" t="s">
        <v>194</v>
      </c>
      <c r="D885" s="79" t="s">
        <v>1077</v>
      </c>
      <c r="E885" s="83" t="s">
        <v>389</v>
      </c>
      <c r="F885" s="82" t="s">
        <v>345</v>
      </c>
      <c r="G885" s="89">
        <v>1006.03</v>
      </c>
      <c r="H885" s="84"/>
      <c r="I885" s="82"/>
      <c r="J885" s="114">
        <v>45371.480439814797</v>
      </c>
    </row>
    <row r="886" spans="1:10" x14ac:dyDescent="0.25">
      <c r="A886" s="80">
        <v>254</v>
      </c>
      <c r="B886" s="81">
        <v>45371</v>
      </c>
      <c r="C886" s="82" t="s">
        <v>194</v>
      </c>
      <c r="D886" s="79" t="s">
        <v>1077</v>
      </c>
      <c r="E886" s="83" t="s">
        <v>365</v>
      </c>
      <c r="F886" s="82" t="s">
        <v>432</v>
      </c>
      <c r="G886" s="89"/>
      <c r="H886" s="84">
        <v>875</v>
      </c>
      <c r="I886" s="82"/>
      <c r="J886" s="114">
        <v>45371.480439814797</v>
      </c>
    </row>
    <row r="887" spans="1:10" x14ac:dyDescent="0.25">
      <c r="A887" s="80">
        <v>254</v>
      </c>
      <c r="B887" s="81">
        <v>45371</v>
      </c>
      <c r="C887" s="82" t="s">
        <v>194</v>
      </c>
      <c r="D887" s="79" t="s">
        <v>1077</v>
      </c>
      <c r="E887" s="83" t="s">
        <v>700</v>
      </c>
      <c r="F887" s="82" t="s">
        <v>430</v>
      </c>
      <c r="G887" s="89"/>
      <c r="H887" s="84">
        <v>43.75</v>
      </c>
      <c r="I887" s="82"/>
      <c r="J887" s="114">
        <v>45371.480439814797</v>
      </c>
    </row>
    <row r="888" spans="1:10" x14ac:dyDescent="0.25">
      <c r="A888" s="80">
        <v>254</v>
      </c>
      <c r="B888" s="81">
        <v>45371</v>
      </c>
      <c r="C888" s="82" t="s">
        <v>194</v>
      </c>
      <c r="D888" s="79" t="s">
        <v>1077</v>
      </c>
      <c r="E888" s="83" t="s">
        <v>701</v>
      </c>
      <c r="F888" s="82" t="s">
        <v>431</v>
      </c>
      <c r="G888" s="89"/>
      <c r="H888" s="84">
        <v>87.28</v>
      </c>
      <c r="I888" s="82"/>
      <c r="J888" s="114">
        <v>45371.480439814797</v>
      </c>
    </row>
    <row r="889" spans="1:10" x14ac:dyDescent="0.25">
      <c r="A889" s="80">
        <v>255</v>
      </c>
      <c r="B889" s="81">
        <v>45371</v>
      </c>
      <c r="C889" s="82" t="s">
        <v>169</v>
      </c>
      <c r="D889" s="79" t="s">
        <v>1078</v>
      </c>
      <c r="E889" s="83" t="s">
        <v>389</v>
      </c>
      <c r="F889" s="82" t="s">
        <v>345</v>
      </c>
      <c r="G889" s="89">
        <v>1207.24</v>
      </c>
      <c r="H889" s="84"/>
      <c r="I889" s="82"/>
      <c r="J889" s="114">
        <v>45371.483321759297</v>
      </c>
    </row>
    <row r="890" spans="1:10" x14ac:dyDescent="0.25">
      <c r="A890" s="80">
        <v>255</v>
      </c>
      <c r="B890" s="81">
        <v>45371</v>
      </c>
      <c r="C890" s="82" t="s">
        <v>169</v>
      </c>
      <c r="D890" s="79" t="s">
        <v>1078</v>
      </c>
      <c r="E890" s="83" t="s">
        <v>365</v>
      </c>
      <c r="F890" s="82" t="s">
        <v>432</v>
      </c>
      <c r="G890" s="89"/>
      <c r="H890" s="84">
        <v>1050</v>
      </c>
      <c r="I890" s="82"/>
      <c r="J890" s="114">
        <v>45371.483321759297</v>
      </c>
    </row>
    <row r="891" spans="1:10" x14ac:dyDescent="0.25">
      <c r="A891" s="80">
        <v>255</v>
      </c>
      <c r="B891" s="81">
        <v>45371</v>
      </c>
      <c r="C891" s="82" t="s">
        <v>169</v>
      </c>
      <c r="D891" s="79" t="s">
        <v>1078</v>
      </c>
      <c r="E891" s="83" t="s">
        <v>700</v>
      </c>
      <c r="F891" s="82" t="s">
        <v>430</v>
      </c>
      <c r="G891" s="89"/>
      <c r="H891" s="84">
        <v>52.5</v>
      </c>
      <c r="I891" s="82"/>
      <c r="J891" s="114">
        <v>45371.483321759297</v>
      </c>
    </row>
    <row r="892" spans="1:10" x14ac:dyDescent="0.25">
      <c r="A892" s="80">
        <v>255</v>
      </c>
      <c r="B892" s="81">
        <v>45371</v>
      </c>
      <c r="C892" s="82" t="s">
        <v>169</v>
      </c>
      <c r="D892" s="79" t="s">
        <v>1078</v>
      </c>
      <c r="E892" s="83" t="s">
        <v>701</v>
      </c>
      <c r="F892" s="82" t="s">
        <v>431</v>
      </c>
      <c r="G892" s="89"/>
      <c r="H892" s="84">
        <v>104.74</v>
      </c>
      <c r="I892" s="82"/>
      <c r="J892" s="114">
        <v>45371.483321759297</v>
      </c>
    </row>
    <row r="893" spans="1:10" x14ac:dyDescent="0.25">
      <c r="A893" s="80">
        <v>256</v>
      </c>
      <c r="B893" s="81">
        <v>45371</v>
      </c>
      <c r="C893" s="82" t="s">
        <v>172</v>
      </c>
      <c r="D893" s="79" t="s">
        <v>1079</v>
      </c>
      <c r="E893" s="83" t="s">
        <v>389</v>
      </c>
      <c r="F893" s="82" t="s">
        <v>345</v>
      </c>
      <c r="G893" s="89">
        <v>3219.3</v>
      </c>
      <c r="H893" s="84"/>
      <c r="I893" s="82"/>
      <c r="J893" s="114">
        <v>45371.593854166698</v>
      </c>
    </row>
    <row r="894" spans="1:10" x14ac:dyDescent="0.25">
      <c r="A894" s="80">
        <v>256</v>
      </c>
      <c r="B894" s="81">
        <v>45371</v>
      </c>
      <c r="C894" s="82" t="s">
        <v>172</v>
      </c>
      <c r="D894" s="79" t="s">
        <v>1079</v>
      </c>
      <c r="E894" s="83" t="s">
        <v>365</v>
      </c>
      <c r="F894" s="82" t="s">
        <v>432</v>
      </c>
      <c r="G894" s="89"/>
      <c r="H894" s="84">
        <v>2800</v>
      </c>
      <c r="I894" s="82"/>
      <c r="J894" s="114">
        <v>45371.593854166698</v>
      </c>
    </row>
    <row r="895" spans="1:10" x14ac:dyDescent="0.25">
      <c r="A895" s="80">
        <v>256</v>
      </c>
      <c r="B895" s="81">
        <v>45371</v>
      </c>
      <c r="C895" s="82" t="s">
        <v>172</v>
      </c>
      <c r="D895" s="79" t="s">
        <v>1079</v>
      </c>
      <c r="E895" s="83" t="s">
        <v>700</v>
      </c>
      <c r="F895" s="82" t="s">
        <v>430</v>
      </c>
      <c r="G895" s="89"/>
      <c r="H895" s="84">
        <v>140</v>
      </c>
      <c r="I895" s="82"/>
      <c r="J895" s="114">
        <v>45371.593854166698</v>
      </c>
    </row>
    <row r="896" spans="1:10" x14ac:dyDescent="0.25">
      <c r="A896" s="80">
        <v>256</v>
      </c>
      <c r="B896" s="81">
        <v>45371</v>
      </c>
      <c r="C896" s="82" t="s">
        <v>172</v>
      </c>
      <c r="D896" s="79" t="s">
        <v>1079</v>
      </c>
      <c r="E896" s="83" t="s">
        <v>701</v>
      </c>
      <c r="F896" s="82" t="s">
        <v>431</v>
      </c>
      <c r="G896" s="89"/>
      <c r="H896" s="84">
        <v>279.3</v>
      </c>
      <c r="I896" s="82"/>
      <c r="J896" s="114">
        <v>45371.593854166698</v>
      </c>
    </row>
    <row r="897" spans="1:10" x14ac:dyDescent="0.25">
      <c r="A897" s="80">
        <v>257</v>
      </c>
      <c r="B897" s="81">
        <v>45371</v>
      </c>
      <c r="C897" s="82" t="s">
        <v>210</v>
      </c>
      <c r="D897" s="79" t="s">
        <v>1080</v>
      </c>
      <c r="E897" s="83" t="s">
        <v>389</v>
      </c>
      <c r="F897" s="82" t="s">
        <v>345</v>
      </c>
      <c r="G897" s="89">
        <v>4024.13</v>
      </c>
      <c r="H897" s="84"/>
      <c r="I897" s="82"/>
      <c r="J897" s="114">
        <v>45371.601875</v>
      </c>
    </row>
    <row r="898" spans="1:10" x14ac:dyDescent="0.25">
      <c r="A898" s="80">
        <v>257</v>
      </c>
      <c r="B898" s="81">
        <v>45371</v>
      </c>
      <c r="C898" s="82" t="s">
        <v>210</v>
      </c>
      <c r="D898" s="79" t="s">
        <v>1080</v>
      </c>
      <c r="E898" s="83" t="s">
        <v>365</v>
      </c>
      <c r="F898" s="82" t="s">
        <v>432</v>
      </c>
      <c r="G898" s="89"/>
      <c r="H898" s="84">
        <v>3500</v>
      </c>
      <c r="I898" s="82"/>
      <c r="J898" s="114">
        <v>45371.601875</v>
      </c>
    </row>
    <row r="899" spans="1:10" x14ac:dyDescent="0.25">
      <c r="A899" s="80">
        <v>257</v>
      </c>
      <c r="B899" s="81">
        <v>45371</v>
      </c>
      <c r="C899" s="82" t="s">
        <v>210</v>
      </c>
      <c r="D899" s="79" t="s">
        <v>1080</v>
      </c>
      <c r="E899" s="83" t="s">
        <v>700</v>
      </c>
      <c r="F899" s="82" t="s">
        <v>430</v>
      </c>
      <c r="G899" s="89"/>
      <c r="H899" s="84">
        <v>175</v>
      </c>
      <c r="I899" s="82"/>
      <c r="J899" s="114">
        <v>45371.601875</v>
      </c>
    </row>
    <row r="900" spans="1:10" x14ac:dyDescent="0.25">
      <c r="A900" s="80">
        <v>257</v>
      </c>
      <c r="B900" s="81">
        <v>45371</v>
      </c>
      <c r="C900" s="82" t="s">
        <v>210</v>
      </c>
      <c r="D900" s="79" t="s">
        <v>1080</v>
      </c>
      <c r="E900" s="83" t="s">
        <v>701</v>
      </c>
      <c r="F900" s="82" t="s">
        <v>431</v>
      </c>
      <c r="G900" s="89"/>
      <c r="H900" s="84">
        <v>349.13</v>
      </c>
      <c r="I900" s="82"/>
      <c r="J900" s="114">
        <v>45371.601875</v>
      </c>
    </row>
    <row r="901" spans="1:10" x14ac:dyDescent="0.25">
      <c r="A901" s="80">
        <v>258</v>
      </c>
      <c r="B901" s="81">
        <v>45371</v>
      </c>
      <c r="C901" s="82" t="s">
        <v>163</v>
      </c>
      <c r="D901" s="79" t="s">
        <v>1081</v>
      </c>
      <c r="E901" s="83" t="s">
        <v>389</v>
      </c>
      <c r="F901" s="82" t="s">
        <v>345</v>
      </c>
      <c r="G901" s="89">
        <v>5633.78</v>
      </c>
      <c r="H901" s="84"/>
      <c r="I901" s="82"/>
      <c r="J901" s="114">
        <v>45371.607002314799</v>
      </c>
    </row>
    <row r="902" spans="1:10" x14ac:dyDescent="0.25">
      <c r="A902" s="80">
        <v>258</v>
      </c>
      <c r="B902" s="81">
        <v>45371</v>
      </c>
      <c r="C902" s="82" t="s">
        <v>163</v>
      </c>
      <c r="D902" s="79" t="s">
        <v>1081</v>
      </c>
      <c r="E902" s="83" t="s">
        <v>365</v>
      </c>
      <c r="F902" s="82" t="s">
        <v>432</v>
      </c>
      <c r="G902" s="89"/>
      <c r="H902" s="84">
        <v>4900</v>
      </c>
      <c r="I902" s="82"/>
      <c r="J902" s="114">
        <v>45371.607002314799</v>
      </c>
    </row>
    <row r="903" spans="1:10" x14ac:dyDescent="0.25">
      <c r="A903" s="80">
        <v>258</v>
      </c>
      <c r="B903" s="81">
        <v>45371</v>
      </c>
      <c r="C903" s="82" t="s">
        <v>163</v>
      </c>
      <c r="D903" s="79" t="s">
        <v>1081</v>
      </c>
      <c r="E903" s="83" t="s">
        <v>700</v>
      </c>
      <c r="F903" s="82" t="s">
        <v>430</v>
      </c>
      <c r="G903" s="89"/>
      <c r="H903" s="84">
        <v>245</v>
      </c>
      <c r="I903" s="82"/>
      <c r="J903" s="114">
        <v>45371.607002314799</v>
      </c>
    </row>
    <row r="904" spans="1:10" x14ac:dyDescent="0.25">
      <c r="A904" s="80">
        <v>258</v>
      </c>
      <c r="B904" s="81">
        <v>45371</v>
      </c>
      <c r="C904" s="82" t="s">
        <v>163</v>
      </c>
      <c r="D904" s="79" t="s">
        <v>1081</v>
      </c>
      <c r="E904" s="83" t="s">
        <v>701</v>
      </c>
      <c r="F904" s="82" t="s">
        <v>431</v>
      </c>
      <c r="G904" s="89"/>
      <c r="H904" s="84">
        <v>488.78</v>
      </c>
      <c r="I904" s="82"/>
      <c r="J904" s="114">
        <v>45371.607002314799</v>
      </c>
    </row>
    <row r="905" spans="1:10" x14ac:dyDescent="0.25">
      <c r="A905" s="80">
        <v>259</v>
      </c>
      <c r="B905" s="81">
        <v>45371</v>
      </c>
      <c r="C905" s="82" t="s">
        <v>126</v>
      </c>
      <c r="D905" s="79" t="s">
        <v>1082</v>
      </c>
      <c r="E905" s="83" t="s">
        <v>389</v>
      </c>
      <c r="F905" s="82" t="s">
        <v>345</v>
      </c>
      <c r="G905" s="89">
        <v>845.07</v>
      </c>
      <c r="H905" s="84"/>
      <c r="I905" s="82"/>
      <c r="J905" s="114">
        <v>45371.608124999999</v>
      </c>
    </row>
    <row r="906" spans="1:10" x14ac:dyDescent="0.25">
      <c r="A906" s="80">
        <v>259</v>
      </c>
      <c r="B906" s="81">
        <v>45371</v>
      </c>
      <c r="C906" s="82" t="s">
        <v>126</v>
      </c>
      <c r="D906" s="79" t="s">
        <v>1082</v>
      </c>
      <c r="E906" s="83" t="s">
        <v>365</v>
      </c>
      <c r="F906" s="82" t="s">
        <v>432</v>
      </c>
      <c r="G906" s="89"/>
      <c r="H906" s="84">
        <v>735</v>
      </c>
      <c r="I906" s="82"/>
      <c r="J906" s="114">
        <v>45371.608124999999</v>
      </c>
    </row>
    <row r="907" spans="1:10" x14ac:dyDescent="0.25">
      <c r="A907" s="80">
        <v>259</v>
      </c>
      <c r="B907" s="81">
        <v>45371</v>
      </c>
      <c r="C907" s="82" t="s">
        <v>126</v>
      </c>
      <c r="D907" s="79" t="s">
        <v>1082</v>
      </c>
      <c r="E907" s="83" t="s">
        <v>700</v>
      </c>
      <c r="F907" s="82" t="s">
        <v>430</v>
      </c>
      <c r="G907" s="89"/>
      <c r="H907" s="84">
        <v>36.75</v>
      </c>
      <c r="I907" s="82"/>
      <c r="J907" s="114">
        <v>45371.608124999999</v>
      </c>
    </row>
    <row r="908" spans="1:10" x14ac:dyDescent="0.25">
      <c r="A908" s="80">
        <v>259</v>
      </c>
      <c r="B908" s="81">
        <v>45371</v>
      </c>
      <c r="C908" s="82" t="s">
        <v>126</v>
      </c>
      <c r="D908" s="79" t="s">
        <v>1082</v>
      </c>
      <c r="E908" s="83" t="s">
        <v>701</v>
      </c>
      <c r="F908" s="82" t="s">
        <v>431</v>
      </c>
      <c r="G908" s="89"/>
      <c r="H908" s="84">
        <v>73.319999999999993</v>
      </c>
      <c r="I908" s="82"/>
      <c r="J908" s="114">
        <v>45371.608124999999</v>
      </c>
    </row>
    <row r="909" spans="1:10" x14ac:dyDescent="0.25">
      <c r="A909" s="80">
        <v>260</v>
      </c>
      <c r="B909" s="81">
        <v>45372</v>
      </c>
      <c r="C909" s="82" t="s">
        <v>153</v>
      </c>
      <c r="D909" s="79" t="s">
        <v>1083</v>
      </c>
      <c r="E909" s="83" t="s">
        <v>389</v>
      </c>
      <c r="F909" s="82" t="s">
        <v>345</v>
      </c>
      <c r="G909" s="89">
        <v>1483.46</v>
      </c>
      <c r="H909" s="84"/>
      <c r="I909" s="82"/>
      <c r="J909" s="114">
        <v>45372.313645833303</v>
      </c>
    </row>
    <row r="910" spans="1:10" x14ac:dyDescent="0.25">
      <c r="A910" s="80">
        <v>260</v>
      </c>
      <c r="B910" s="81">
        <v>45372</v>
      </c>
      <c r="C910" s="82" t="s">
        <v>153</v>
      </c>
      <c r="D910" s="79" t="s">
        <v>1083</v>
      </c>
      <c r="E910" s="83" t="s">
        <v>365</v>
      </c>
      <c r="F910" s="82" t="s">
        <v>432</v>
      </c>
      <c r="G910" s="89"/>
      <c r="H910" s="84">
        <v>2100</v>
      </c>
      <c r="I910" s="82"/>
      <c r="J910" s="114">
        <v>45372.313645833303</v>
      </c>
    </row>
    <row r="911" spans="1:10" x14ac:dyDescent="0.25">
      <c r="A911" s="80">
        <v>260</v>
      </c>
      <c r="B911" s="81">
        <v>45372</v>
      </c>
      <c r="C911" s="82" t="s">
        <v>153</v>
      </c>
      <c r="D911" s="79" t="s">
        <v>1083</v>
      </c>
      <c r="E911" s="83" t="s">
        <v>367</v>
      </c>
      <c r="F911" s="82" t="s">
        <v>448</v>
      </c>
      <c r="G911" s="89"/>
      <c r="H911" s="84">
        <v>10</v>
      </c>
      <c r="I911" s="82"/>
      <c r="J911" s="114">
        <v>45372.313645833303</v>
      </c>
    </row>
    <row r="912" spans="1:10" x14ac:dyDescent="0.25">
      <c r="A912" s="80">
        <v>260</v>
      </c>
      <c r="B912" s="81">
        <v>45372</v>
      </c>
      <c r="C912" s="82" t="s">
        <v>153</v>
      </c>
      <c r="D912" s="79" t="s">
        <v>1083</v>
      </c>
      <c r="E912" s="83" t="s">
        <v>369</v>
      </c>
      <c r="F912" s="82" t="s">
        <v>445</v>
      </c>
      <c r="G912" s="89"/>
      <c r="H912" s="84">
        <v>20</v>
      </c>
      <c r="I912" s="82"/>
      <c r="J912" s="114">
        <v>45372.313645833303</v>
      </c>
    </row>
    <row r="913" spans="1:10" x14ac:dyDescent="0.25">
      <c r="A913" s="80">
        <v>260</v>
      </c>
      <c r="B913" s="81">
        <v>45372</v>
      </c>
      <c r="C913" s="82" t="s">
        <v>153</v>
      </c>
      <c r="D913" s="79" t="s">
        <v>1083</v>
      </c>
      <c r="E913" s="83" t="s">
        <v>699</v>
      </c>
      <c r="F913" s="82" t="s">
        <v>438</v>
      </c>
      <c r="G913" s="89"/>
      <c r="H913" s="84">
        <v>30</v>
      </c>
      <c r="I913" s="82"/>
      <c r="J913" s="114">
        <v>45372.313645833303</v>
      </c>
    </row>
    <row r="914" spans="1:10" x14ac:dyDescent="0.25">
      <c r="A914" s="80">
        <v>260</v>
      </c>
      <c r="B914" s="81">
        <v>45372</v>
      </c>
      <c r="C914" s="82" t="s">
        <v>153</v>
      </c>
      <c r="D914" s="79" t="s">
        <v>1083</v>
      </c>
      <c r="E914" s="83" t="s">
        <v>700</v>
      </c>
      <c r="F914" s="82" t="s">
        <v>430</v>
      </c>
      <c r="G914" s="89"/>
      <c r="H914" s="84">
        <v>108</v>
      </c>
      <c r="I914" s="82"/>
      <c r="J914" s="114">
        <v>45372.313645833303</v>
      </c>
    </row>
    <row r="915" spans="1:10" x14ac:dyDescent="0.25">
      <c r="A915" s="80">
        <v>260</v>
      </c>
      <c r="B915" s="81">
        <v>45372</v>
      </c>
      <c r="C915" s="82" t="s">
        <v>153</v>
      </c>
      <c r="D915" s="79" t="s">
        <v>1083</v>
      </c>
      <c r="E915" s="83" t="s">
        <v>701</v>
      </c>
      <c r="F915" s="82" t="s">
        <v>431</v>
      </c>
      <c r="G915" s="89"/>
      <c r="H915" s="84">
        <v>215.46</v>
      </c>
      <c r="I915" s="82"/>
      <c r="J915" s="114">
        <v>45372.313645833303</v>
      </c>
    </row>
    <row r="916" spans="1:10" x14ac:dyDescent="0.25">
      <c r="A916" s="80">
        <v>260</v>
      </c>
      <c r="B916" s="81">
        <v>45372</v>
      </c>
      <c r="C916" s="82" t="s">
        <v>153</v>
      </c>
      <c r="D916" s="79" t="s">
        <v>1083</v>
      </c>
      <c r="E916" s="83" t="s">
        <v>374</v>
      </c>
      <c r="F916" s="82" t="s">
        <v>422</v>
      </c>
      <c r="G916" s="89">
        <v>1000</v>
      </c>
      <c r="H916" s="84"/>
      <c r="I916" s="82"/>
      <c r="J916" s="114">
        <v>45372.313645833303</v>
      </c>
    </row>
    <row r="917" spans="1:10" x14ac:dyDescent="0.25">
      <c r="A917" s="80">
        <v>261</v>
      </c>
      <c r="B917" s="81">
        <v>45372</v>
      </c>
      <c r="C917" s="82" t="s">
        <v>251</v>
      </c>
      <c r="D917" s="79" t="s">
        <v>1084</v>
      </c>
      <c r="E917" s="83" t="s">
        <v>389</v>
      </c>
      <c r="F917" s="82" t="s">
        <v>345</v>
      </c>
      <c r="G917" s="89">
        <v>811.72</v>
      </c>
      <c r="H917" s="84"/>
      <c r="I917" s="82"/>
      <c r="J917" s="114">
        <v>45372.326412037</v>
      </c>
    </row>
    <row r="918" spans="1:10" x14ac:dyDescent="0.25">
      <c r="A918" s="80">
        <v>261</v>
      </c>
      <c r="B918" s="81">
        <v>45372</v>
      </c>
      <c r="C918" s="82" t="s">
        <v>251</v>
      </c>
      <c r="D918" s="79" t="s">
        <v>1084</v>
      </c>
      <c r="E918" s="83" t="s">
        <v>365</v>
      </c>
      <c r="F918" s="82" t="s">
        <v>432</v>
      </c>
      <c r="G918" s="89"/>
      <c r="H918" s="84">
        <v>700</v>
      </c>
      <c r="I918" s="82"/>
      <c r="J918" s="114">
        <v>45372.326412037</v>
      </c>
    </row>
    <row r="919" spans="1:10" x14ac:dyDescent="0.25">
      <c r="A919" s="80">
        <v>261</v>
      </c>
      <c r="B919" s="81">
        <v>45372</v>
      </c>
      <c r="C919" s="82" t="s">
        <v>251</v>
      </c>
      <c r="D919" s="79" t="s">
        <v>1084</v>
      </c>
      <c r="E919" s="83" t="s">
        <v>367</v>
      </c>
      <c r="F919" s="82" t="s">
        <v>448</v>
      </c>
      <c r="G919" s="89"/>
      <c r="H919" s="84">
        <v>1</v>
      </c>
      <c r="I919" s="82"/>
      <c r="J919" s="114">
        <v>45372.326412037</v>
      </c>
    </row>
    <row r="920" spans="1:10" x14ac:dyDescent="0.25">
      <c r="A920" s="80">
        <v>261</v>
      </c>
      <c r="B920" s="81">
        <v>45372</v>
      </c>
      <c r="C920" s="82" t="s">
        <v>251</v>
      </c>
      <c r="D920" s="79" t="s">
        <v>1084</v>
      </c>
      <c r="E920" s="83" t="s">
        <v>369</v>
      </c>
      <c r="F920" s="82" t="s">
        <v>445</v>
      </c>
      <c r="G920" s="89"/>
      <c r="H920" s="84">
        <v>2</v>
      </c>
      <c r="I920" s="82"/>
      <c r="J920" s="114">
        <v>45372.326412037</v>
      </c>
    </row>
    <row r="921" spans="1:10" x14ac:dyDescent="0.25">
      <c r="A921" s="80">
        <v>261</v>
      </c>
      <c r="B921" s="81">
        <v>45372</v>
      </c>
      <c r="C921" s="82" t="s">
        <v>251</v>
      </c>
      <c r="D921" s="79" t="s">
        <v>1084</v>
      </c>
      <c r="E921" s="83" t="s">
        <v>699</v>
      </c>
      <c r="F921" s="82" t="s">
        <v>438</v>
      </c>
      <c r="G921" s="89"/>
      <c r="H921" s="84">
        <v>3</v>
      </c>
      <c r="I921" s="82"/>
      <c r="J921" s="114">
        <v>45372.326412037</v>
      </c>
    </row>
    <row r="922" spans="1:10" x14ac:dyDescent="0.25">
      <c r="A922" s="80">
        <v>261</v>
      </c>
      <c r="B922" s="81">
        <v>45372</v>
      </c>
      <c r="C922" s="82" t="s">
        <v>251</v>
      </c>
      <c r="D922" s="79" t="s">
        <v>1084</v>
      </c>
      <c r="E922" s="83" t="s">
        <v>700</v>
      </c>
      <c r="F922" s="82" t="s">
        <v>430</v>
      </c>
      <c r="G922" s="89"/>
      <c r="H922" s="84">
        <v>35.299999999999997</v>
      </c>
      <c r="I922" s="82"/>
      <c r="J922" s="114">
        <v>45372.326412037</v>
      </c>
    </row>
    <row r="923" spans="1:10" x14ac:dyDescent="0.25">
      <c r="A923" s="80">
        <v>261</v>
      </c>
      <c r="B923" s="81">
        <v>45372</v>
      </c>
      <c r="C923" s="82" t="s">
        <v>251</v>
      </c>
      <c r="D923" s="79" t="s">
        <v>1084</v>
      </c>
      <c r="E923" s="83" t="s">
        <v>701</v>
      </c>
      <c r="F923" s="82" t="s">
        <v>431</v>
      </c>
      <c r="G923" s="89"/>
      <c r="H923" s="84">
        <v>70.42</v>
      </c>
      <c r="I923" s="82"/>
      <c r="J923" s="114">
        <v>45372.326412037</v>
      </c>
    </row>
    <row r="924" spans="1:10" x14ac:dyDescent="0.25">
      <c r="A924" s="80">
        <v>262</v>
      </c>
      <c r="B924" s="81">
        <v>45372</v>
      </c>
      <c r="C924" s="82" t="s">
        <v>156</v>
      </c>
      <c r="D924" s="79" t="s">
        <v>1108</v>
      </c>
      <c r="E924" s="83" t="s">
        <v>389</v>
      </c>
      <c r="F924" s="82" t="s">
        <v>345</v>
      </c>
      <c r="G924" s="89">
        <v>845.07</v>
      </c>
      <c r="H924" s="84"/>
      <c r="I924" s="82"/>
      <c r="J924" s="114">
        <v>45372.490162037</v>
      </c>
    </row>
    <row r="925" spans="1:10" x14ac:dyDescent="0.25">
      <c r="A925" s="80">
        <v>262</v>
      </c>
      <c r="B925" s="81">
        <v>45372</v>
      </c>
      <c r="C925" s="82" t="s">
        <v>156</v>
      </c>
      <c r="D925" s="79" t="s">
        <v>1108</v>
      </c>
      <c r="E925" s="83" t="s">
        <v>365</v>
      </c>
      <c r="F925" s="82" t="s">
        <v>432</v>
      </c>
      <c r="G925" s="89"/>
      <c r="H925" s="84">
        <v>735</v>
      </c>
      <c r="I925" s="82"/>
      <c r="J925" s="114">
        <v>45372.490162037</v>
      </c>
    </row>
    <row r="926" spans="1:10" x14ac:dyDescent="0.25">
      <c r="A926" s="80">
        <v>262</v>
      </c>
      <c r="B926" s="81">
        <v>45372</v>
      </c>
      <c r="C926" s="82" t="s">
        <v>156</v>
      </c>
      <c r="D926" s="79" t="s">
        <v>1108</v>
      </c>
      <c r="E926" s="83" t="s">
        <v>700</v>
      </c>
      <c r="F926" s="82" t="s">
        <v>430</v>
      </c>
      <c r="G926" s="89"/>
      <c r="H926" s="84">
        <v>36.75</v>
      </c>
      <c r="I926" s="82"/>
      <c r="J926" s="114">
        <v>45372.490162037</v>
      </c>
    </row>
    <row r="927" spans="1:10" x14ac:dyDescent="0.25">
      <c r="A927" s="80">
        <v>262</v>
      </c>
      <c r="B927" s="81">
        <v>45372</v>
      </c>
      <c r="C927" s="82" t="s">
        <v>156</v>
      </c>
      <c r="D927" s="79" t="s">
        <v>1108</v>
      </c>
      <c r="E927" s="83" t="s">
        <v>701</v>
      </c>
      <c r="F927" s="82" t="s">
        <v>431</v>
      </c>
      <c r="G927" s="89"/>
      <c r="H927" s="84">
        <v>73.319999999999993</v>
      </c>
      <c r="I927" s="82"/>
      <c r="J927" s="114">
        <v>45372.490162037</v>
      </c>
    </row>
    <row r="928" spans="1:10" x14ac:dyDescent="0.25">
      <c r="A928" s="80">
        <v>263</v>
      </c>
      <c r="B928" s="81">
        <v>45372</v>
      </c>
      <c r="C928" s="82" t="s">
        <v>214</v>
      </c>
      <c r="D928" s="79" t="s">
        <v>1109</v>
      </c>
      <c r="E928" s="83" t="s">
        <v>389</v>
      </c>
      <c r="F928" s="82" t="s">
        <v>345</v>
      </c>
      <c r="G928" s="89">
        <v>3621.71</v>
      </c>
      <c r="H928" s="84"/>
      <c r="I928" s="82"/>
      <c r="J928" s="114">
        <v>45372.491296296299</v>
      </c>
    </row>
    <row r="929" spans="1:10" x14ac:dyDescent="0.25">
      <c r="A929" s="80">
        <v>263</v>
      </c>
      <c r="B929" s="81">
        <v>45372</v>
      </c>
      <c r="C929" s="82" t="s">
        <v>214</v>
      </c>
      <c r="D929" s="79" t="s">
        <v>1109</v>
      </c>
      <c r="E929" s="83" t="s">
        <v>365</v>
      </c>
      <c r="F929" s="82" t="s">
        <v>432</v>
      </c>
      <c r="G929" s="89"/>
      <c r="H929" s="84">
        <v>3150</v>
      </c>
      <c r="I929" s="82"/>
      <c r="J929" s="114">
        <v>45372.491296296299</v>
      </c>
    </row>
    <row r="930" spans="1:10" x14ac:dyDescent="0.25">
      <c r="A930" s="80">
        <v>263</v>
      </c>
      <c r="B930" s="81">
        <v>45372</v>
      </c>
      <c r="C930" s="82" t="s">
        <v>214</v>
      </c>
      <c r="D930" s="79" t="s">
        <v>1109</v>
      </c>
      <c r="E930" s="83" t="s">
        <v>700</v>
      </c>
      <c r="F930" s="82" t="s">
        <v>430</v>
      </c>
      <c r="G930" s="89"/>
      <c r="H930" s="84">
        <v>157.5</v>
      </c>
      <c r="I930" s="82"/>
      <c r="J930" s="114">
        <v>45372.491296296299</v>
      </c>
    </row>
    <row r="931" spans="1:10" x14ac:dyDescent="0.25">
      <c r="A931" s="80">
        <v>263</v>
      </c>
      <c r="B931" s="81">
        <v>45372</v>
      </c>
      <c r="C931" s="82" t="s">
        <v>214</v>
      </c>
      <c r="D931" s="79" t="s">
        <v>1109</v>
      </c>
      <c r="E931" s="83" t="s">
        <v>701</v>
      </c>
      <c r="F931" s="82" t="s">
        <v>431</v>
      </c>
      <c r="G931" s="89"/>
      <c r="H931" s="84">
        <v>314.20999999999998</v>
      </c>
      <c r="I931" s="82"/>
      <c r="J931" s="114">
        <v>45372.491296296299</v>
      </c>
    </row>
    <row r="932" spans="1:10" x14ac:dyDescent="0.25">
      <c r="A932" s="80">
        <v>264</v>
      </c>
      <c r="B932" s="81">
        <v>45372</v>
      </c>
      <c r="C932" s="82" t="s">
        <v>167</v>
      </c>
      <c r="D932" s="79" t="s">
        <v>1110</v>
      </c>
      <c r="E932" s="83" t="s">
        <v>389</v>
      </c>
      <c r="F932" s="82" t="s">
        <v>345</v>
      </c>
      <c r="G932" s="89">
        <v>442.65</v>
      </c>
      <c r="H932" s="84"/>
      <c r="I932" s="82"/>
      <c r="J932" s="114">
        <v>45372.494687500002</v>
      </c>
    </row>
    <row r="933" spans="1:10" x14ac:dyDescent="0.25">
      <c r="A933" s="80">
        <v>264</v>
      </c>
      <c r="B933" s="81">
        <v>45372</v>
      </c>
      <c r="C933" s="82" t="s">
        <v>167</v>
      </c>
      <c r="D933" s="79" t="s">
        <v>1110</v>
      </c>
      <c r="E933" s="83" t="s">
        <v>365</v>
      </c>
      <c r="F933" s="82" t="s">
        <v>432</v>
      </c>
      <c r="G933" s="89"/>
      <c r="H933" s="84">
        <v>385</v>
      </c>
      <c r="I933" s="82"/>
      <c r="J933" s="114">
        <v>45372.494687500002</v>
      </c>
    </row>
    <row r="934" spans="1:10" x14ac:dyDescent="0.25">
      <c r="A934" s="80">
        <v>264</v>
      </c>
      <c r="B934" s="81">
        <v>45372</v>
      </c>
      <c r="C934" s="82" t="s">
        <v>167</v>
      </c>
      <c r="D934" s="79" t="s">
        <v>1110</v>
      </c>
      <c r="E934" s="83" t="s">
        <v>700</v>
      </c>
      <c r="F934" s="82" t="s">
        <v>430</v>
      </c>
      <c r="G934" s="89"/>
      <c r="H934" s="84">
        <v>19.25</v>
      </c>
      <c r="I934" s="82"/>
      <c r="J934" s="114">
        <v>45372.494687500002</v>
      </c>
    </row>
    <row r="935" spans="1:10" x14ac:dyDescent="0.25">
      <c r="A935" s="80">
        <v>264</v>
      </c>
      <c r="B935" s="81">
        <v>45372</v>
      </c>
      <c r="C935" s="82" t="s">
        <v>167</v>
      </c>
      <c r="D935" s="79" t="s">
        <v>1110</v>
      </c>
      <c r="E935" s="83" t="s">
        <v>701</v>
      </c>
      <c r="F935" s="82" t="s">
        <v>431</v>
      </c>
      <c r="G935" s="89"/>
      <c r="H935" s="84">
        <v>38.4</v>
      </c>
      <c r="I935" s="82"/>
      <c r="J935" s="114">
        <v>45372.494687500002</v>
      </c>
    </row>
    <row r="936" spans="1:10" x14ac:dyDescent="0.25">
      <c r="A936" s="80">
        <v>265</v>
      </c>
      <c r="B936" s="81">
        <v>45372</v>
      </c>
      <c r="C936" s="82" t="s">
        <v>189</v>
      </c>
      <c r="D936" s="79" t="s">
        <v>1111</v>
      </c>
      <c r="E936" s="83" t="s">
        <v>389</v>
      </c>
      <c r="F936" s="82" t="s">
        <v>345</v>
      </c>
      <c r="G936" s="89">
        <v>3621.71</v>
      </c>
      <c r="H936" s="84"/>
      <c r="I936" s="82"/>
      <c r="J936" s="114">
        <v>45372.495868055601</v>
      </c>
    </row>
    <row r="937" spans="1:10" x14ac:dyDescent="0.25">
      <c r="A937" s="80">
        <v>265</v>
      </c>
      <c r="B937" s="81">
        <v>45372</v>
      </c>
      <c r="C937" s="82" t="s">
        <v>189</v>
      </c>
      <c r="D937" s="79" t="s">
        <v>1111</v>
      </c>
      <c r="E937" s="83" t="s">
        <v>365</v>
      </c>
      <c r="F937" s="82" t="s">
        <v>432</v>
      </c>
      <c r="G937" s="89"/>
      <c r="H937" s="84">
        <v>3150</v>
      </c>
      <c r="I937" s="82"/>
      <c r="J937" s="114">
        <v>45372.495868055601</v>
      </c>
    </row>
    <row r="938" spans="1:10" x14ac:dyDescent="0.25">
      <c r="A938" s="80">
        <v>265</v>
      </c>
      <c r="B938" s="81">
        <v>45372</v>
      </c>
      <c r="C938" s="82" t="s">
        <v>189</v>
      </c>
      <c r="D938" s="79" t="s">
        <v>1111</v>
      </c>
      <c r="E938" s="83" t="s">
        <v>700</v>
      </c>
      <c r="F938" s="82" t="s">
        <v>430</v>
      </c>
      <c r="G938" s="89"/>
      <c r="H938" s="84">
        <v>157.5</v>
      </c>
      <c r="I938" s="82"/>
      <c r="J938" s="114">
        <v>45372.495868055601</v>
      </c>
    </row>
    <row r="939" spans="1:10" x14ac:dyDescent="0.25">
      <c r="A939" s="80">
        <v>265</v>
      </c>
      <c r="B939" s="81">
        <v>45372</v>
      </c>
      <c r="C939" s="82" t="s">
        <v>189</v>
      </c>
      <c r="D939" s="79" t="s">
        <v>1111</v>
      </c>
      <c r="E939" s="83" t="s">
        <v>701</v>
      </c>
      <c r="F939" s="82" t="s">
        <v>431</v>
      </c>
      <c r="G939" s="89"/>
      <c r="H939" s="84">
        <v>314.20999999999998</v>
      </c>
      <c r="I939" s="82"/>
      <c r="J939" s="114">
        <v>45372.495868055601</v>
      </c>
    </row>
    <row r="940" spans="1:10" x14ac:dyDescent="0.25">
      <c r="A940" s="80">
        <v>266</v>
      </c>
      <c r="B940" s="81">
        <v>45372</v>
      </c>
      <c r="C940" s="82" t="s">
        <v>251</v>
      </c>
      <c r="D940" s="79" t="s">
        <v>1112</v>
      </c>
      <c r="E940" s="83" t="s">
        <v>389</v>
      </c>
      <c r="F940" s="82" t="s">
        <v>345</v>
      </c>
      <c r="G940" s="89">
        <v>1408.44</v>
      </c>
      <c r="H940" s="84"/>
      <c r="I940" s="82"/>
      <c r="J940" s="114">
        <v>45372.496701388904</v>
      </c>
    </row>
    <row r="941" spans="1:10" x14ac:dyDescent="0.25">
      <c r="A941" s="80">
        <v>266</v>
      </c>
      <c r="B941" s="81">
        <v>45372</v>
      </c>
      <c r="C941" s="82" t="s">
        <v>251</v>
      </c>
      <c r="D941" s="79" t="s">
        <v>1112</v>
      </c>
      <c r="E941" s="83" t="s">
        <v>365</v>
      </c>
      <c r="F941" s="82" t="s">
        <v>432</v>
      </c>
      <c r="G941" s="89"/>
      <c r="H941" s="84">
        <v>1225</v>
      </c>
      <c r="I941" s="82"/>
      <c r="J941" s="114">
        <v>45372.496701388904</v>
      </c>
    </row>
    <row r="942" spans="1:10" x14ac:dyDescent="0.25">
      <c r="A942" s="80">
        <v>266</v>
      </c>
      <c r="B942" s="81">
        <v>45372</v>
      </c>
      <c r="C942" s="82" t="s">
        <v>251</v>
      </c>
      <c r="D942" s="79" t="s">
        <v>1112</v>
      </c>
      <c r="E942" s="83" t="s">
        <v>700</v>
      </c>
      <c r="F942" s="82" t="s">
        <v>430</v>
      </c>
      <c r="G942" s="89"/>
      <c r="H942" s="84">
        <v>61.25</v>
      </c>
      <c r="I942" s="82"/>
      <c r="J942" s="114">
        <v>45372.496701388904</v>
      </c>
    </row>
    <row r="943" spans="1:10" x14ac:dyDescent="0.25">
      <c r="A943" s="80">
        <v>266</v>
      </c>
      <c r="B943" s="81">
        <v>45372</v>
      </c>
      <c r="C943" s="82" t="s">
        <v>251</v>
      </c>
      <c r="D943" s="79" t="s">
        <v>1112</v>
      </c>
      <c r="E943" s="83" t="s">
        <v>701</v>
      </c>
      <c r="F943" s="82" t="s">
        <v>431</v>
      </c>
      <c r="G943" s="89"/>
      <c r="H943" s="84">
        <v>122.19</v>
      </c>
      <c r="I943" s="82"/>
      <c r="J943" s="114">
        <v>45372.496701388904</v>
      </c>
    </row>
    <row r="944" spans="1:10" x14ac:dyDescent="0.25">
      <c r="A944" s="80">
        <v>267</v>
      </c>
      <c r="B944" s="81">
        <v>45372</v>
      </c>
      <c r="C944" s="82" t="s">
        <v>251</v>
      </c>
      <c r="D944" s="79" t="s">
        <v>1113</v>
      </c>
      <c r="E944" s="83" t="s">
        <v>389</v>
      </c>
      <c r="F944" s="82" t="s">
        <v>345</v>
      </c>
      <c r="G944" s="89">
        <v>1106.6400000000001</v>
      </c>
      <c r="H944" s="84"/>
      <c r="I944" s="82"/>
      <c r="J944" s="114">
        <v>45372.511840277803</v>
      </c>
    </row>
    <row r="945" spans="1:10" x14ac:dyDescent="0.25">
      <c r="A945" s="80">
        <v>267</v>
      </c>
      <c r="B945" s="81">
        <v>45372</v>
      </c>
      <c r="C945" s="82" t="s">
        <v>251</v>
      </c>
      <c r="D945" s="79" t="s">
        <v>1113</v>
      </c>
      <c r="E945" s="83" t="s">
        <v>365</v>
      </c>
      <c r="F945" s="82" t="s">
        <v>432</v>
      </c>
      <c r="G945" s="89"/>
      <c r="H945" s="84">
        <v>962.5</v>
      </c>
      <c r="I945" s="82"/>
      <c r="J945" s="114">
        <v>45372.511840277803</v>
      </c>
    </row>
    <row r="946" spans="1:10" x14ac:dyDescent="0.25">
      <c r="A946" s="80">
        <v>267</v>
      </c>
      <c r="B946" s="81">
        <v>45372</v>
      </c>
      <c r="C946" s="82" t="s">
        <v>251</v>
      </c>
      <c r="D946" s="79" t="s">
        <v>1113</v>
      </c>
      <c r="E946" s="83" t="s">
        <v>700</v>
      </c>
      <c r="F946" s="82" t="s">
        <v>430</v>
      </c>
      <c r="G946" s="89"/>
      <c r="H946" s="84">
        <v>48.13</v>
      </c>
      <c r="I946" s="82"/>
      <c r="J946" s="114">
        <v>45372.511840277803</v>
      </c>
    </row>
    <row r="947" spans="1:10" x14ac:dyDescent="0.25">
      <c r="A947" s="80">
        <v>267</v>
      </c>
      <c r="B947" s="81">
        <v>45372</v>
      </c>
      <c r="C947" s="82" t="s">
        <v>251</v>
      </c>
      <c r="D947" s="79" t="s">
        <v>1113</v>
      </c>
      <c r="E947" s="83" t="s">
        <v>701</v>
      </c>
      <c r="F947" s="82" t="s">
        <v>431</v>
      </c>
      <c r="G947" s="89"/>
      <c r="H947" s="84">
        <v>96.01</v>
      </c>
      <c r="I947" s="82"/>
      <c r="J947" s="114">
        <v>45372.511840277803</v>
      </c>
    </row>
    <row r="948" spans="1:10" x14ac:dyDescent="0.25">
      <c r="A948" s="80">
        <v>268</v>
      </c>
      <c r="B948" s="81">
        <v>45372</v>
      </c>
      <c r="C948" s="82" t="s">
        <v>156</v>
      </c>
      <c r="D948" s="79" t="s">
        <v>1114</v>
      </c>
      <c r="E948" s="83" t="s">
        <v>389</v>
      </c>
      <c r="F948" s="82" t="s">
        <v>345</v>
      </c>
      <c r="G948" s="89">
        <v>6036.19</v>
      </c>
      <c r="H948" s="84"/>
      <c r="I948" s="82"/>
      <c r="J948" s="114">
        <v>45372.516331018502</v>
      </c>
    </row>
    <row r="949" spans="1:10" x14ac:dyDescent="0.25">
      <c r="A949" s="80">
        <v>268</v>
      </c>
      <c r="B949" s="81">
        <v>45372</v>
      </c>
      <c r="C949" s="82" t="s">
        <v>156</v>
      </c>
      <c r="D949" s="79" t="s">
        <v>1114</v>
      </c>
      <c r="E949" s="83" t="s">
        <v>365</v>
      </c>
      <c r="F949" s="82" t="s">
        <v>432</v>
      </c>
      <c r="G949" s="89"/>
      <c r="H949" s="84">
        <v>5250</v>
      </c>
      <c r="I949" s="82"/>
      <c r="J949" s="114">
        <v>45372.516331018502</v>
      </c>
    </row>
    <row r="950" spans="1:10" x14ac:dyDescent="0.25">
      <c r="A950" s="80">
        <v>268</v>
      </c>
      <c r="B950" s="81">
        <v>45372</v>
      </c>
      <c r="C950" s="82" t="s">
        <v>156</v>
      </c>
      <c r="D950" s="79" t="s">
        <v>1114</v>
      </c>
      <c r="E950" s="83" t="s">
        <v>700</v>
      </c>
      <c r="F950" s="82" t="s">
        <v>430</v>
      </c>
      <c r="G950" s="89"/>
      <c r="H950" s="84">
        <v>262.5</v>
      </c>
      <c r="I950" s="82"/>
      <c r="J950" s="114">
        <v>45372.516331018502</v>
      </c>
    </row>
    <row r="951" spans="1:10" x14ac:dyDescent="0.25">
      <c r="A951" s="80">
        <v>268</v>
      </c>
      <c r="B951" s="81">
        <v>45372</v>
      </c>
      <c r="C951" s="82" t="s">
        <v>156</v>
      </c>
      <c r="D951" s="79" t="s">
        <v>1114</v>
      </c>
      <c r="E951" s="83" t="s">
        <v>701</v>
      </c>
      <c r="F951" s="82" t="s">
        <v>431</v>
      </c>
      <c r="G951" s="89"/>
      <c r="H951" s="84">
        <v>523.69000000000005</v>
      </c>
      <c r="I951" s="82"/>
      <c r="J951" s="114">
        <v>45372.516331018502</v>
      </c>
    </row>
    <row r="952" spans="1:10" x14ac:dyDescent="0.25">
      <c r="A952" s="80">
        <v>269</v>
      </c>
      <c r="B952" s="81">
        <v>45372</v>
      </c>
      <c r="C952" s="82" t="s">
        <v>50</v>
      </c>
      <c r="D952" s="79" t="s">
        <v>1115</v>
      </c>
      <c r="E952" s="83" t="s">
        <v>389</v>
      </c>
      <c r="F952" s="82" t="s">
        <v>345</v>
      </c>
      <c r="G952" s="89">
        <v>2273.64</v>
      </c>
      <c r="H952" s="84"/>
      <c r="I952" s="82"/>
      <c r="J952" s="114">
        <v>45372.639988425901</v>
      </c>
    </row>
    <row r="953" spans="1:10" x14ac:dyDescent="0.25">
      <c r="A953" s="80">
        <v>269</v>
      </c>
      <c r="B953" s="81">
        <v>45372</v>
      </c>
      <c r="C953" s="82" t="s">
        <v>50</v>
      </c>
      <c r="D953" s="79" t="s">
        <v>1115</v>
      </c>
      <c r="E953" s="83" t="s">
        <v>365</v>
      </c>
      <c r="F953" s="82" t="s">
        <v>432</v>
      </c>
      <c r="G953" s="89"/>
      <c r="H953" s="84">
        <v>1977.5</v>
      </c>
      <c r="I953" s="82"/>
      <c r="J953" s="114">
        <v>45372.639988425901</v>
      </c>
    </row>
    <row r="954" spans="1:10" x14ac:dyDescent="0.25">
      <c r="A954" s="80">
        <v>269</v>
      </c>
      <c r="B954" s="81">
        <v>45372</v>
      </c>
      <c r="C954" s="82" t="s">
        <v>50</v>
      </c>
      <c r="D954" s="79" t="s">
        <v>1115</v>
      </c>
      <c r="E954" s="83" t="s">
        <v>700</v>
      </c>
      <c r="F954" s="82" t="s">
        <v>430</v>
      </c>
      <c r="G954" s="89"/>
      <c r="H954" s="84">
        <v>98.88</v>
      </c>
      <c r="I954" s="82"/>
      <c r="J954" s="114">
        <v>45372.639988425901</v>
      </c>
    </row>
    <row r="955" spans="1:10" x14ac:dyDescent="0.25">
      <c r="A955" s="80">
        <v>269</v>
      </c>
      <c r="B955" s="81">
        <v>45372</v>
      </c>
      <c r="C955" s="82" t="s">
        <v>50</v>
      </c>
      <c r="D955" s="79" t="s">
        <v>1115</v>
      </c>
      <c r="E955" s="83" t="s">
        <v>701</v>
      </c>
      <c r="F955" s="82" t="s">
        <v>431</v>
      </c>
      <c r="G955" s="89"/>
      <c r="H955" s="84">
        <v>197.26</v>
      </c>
      <c r="I955" s="82"/>
      <c r="J955" s="114">
        <v>45372.639988425901</v>
      </c>
    </row>
    <row r="956" spans="1:10" x14ac:dyDescent="0.25">
      <c r="A956" s="80">
        <v>270</v>
      </c>
      <c r="B956" s="81">
        <v>45379</v>
      </c>
      <c r="C956" s="82" t="s">
        <v>276</v>
      </c>
      <c r="D956" s="79" t="s">
        <v>1126</v>
      </c>
      <c r="E956" s="83" t="s">
        <v>389</v>
      </c>
      <c r="F956" s="82" t="s">
        <v>345</v>
      </c>
      <c r="G956" s="89">
        <v>3621.71</v>
      </c>
      <c r="H956" s="84"/>
      <c r="I956" s="82"/>
      <c r="J956" s="114">
        <v>45379.312175925901</v>
      </c>
    </row>
    <row r="957" spans="1:10" x14ac:dyDescent="0.25">
      <c r="A957" s="80">
        <v>270</v>
      </c>
      <c r="B957" s="81">
        <v>45379</v>
      </c>
      <c r="C957" s="82" t="s">
        <v>276</v>
      </c>
      <c r="D957" s="79" t="s">
        <v>1126</v>
      </c>
      <c r="E957" s="83" t="s">
        <v>365</v>
      </c>
      <c r="F957" s="82" t="s">
        <v>432</v>
      </c>
      <c r="G957" s="89"/>
      <c r="H957" s="84">
        <v>3150</v>
      </c>
      <c r="I957" s="82"/>
      <c r="J957" s="114">
        <v>45379.312175925901</v>
      </c>
    </row>
    <row r="958" spans="1:10" x14ac:dyDescent="0.25">
      <c r="A958" s="80">
        <v>270</v>
      </c>
      <c r="B958" s="81">
        <v>45379</v>
      </c>
      <c r="C958" s="82" t="s">
        <v>276</v>
      </c>
      <c r="D958" s="79" t="s">
        <v>1126</v>
      </c>
      <c r="E958" s="83" t="s">
        <v>700</v>
      </c>
      <c r="F958" s="82" t="s">
        <v>430</v>
      </c>
      <c r="G958" s="89"/>
      <c r="H958" s="84">
        <v>157.5</v>
      </c>
      <c r="I958" s="82"/>
      <c r="J958" s="114">
        <v>45379.312175925901</v>
      </c>
    </row>
    <row r="959" spans="1:10" x14ac:dyDescent="0.25">
      <c r="A959" s="80">
        <v>270</v>
      </c>
      <c r="B959" s="81">
        <v>45379</v>
      </c>
      <c r="C959" s="82" t="s">
        <v>276</v>
      </c>
      <c r="D959" s="79" t="s">
        <v>1126</v>
      </c>
      <c r="E959" s="83" t="s">
        <v>701</v>
      </c>
      <c r="F959" s="82" t="s">
        <v>431</v>
      </c>
      <c r="G959" s="89"/>
      <c r="H959" s="84">
        <v>314.20999999999998</v>
      </c>
      <c r="I959" s="82"/>
      <c r="J959" s="114">
        <v>45379.312175925901</v>
      </c>
    </row>
    <row r="960" spans="1:10" x14ac:dyDescent="0.25">
      <c r="A960" s="80">
        <v>271</v>
      </c>
      <c r="B960" s="81">
        <v>45379</v>
      </c>
      <c r="C960" s="82" t="s">
        <v>47</v>
      </c>
      <c r="D960" s="79" t="s">
        <v>1127</v>
      </c>
      <c r="E960" s="83" t="s">
        <v>389</v>
      </c>
      <c r="F960" s="82" t="s">
        <v>345</v>
      </c>
      <c r="G960" s="89">
        <v>5492.94</v>
      </c>
      <c r="H960" s="84"/>
      <c r="I960" s="82"/>
      <c r="J960" s="114">
        <v>45379.317071759302</v>
      </c>
    </row>
    <row r="961" spans="1:10" x14ac:dyDescent="0.25">
      <c r="A961" s="80">
        <v>271</v>
      </c>
      <c r="B961" s="81">
        <v>45379</v>
      </c>
      <c r="C961" s="82" t="s">
        <v>47</v>
      </c>
      <c r="D961" s="79" t="s">
        <v>1127</v>
      </c>
      <c r="E961" s="83" t="s">
        <v>365</v>
      </c>
      <c r="F961" s="82" t="s">
        <v>432</v>
      </c>
      <c r="G961" s="89"/>
      <c r="H961" s="84">
        <v>4777.5</v>
      </c>
      <c r="I961" s="82"/>
      <c r="J961" s="114">
        <v>45379.317071759302</v>
      </c>
    </row>
    <row r="962" spans="1:10" x14ac:dyDescent="0.25">
      <c r="A962" s="80">
        <v>271</v>
      </c>
      <c r="B962" s="81">
        <v>45379</v>
      </c>
      <c r="C962" s="82" t="s">
        <v>47</v>
      </c>
      <c r="D962" s="79" t="s">
        <v>1127</v>
      </c>
      <c r="E962" s="83" t="s">
        <v>700</v>
      </c>
      <c r="F962" s="82" t="s">
        <v>430</v>
      </c>
      <c r="G962" s="89"/>
      <c r="H962" s="84">
        <v>238.88</v>
      </c>
      <c r="I962" s="82"/>
      <c r="J962" s="114">
        <v>45379.317071759302</v>
      </c>
    </row>
    <row r="963" spans="1:10" x14ac:dyDescent="0.25">
      <c r="A963" s="80">
        <v>271</v>
      </c>
      <c r="B963" s="81">
        <v>45379</v>
      </c>
      <c r="C963" s="82" t="s">
        <v>47</v>
      </c>
      <c r="D963" s="79" t="s">
        <v>1127</v>
      </c>
      <c r="E963" s="83" t="s">
        <v>701</v>
      </c>
      <c r="F963" s="82" t="s">
        <v>431</v>
      </c>
      <c r="G963" s="89"/>
      <c r="H963" s="84">
        <v>476.56</v>
      </c>
      <c r="I963" s="82"/>
      <c r="J963" s="114">
        <v>45379.317071759302</v>
      </c>
    </row>
    <row r="964" spans="1:10" x14ac:dyDescent="0.25">
      <c r="A964" s="80">
        <v>272</v>
      </c>
      <c r="B964" s="81">
        <v>45379</v>
      </c>
      <c r="C964" s="82" t="s">
        <v>50</v>
      </c>
      <c r="D964" s="79" t="s">
        <v>1147</v>
      </c>
      <c r="E964" s="83" t="s">
        <v>389</v>
      </c>
      <c r="F964" s="82" t="s">
        <v>345</v>
      </c>
      <c r="G964" s="89">
        <v>3319.91</v>
      </c>
      <c r="H964" s="84"/>
      <c r="I964" s="82"/>
      <c r="J964" s="114">
        <v>45379.653368055602</v>
      </c>
    </row>
    <row r="965" spans="1:10" x14ac:dyDescent="0.25">
      <c r="A965" s="80">
        <v>272</v>
      </c>
      <c r="B965" s="81">
        <v>45379</v>
      </c>
      <c r="C965" s="82" t="s">
        <v>50</v>
      </c>
      <c r="D965" s="79" t="s">
        <v>1147</v>
      </c>
      <c r="E965" s="83" t="s">
        <v>365</v>
      </c>
      <c r="F965" s="82" t="s">
        <v>432</v>
      </c>
      <c r="G965" s="89"/>
      <c r="H965" s="84">
        <v>2887.5</v>
      </c>
      <c r="I965" s="82"/>
      <c r="J965" s="114">
        <v>45379.653368055602</v>
      </c>
    </row>
    <row r="966" spans="1:10" x14ac:dyDescent="0.25">
      <c r="A966" s="80">
        <v>272</v>
      </c>
      <c r="B966" s="81">
        <v>45379</v>
      </c>
      <c r="C966" s="82" t="s">
        <v>50</v>
      </c>
      <c r="D966" s="79" t="s">
        <v>1147</v>
      </c>
      <c r="E966" s="83" t="s">
        <v>700</v>
      </c>
      <c r="F966" s="82" t="s">
        <v>430</v>
      </c>
      <c r="G966" s="89"/>
      <c r="H966" s="84">
        <v>144.38</v>
      </c>
      <c r="I966" s="82"/>
      <c r="J966" s="114">
        <v>45379.653368055602</v>
      </c>
    </row>
    <row r="967" spans="1:10" x14ac:dyDescent="0.25">
      <c r="A967" s="80">
        <v>272</v>
      </c>
      <c r="B967" s="81">
        <v>45379</v>
      </c>
      <c r="C967" s="82" t="s">
        <v>50</v>
      </c>
      <c r="D967" s="79" t="s">
        <v>1147</v>
      </c>
      <c r="E967" s="83" t="s">
        <v>701</v>
      </c>
      <c r="F967" s="82" t="s">
        <v>431</v>
      </c>
      <c r="G967" s="89"/>
      <c r="H967" s="84">
        <v>288.02999999999997</v>
      </c>
      <c r="I967" s="82"/>
      <c r="J967" s="114">
        <v>45379.653368055602</v>
      </c>
    </row>
    <row r="968" spans="1:10" x14ac:dyDescent="0.25">
      <c r="A968" s="80">
        <v>273</v>
      </c>
      <c r="B968" s="81">
        <v>45378</v>
      </c>
      <c r="C968" s="82" t="s">
        <v>167</v>
      </c>
      <c r="D968" s="79" t="s">
        <v>1148</v>
      </c>
      <c r="E968" s="83" t="s">
        <v>389</v>
      </c>
      <c r="F968" s="82" t="s">
        <v>345</v>
      </c>
      <c r="G968" s="89">
        <v>3219.3</v>
      </c>
      <c r="H968" s="84"/>
      <c r="I968" s="82"/>
      <c r="J968" s="114">
        <v>45380.282546296301</v>
      </c>
    </row>
    <row r="969" spans="1:10" x14ac:dyDescent="0.25">
      <c r="A969" s="80">
        <v>273</v>
      </c>
      <c r="B969" s="81">
        <v>45378</v>
      </c>
      <c r="C969" s="82" t="s">
        <v>167</v>
      </c>
      <c r="D969" s="79" t="s">
        <v>1148</v>
      </c>
      <c r="E969" s="83" t="s">
        <v>365</v>
      </c>
      <c r="F969" s="82" t="s">
        <v>432</v>
      </c>
      <c r="G969" s="89"/>
      <c r="H969" s="84">
        <v>2800</v>
      </c>
      <c r="I969" s="82"/>
      <c r="J969" s="114">
        <v>45380.282546296301</v>
      </c>
    </row>
    <row r="970" spans="1:10" x14ac:dyDescent="0.25">
      <c r="A970" s="80">
        <v>273</v>
      </c>
      <c r="B970" s="81">
        <v>45378</v>
      </c>
      <c r="C970" s="82" t="s">
        <v>167</v>
      </c>
      <c r="D970" s="79" t="s">
        <v>1148</v>
      </c>
      <c r="E970" s="83" t="s">
        <v>700</v>
      </c>
      <c r="F970" s="82" t="s">
        <v>430</v>
      </c>
      <c r="G970" s="89"/>
      <c r="H970" s="84">
        <v>140</v>
      </c>
      <c r="I970" s="82"/>
      <c r="J970" s="114">
        <v>45380.282546296301</v>
      </c>
    </row>
    <row r="971" spans="1:10" x14ac:dyDescent="0.25">
      <c r="A971" s="80">
        <v>273</v>
      </c>
      <c r="B971" s="81">
        <v>45378</v>
      </c>
      <c r="C971" s="82" t="s">
        <v>167</v>
      </c>
      <c r="D971" s="79" t="s">
        <v>1148</v>
      </c>
      <c r="E971" s="83" t="s">
        <v>701</v>
      </c>
      <c r="F971" s="82" t="s">
        <v>431</v>
      </c>
      <c r="G971" s="89"/>
      <c r="H971" s="84">
        <v>279.3</v>
      </c>
      <c r="I971" s="82"/>
      <c r="J971" s="114">
        <v>45380.282546296301</v>
      </c>
    </row>
    <row r="972" spans="1:10" x14ac:dyDescent="0.25">
      <c r="A972" s="80">
        <v>274</v>
      </c>
      <c r="B972" s="81">
        <v>45378</v>
      </c>
      <c r="C972" s="82" t="s">
        <v>122</v>
      </c>
      <c r="D972" s="79" t="s">
        <v>1149</v>
      </c>
      <c r="E972" s="83" t="s">
        <v>389</v>
      </c>
      <c r="F972" s="82" t="s">
        <v>345</v>
      </c>
      <c r="G972" s="89">
        <v>1609.65</v>
      </c>
      <c r="H972" s="84"/>
      <c r="I972" s="82"/>
      <c r="J972" s="114">
        <v>45380.290763888901</v>
      </c>
    </row>
    <row r="973" spans="1:10" x14ac:dyDescent="0.25">
      <c r="A973" s="80">
        <v>274</v>
      </c>
      <c r="B973" s="81">
        <v>45378</v>
      </c>
      <c r="C973" s="82" t="s">
        <v>122</v>
      </c>
      <c r="D973" s="79" t="s">
        <v>1149</v>
      </c>
      <c r="E973" s="83" t="s">
        <v>365</v>
      </c>
      <c r="F973" s="82" t="s">
        <v>432</v>
      </c>
      <c r="G973" s="89"/>
      <c r="H973" s="84">
        <v>1400</v>
      </c>
      <c r="I973" s="82"/>
      <c r="J973" s="114">
        <v>45380.290763888901</v>
      </c>
    </row>
    <row r="974" spans="1:10" x14ac:dyDescent="0.25">
      <c r="A974" s="80">
        <v>274</v>
      </c>
      <c r="B974" s="81">
        <v>45378</v>
      </c>
      <c r="C974" s="82" t="s">
        <v>122</v>
      </c>
      <c r="D974" s="79" t="s">
        <v>1149</v>
      </c>
      <c r="E974" s="83" t="s">
        <v>700</v>
      </c>
      <c r="F974" s="82" t="s">
        <v>430</v>
      </c>
      <c r="G974" s="89"/>
      <c r="H974" s="84">
        <v>70</v>
      </c>
      <c r="I974" s="82"/>
      <c r="J974" s="114">
        <v>45380.290763888901</v>
      </c>
    </row>
    <row r="975" spans="1:10" x14ac:dyDescent="0.25">
      <c r="A975" s="80">
        <v>274</v>
      </c>
      <c r="B975" s="81">
        <v>45378</v>
      </c>
      <c r="C975" s="82" t="s">
        <v>122</v>
      </c>
      <c r="D975" s="79" t="s">
        <v>1149</v>
      </c>
      <c r="E975" s="83" t="s">
        <v>701</v>
      </c>
      <c r="F975" s="82" t="s">
        <v>431</v>
      </c>
      <c r="G975" s="89"/>
      <c r="H975" s="84">
        <v>139.65</v>
      </c>
      <c r="I975" s="82"/>
      <c r="J975" s="114">
        <v>45380.290763888901</v>
      </c>
    </row>
    <row r="976" spans="1:10" x14ac:dyDescent="0.25">
      <c r="A976" s="80">
        <v>275</v>
      </c>
      <c r="B976" s="81">
        <v>45378</v>
      </c>
      <c r="C976" s="82" t="s">
        <v>182</v>
      </c>
      <c r="D976" s="79" t="s">
        <v>1150</v>
      </c>
      <c r="E976" s="83" t="s">
        <v>389</v>
      </c>
      <c r="F976" s="82" t="s">
        <v>345</v>
      </c>
      <c r="G976" s="89">
        <v>684.1</v>
      </c>
      <c r="H976" s="84"/>
      <c r="I976" s="82"/>
      <c r="J976" s="114">
        <v>45380.295671296299</v>
      </c>
    </row>
    <row r="977" spans="1:10" x14ac:dyDescent="0.25">
      <c r="A977" s="80">
        <v>275</v>
      </c>
      <c r="B977" s="81">
        <v>45378</v>
      </c>
      <c r="C977" s="82" t="s">
        <v>182</v>
      </c>
      <c r="D977" s="79" t="s">
        <v>1150</v>
      </c>
      <c r="E977" s="83" t="s">
        <v>365</v>
      </c>
      <c r="F977" s="82" t="s">
        <v>432</v>
      </c>
      <c r="G977" s="89"/>
      <c r="H977" s="84">
        <v>595</v>
      </c>
      <c r="I977" s="82"/>
      <c r="J977" s="114">
        <v>45380.295671296299</v>
      </c>
    </row>
    <row r="978" spans="1:10" x14ac:dyDescent="0.25">
      <c r="A978" s="80">
        <v>275</v>
      </c>
      <c r="B978" s="81">
        <v>45378</v>
      </c>
      <c r="C978" s="82" t="s">
        <v>182</v>
      </c>
      <c r="D978" s="79" t="s">
        <v>1150</v>
      </c>
      <c r="E978" s="83" t="s">
        <v>700</v>
      </c>
      <c r="F978" s="82" t="s">
        <v>430</v>
      </c>
      <c r="G978" s="89"/>
      <c r="H978" s="84">
        <v>29.75</v>
      </c>
      <c r="I978" s="82"/>
      <c r="J978" s="114">
        <v>45380.295671296299</v>
      </c>
    </row>
    <row r="979" spans="1:10" x14ac:dyDescent="0.25">
      <c r="A979" s="80">
        <v>275</v>
      </c>
      <c r="B979" s="81">
        <v>45378</v>
      </c>
      <c r="C979" s="82" t="s">
        <v>182</v>
      </c>
      <c r="D979" s="79" t="s">
        <v>1150</v>
      </c>
      <c r="E979" s="83" t="s">
        <v>701</v>
      </c>
      <c r="F979" s="82" t="s">
        <v>431</v>
      </c>
      <c r="G979" s="89"/>
      <c r="H979" s="84">
        <v>59.35</v>
      </c>
      <c r="I979" s="82"/>
      <c r="J979" s="114">
        <v>45380.295671296299</v>
      </c>
    </row>
    <row r="980" spans="1:10" x14ac:dyDescent="0.25">
      <c r="A980" s="80">
        <v>276</v>
      </c>
      <c r="B980" s="81">
        <v>45379</v>
      </c>
      <c r="C980" s="82" t="s">
        <v>247</v>
      </c>
      <c r="D980" s="79" t="s">
        <v>1151</v>
      </c>
      <c r="E980" s="83" t="s">
        <v>389</v>
      </c>
      <c r="F980" s="82" t="s">
        <v>345</v>
      </c>
      <c r="G980" s="89">
        <v>503.02</v>
      </c>
      <c r="H980" s="84"/>
      <c r="I980" s="82"/>
      <c r="J980" s="114">
        <v>45380.300104166701</v>
      </c>
    </row>
    <row r="981" spans="1:10" x14ac:dyDescent="0.25">
      <c r="A981" s="80">
        <v>276</v>
      </c>
      <c r="B981" s="81">
        <v>45379</v>
      </c>
      <c r="C981" s="82" t="s">
        <v>247</v>
      </c>
      <c r="D981" s="79" t="s">
        <v>1151</v>
      </c>
      <c r="E981" s="83" t="s">
        <v>365</v>
      </c>
      <c r="F981" s="82" t="s">
        <v>432</v>
      </c>
      <c r="G981" s="89"/>
      <c r="H981" s="84">
        <v>437.5</v>
      </c>
      <c r="I981" s="82"/>
      <c r="J981" s="114">
        <v>45380.300104166701</v>
      </c>
    </row>
    <row r="982" spans="1:10" x14ac:dyDescent="0.25">
      <c r="A982" s="80">
        <v>276</v>
      </c>
      <c r="B982" s="81">
        <v>45379</v>
      </c>
      <c r="C982" s="82" t="s">
        <v>247</v>
      </c>
      <c r="D982" s="79" t="s">
        <v>1151</v>
      </c>
      <c r="E982" s="83" t="s">
        <v>700</v>
      </c>
      <c r="F982" s="82" t="s">
        <v>430</v>
      </c>
      <c r="G982" s="89"/>
      <c r="H982" s="84">
        <v>21.88</v>
      </c>
      <c r="I982" s="82"/>
      <c r="J982" s="114">
        <v>45380.300104166701</v>
      </c>
    </row>
    <row r="983" spans="1:10" x14ac:dyDescent="0.25">
      <c r="A983" s="80">
        <v>276</v>
      </c>
      <c r="B983" s="81">
        <v>45379</v>
      </c>
      <c r="C983" s="82" t="s">
        <v>247</v>
      </c>
      <c r="D983" s="79" t="s">
        <v>1151</v>
      </c>
      <c r="E983" s="83" t="s">
        <v>701</v>
      </c>
      <c r="F983" s="82" t="s">
        <v>431</v>
      </c>
      <c r="G983" s="89"/>
      <c r="H983" s="84">
        <v>43.64</v>
      </c>
      <c r="I983" s="82"/>
      <c r="J983" s="114">
        <v>45380.300104166701</v>
      </c>
    </row>
    <row r="984" spans="1:10" x14ac:dyDescent="0.25">
      <c r="A984" s="80">
        <v>277</v>
      </c>
      <c r="B984" s="81">
        <v>45379</v>
      </c>
      <c r="C984" s="82" t="s">
        <v>214</v>
      </c>
      <c r="D984" s="79" t="s">
        <v>1152</v>
      </c>
      <c r="E984" s="83" t="s">
        <v>389</v>
      </c>
      <c r="F984" s="82" t="s">
        <v>345</v>
      </c>
      <c r="G984" s="89">
        <v>3219.3</v>
      </c>
      <c r="H984" s="84"/>
      <c r="I984" s="82"/>
      <c r="J984" s="114">
        <v>45380.310462963003</v>
      </c>
    </row>
    <row r="985" spans="1:10" x14ac:dyDescent="0.25">
      <c r="A985" s="80">
        <v>277</v>
      </c>
      <c r="B985" s="81">
        <v>45379</v>
      </c>
      <c r="C985" s="82" t="s">
        <v>214</v>
      </c>
      <c r="D985" s="79" t="s">
        <v>1152</v>
      </c>
      <c r="E985" s="83" t="s">
        <v>365</v>
      </c>
      <c r="F985" s="82" t="s">
        <v>432</v>
      </c>
      <c r="G985" s="89"/>
      <c r="H985" s="84">
        <v>2800</v>
      </c>
      <c r="I985" s="82"/>
      <c r="J985" s="114">
        <v>45380.310462963003</v>
      </c>
    </row>
    <row r="986" spans="1:10" x14ac:dyDescent="0.25">
      <c r="A986" s="80">
        <v>277</v>
      </c>
      <c r="B986" s="81">
        <v>45379</v>
      </c>
      <c r="C986" s="82" t="s">
        <v>214</v>
      </c>
      <c r="D986" s="79" t="s">
        <v>1152</v>
      </c>
      <c r="E986" s="83" t="s">
        <v>700</v>
      </c>
      <c r="F986" s="82" t="s">
        <v>430</v>
      </c>
      <c r="G986" s="89"/>
      <c r="H986" s="84">
        <v>140</v>
      </c>
      <c r="I986" s="82"/>
      <c r="J986" s="114">
        <v>45380.310462963003</v>
      </c>
    </row>
    <row r="987" spans="1:10" x14ac:dyDescent="0.25">
      <c r="A987" s="80">
        <v>277</v>
      </c>
      <c r="B987" s="81">
        <v>45379</v>
      </c>
      <c r="C987" s="82" t="s">
        <v>214</v>
      </c>
      <c r="D987" s="79" t="s">
        <v>1152</v>
      </c>
      <c r="E987" s="83" t="s">
        <v>701</v>
      </c>
      <c r="F987" s="82" t="s">
        <v>431</v>
      </c>
      <c r="G987" s="89"/>
      <c r="H987" s="84">
        <v>279.3</v>
      </c>
      <c r="I987" s="82"/>
      <c r="J987" s="114">
        <v>45380.310462963003</v>
      </c>
    </row>
    <row r="988" spans="1:10" x14ac:dyDescent="0.25">
      <c r="A988" s="80">
        <v>278</v>
      </c>
      <c r="B988" s="81">
        <v>45378</v>
      </c>
      <c r="C988" s="82" t="s">
        <v>765</v>
      </c>
      <c r="D988" s="79" t="s">
        <v>1153</v>
      </c>
      <c r="E988" s="83" t="s">
        <v>389</v>
      </c>
      <c r="F988" s="82" t="s">
        <v>345</v>
      </c>
      <c r="G988" s="89">
        <v>442.65</v>
      </c>
      <c r="H988" s="84"/>
      <c r="I988" s="82"/>
      <c r="J988" s="114">
        <v>45380.321666666699</v>
      </c>
    </row>
    <row r="989" spans="1:10" x14ac:dyDescent="0.25">
      <c r="A989" s="80">
        <v>278</v>
      </c>
      <c r="B989" s="81">
        <v>45378</v>
      </c>
      <c r="C989" s="82" t="s">
        <v>765</v>
      </c>
      <c r="D989" s="79" t="s">
        <v>1153</v>
      </c>
      <c r="E989" s="83" t="s">
        <v>365</v>
      </c>
      <c r="F989" s="82" t="s">
        <v>432</v>
      </c>
      <c r="G989" s="89"/>
      <c r="H989" s="84">
        <v>385</v>
      </c>
      <c r="I989" s="82"/>
      <c r="J989" s="114">
        <v>45380.321666666699</v>
      </c>
    </row>
    <row r="990" spans="1:10" x14ac:dyDescent="0.25">
      <c r="A990" s="80">
        <v>278</v>
      </c>
      <c r="B990" s="81">
        <v>45378</v>
      </c>
      <c r="C990" s="82" t="s">
        <v>765</v>
      </c>
      <c r="D990" s="79" t="s">
        <v>1153</v>
      </c>
      <c r="E990" s="83" t="s">
        <v>700</v>
      </c>
      <c r="F990" s="82" t="s">
        <v>430</v>
      </c>
      <c r="G990" s="89"/>
      <c r="H990" s="84">
        <v>19.25</v>
      </c>
      <c r="I990" s="82"/>
      <c r="J990" s="114">
        <v>45380.321666666699</v>
      </c>
    </row>
    <row r="991" spans="1:10" x14ac:dyDescent="0.25">
      <c r="A991" s="80">
        <v>278</v>
      </c>
      <c r="B991" s="81">
        <v>45378</v>
      </c>
      <c r="C991" s="82" t="s">
        <v>765</v>
      </c>
      <c r="D991" s="79" t="s">
        <v>1153</v>
      </c>
      <c r="E991" s="83" t="s">
        <v>701</v>
      </c>
      <c r="F991" s="82" t="s">
        <v>431</v>
      </c>
      <c r="G991" s="89"/>
      <c r="H991" s="84">
        <v>38.4</v>
      </c>
      <c r="I991" s="82"/>
      <c r="J991" s="114">
        <v>45380.321666666699</v>
      </c>
    </row>
    <row r="992" spans="1:10" x14ac:dyDescent="0.25">
      <c r="A992" s="80">
        <v>279</v>
      </c>
      <c r="B992" s="81">
        <v>45380</v>
      </c>
      <c r="C992" s="82" t="s">
        <v>201</v>
      </c>
      <c r="D992" s="79" t="s">
        <v>1154</v>
      </c>
      <c r="E992" s="83" t="s">
        <v>389</v>
      </c>
      <c r="F992" s="82" t="s">
        <v>345</v>
      </c>
      <c r="G992" s="89">
        <v>362.17</v>
      </c>
      <c r="H992" s="84"/>
      <c r="I992" s="82"/>
      <c r="J992" s="114">
        <v>45380.323148148098</v>
      </c>
    </row>
    <row r="993" spans="1:10" x14ac:dyDescent="0.25">
      <c r="A993" s="80">
        <v>279</v>
      </c>
      <c r="B993" s="81">
        <v>45380</v>
      </c>
      <c r="C993" s="82" t="s">
        <v>201</v>
      </c>
      <c r="D993" s="79" t="s">
        <v>1154</v>
      </c>
      <c r="E993" s="83" t="s">
        <v>365</v>
      </c>
      <c r="F993" s="82" t="s">
        <v>432</v>
      </c>
      <c r="G993" s="89"/>
      <c r="H993" s="84">
        <v>315</v>
      </c>
      <c r="I993" s="82"/>
      <c r="J993" s="114">
        <v>45380.323148148098</v>
      </c>
    </row>
    <row r="994" spans="1:10" x14ac:dyDescent="0.25">
      <c r="A994" s="80">
        <v>279</v>
      </c>
      <c r="B994" s="81">
        <v>45380</v>
      </c>
      <c r="C994" s="82" t="s">
        <v>201</v>
      </c>
      <c r="D994" s="79" t="s">
        <v>1154</v>
      </c>
      <c r="E994" s="83" t="s">
        <v>700</v>
      </c>
      <c r="F994" s="82" t="s">
        <v>430</v>
      </c>
      <c r="G994" s="89"/>
      <c r="H994" s="84">
        <v>15.75</v>
      </c>
      <c r="I994" s="82"/>
      <c r="J994" s="114">
        <v>45380.323148148098</v>
      </c>
    </row>
    <row r="995" spans="1:10" x14ac:dyDescent="0.25">
      <c r="A995" s="80">
        <v>279</v>
      </c>
      <c r="B995" s="81">
        <v>45380</v>
      </c>
      <c r="C995" s="82" t="s">
        <v>201</v>
      </c>
      <c r="D995" s="79" t="s">
        <v>1154</v>
      </c>
      <c r="E995" s="83" t="s">
        <v>701</v>
      </c>
      <c r="F995" s="82" t="s">
        <v>431</v>
      </c>
      <c r="G995" s="89"/>
      <c r="H995" s="84">
        <v>31.42</v>
      </c>
      <c r="I995" s="82"/>
      <c r="J995" s="114">
        <v>45380.323148148098</v>
      </c>
    </row>
    <row r="996" spans="1:10" x14ac:dyDescent="0.25">
      <c r="A996" s="80">
        <v>280</v>
      </c>
      <c r="B996" s="81">
        <v>45380</v>
      </c>
      <c r="C996" s="82" t="s">
        <v>146</v>
      </c>
      <c r="D996" s="79" t="s">
        <v>1155</v>
      </c>
      <c r="E996" s="83" t="s">
        <v>389</v>
      </c>
      <c r="F996" s="82" t="s">
        <v>345</v>
      </c>
      <c r="G996" s="89">
        <v>402.41</v>
      </c>
      <c r="H996" s="84"/>
      <c r="I996" s="82"/>
      <c r="J996" s="114">
        <v>45380.325706018499</v>
      </c>
    </row>
    <row r="997" spans="1:10" x14ac:dyDescent="0.25">
      <c r="A997" s="80">
        <v>280</v>
      </c>
      <c r="B997" s="81">
        <v>45380</v>
      </c>
      <c r="C997" s="82" t="s">
        <v>146</v>
      </c>
      <c r="D997" s="79" t="s">
        <v>1155</v>
      </c>
      <c r="E997" s="83" t="s">
        <v>365</v>
      </c>
      <c r="F997" s="82" t="s">
        <v>432</v>
      </c>
      <c r="G997" s="89"/>
      <c r="H997" s="84">
        <v>350</v>
      </c>
      <c r="I997" s="82"/>
      <c r="J997" s="114">
        <v>45380.325706018499</v>
      </c>
    </row>
    <row r="998" spans="1:10" x14ac:dyDescent="0.25">
      <c r="A998" s="80">
        <v>280</v>
      </c>
      <c r="B998" s="81">
        <v>45380</v>
      </c>
      <c r="C998" s="82" t="s">
        <v>146</v>
      </c>
      <c r="D998" s="79" t="s">
        <v>1155</v>
      </c>
      <c r="E998" s="83" t="s">
        <v>700</v>
      </c>
      <c r="F998" s="82" t="s">
        <v>430</v>
      </c>
      <c r="G998" s="89"/>
      <c r="H998" s="84">
        <v>17.5</v>
      </c>
      <c r="I998" s="82"/>
      <c r="J998" s="114">
        <v>45380.325706018499</v>
      </c>
    </row>
    <row r="999" spans="1:10" x14ac:dyDescent="0.25">
      <c r="A999" s="80">
        <v>280</v>
      </c>
      <c r="B999" s="81">
        <v>45380</v>
      </c>
      <c r="C999" s="82" t="s">
        <v>146</v>
      </c>
      <c r="D999" s="79" t="s">
        <v>1155</v>
      </c>
      <c r="E999" s="83" t="s">
        <v>701</v>
      </c>
      <c r="F999" s="82" t="s">
        <v>431</v>
      </c>
      <c r="G999" s="89"/>
      <c r="H999" s="84">
        <v>34.909999999999997</v>
      </c>
      <c r="I999" s="82"/>
      <c r="J999" s="114">
        <v>45380.325706018499</v>
      </c>
    </row>
    <row r="1000" spans="1:10" x14ac:dyDescent="0.25">
      <c r="A1000" s="80">
        <v>281</v>
      </c>
      <c r="B1000" s="81">
        <v>45380</v>
      </c>
      <c r="C1000" s="82" t="s">
        <v>179</v>
      </c>
      <c r="D1000" s="79" t="s">
        <v>1156</v>
      </c>
      <c r="E1000" s="83" t="s">
        <v>389</v>
      </c>
      <c r="F1000" s="82" t="s">
        <v>345</v>
      </c>
      <c r="G1000" s="89">
        <v>402.41</v>
      </c>
      <c r="H1000" s="84"/>
      <c r="I1000" s="82"/>
      <c r="J1000" s="114">
        <v>45380.329178240703</v>
      </c>
    </row>
    <row r="1001" spans="1:10" x14ac:dyDescent="0.25">
      <c r="A1001" s="80">
        <v>281</v>
      </c>
      <c r="B1001" s="81">
        <v>45380</v>
      </c>
      <c r="C1001" s="82" t="s">
        <v>179</v>
      </c>
      <c r="D1001" s="79" t="s">
        <v>1156</v>
      </c>
      <c r="E1001" s="83" t="s">
        <v>365</v>
      </c>
      <c r="F1001" s="82" t="s">
        <v>432</v>
      </c>
      <c r="G1001" s="89"/>
      <c r="H1001" s="84">
        <v>350</v>
      </c>
      <c r="I1001" s="82"/>
      <c r="J1001" s="114">
        <v>45380.329178240703</v>
      </c>
    </row>
    <row r="1002" spans="1:10" x14ac:dyDescent="0.25">
      <c r="A1002" s="80">
        <v>281</v>
      </c>
      <c r="B1002" s="81">
        <v>45380</v>
      </c>
      <c r="C1002" s="82" t="s">
        <v>179</v>
      </c>
      <c r="D1002" s="79" t="s">
        <v>1156</v>
      </c>
      <c r="E1002" s="83" t="s">
        <v>700</v>
      </c>
      <c r="F1002" s="82" t="s">
        <v>430</v>
      </c>
      <c r="G1002" s="89"/>
      <c r="H1002" s="84">
        <v>17.5</v>
      </c>
      <c r="I1002" s="82"/>
      <c r="J1002" s="114">
        <v>45380.329178240703</v>
      </c>
    </row>
    <row r="1003" spans="1:10" x14ac:dyDescent="0.25">
      <c r="A1003" s="80">
        <v>281</v>
      </c>
      <c r="B1003" s="81">
        <v>45380</v>
      </c>
      <c r="C1003" s="82" t="s">
        <v>179</v>
      </c>
      <c r="D1003" s="79" t="s">
        <v>1156</v>
      </c>
      <c r="E1003" s="83" t="s">
        <v>701</v>
      </c>
      <c r="F1003" s="82" t="s">
        <v>431</v>
      </c>
      <c r="G1003" s="89"/>
      <c r="H1003" s="84">
        <v>34.909999999999997</v>
      </c>
      <c r="I1003" s="82"/>
      <c r="J1003" s="114">
        <v>45380.329178240703</v>
      </c>
    </row>
    <row r="1004" spans="1:10" x14ac:dyDescent="0.25">
      <c r="A1004" s="80">
        <v>282</v>
      </c>
      <c r="B1004" s="81">
        <v>45379</v>
      </c>
      <c r="C1004" s="82" t="s">
        <v>294</v>
      </c>
      <c r="D1004" s="79" t="s">
        <v>1157</v>
      </c>
      <c r="E1004" s="83" t="s">
        <v>389</v>
      </c>
      <c r="F1004" s="82" t="s">
        <v>345</v>
      </c>
      <c r="G1004" s="89">
        <v>402.41</v>
      </c>
      <c r="H1004" s="84"/>
      <c r="I1004" s="82"/>
      <c r="J1004" s="114">
        <v>45380.335231481498</v>
      </c>
    </row>
    <row r="1005" spans="1:10" x14ac:dyDescent="0.25">
      <c r="A1005" s="80">
        <v>282</v>
      </c>
      <c r="B1005" s="81">
        <v>45379</v>
      </c>
      <c r="C1005" s="82" t="s">
        <v>294</v>
      </c>
      <c r="D1005" s="79" t="s">
        <v>1157</v>
      </c>
      <c r="E1005" s="83" t="s">
        <v>365</v>
      </c>
      <c r="F1005" s="82" t="s">
        <v>432</v>
      </c>
      <c r="G1005" s="89"/>
      <c r="H1005" s="84">
        <v>350</v>
      </c>
      <c r="I1005" s="82"/>
      <c r="J1005" s="114">
        <v>45380.335231481498</v>
      </c>
    </row>
    <row r="1006" spans="1:10" x14ac:dyDescent="0.25">
      <c r="A1006" s="80">
        <v>282</v>
      </c>
      <c r="B1006" s="81">
        <v>45379</v>
      </c>
      <c r="C1006" s="82" t="s">
        <v>294</v>
      </c>
      <c r="D1006" s="79" t="s">
        <v>1157</v>
      </c>
      <c r="E1006" s="83" t="s">
        <v>700</v>
      </c>
      <c r="F1006" s="82" t="s">
        <v>430</v>
      </c>
      <c r="G1006" s="89"/>
      <c r="H1006" s="84">
        <v>17.5</v>
      </c>
      <c r="I1006" s="82"/>
      <c r="J1006" s="114">
        <v>45380.335231481498</v>
      </c>
    </row>
    <row r="1007" spans="1:10" x14ac:dyDescent="0.25">
      <c r="A1007" s="80">
        <v>282</v>
      </c>
      <c r="B1007" s="81">
        <v>45379</v>
      </c>
      <c r="C1007" s="82" t="s">
        <v>294</v>
      </c>
      <c r="D1007" s="79" t="s">
        <v>1157</v>
      </c>
      <c r="E1007" s="83" t="s">
        <v>701</v>
      </c>
      <c r="F1007" s="82" t="s">
        <v>431</v>
      </c>
      <c r="G1007" s="89"/>
      <c r="H1007" s="84">
        <v>34.909999999999997</v>
      </c>
      <c r="I1007" s="82"/>
      <c r="J1007" s="114">
        <v>45380.335231481498</v>
      </c>
    </row>
    <row r="1008" spans="1:10" x14ac:dyDescent="0.25">
      <c r="A1008" s="80">
        <v>283</v>
      </c>
      <c r="B1008" s="81">
        <v>45382</v>
      </c>
      <c r="C1008" s="82" t="s">
        <v>153</v>
      </c>
      <c r="D1008" s="79" t="s">
        <v>1169</v>
      </c>
      <c r="E1008" s="83" t="s">
        <v>389</v>
      </c>
      <c r="F1008" s="82" t="s">
        <v>345</v>
      </c>
      <c r="G1008" s="89">
        <v>3319.91</v>
      </c>
      <c r="H1008" s="84"/>
      <c r="I1008" s="82"/>
      <c r="J1008" s="114">
        <v>45383.847534722197</v>
      </c>
    </row>
    <row r="1009" spans="1:10" x14ac:dyDescent="0.25">
      <c r="A1009" s="80">
        <v>283</v>
      </c>
      <c r="B1009" s="81">
        <v>45382</v>
      </c>
      <c r="C1009" s="82" t="s">
        <v>153</v>
      </c>
      <c r="D1009" s="79" t="s">
        <v>1169</v>
      </c>
      <c r="E1009" s="83" t="s">
        <v>365</v>
      </c>
      <c r="F1009" s="82" t="s">
        <v>432</v>
      </c>
      <c r="G1009" s="89"/>
      <c r="H1009" s="84">
        <v>2887.5</v>
      </c>
      <c r="I1009" s="82"/>
      <c r="J1009" s="114">
        <v>45383.847534722197</v>
      </c>
    </row>
    <row r="1010" spans="1:10" x14ac:dyDescent="0.25">
      <c r="A1010" s="80">
        <v>283</v>
      </c>
      <c r="B1010" s="81">
        <v>45382</v>
      </c>
      <c r="C1010" s="82" t="s">
        <v>153</v>
      </c>
      <c r="D1010" s="79" t="s">
        <v>1169</v>
      </c>
      <c r="E1010" s="83" t="s">
        <v>700</v>
      </c>
      <c r="F1010" s="82" t="s">
        <v>430</v>
      </c>
      <c r="G1010" s="89"/>
      <c r="H1010" s="84">
        <v>144.38</v>
      </c>
      <c r="I1010" s="82"/>
      <c r="J1010" s="114">
        <v>45383.847534722197</v>
      </c>
    </row>
    <row r="1011" spans="1:10" x14ac:dyDescent="0.25">
      <c r="A1011" s="80">
        <v>283</v>
      </c>
      <c r="B1011" s="81">
        <v>45382</v>
      </c>
      <c r="C1011" s="82" t="s">
        <v>153</v>
      </c>
      <c r="D1011" s="79" t="s">
        <v>1169</v>
      </c>
      <c r="E1011" s="83" t="s">
        <v>701</v>
      </c>
      <c r="F1011" s="82" t="s">
        <v>431</v>
      </c>
      <c r="G1011" s="89"/>
      <c r="H1011" s="84">
        <v>288.02999999999997</v>
      </c>
      <c r="I1011" s="82"/>
      <c r="J1011" s="114">
        <v>45383.847534722197</v>
      </c>
    </row>
    <row r="1012" spans="1:10" x14ac:dyDescent="0.25">
      <c r="A1012" s="80">
        <v>284</v>
      </c>
      <c r="B1012" s="81">
        <v>45382</v>
      </c>
      <c r="C1012" s="82" t="s">
        <v>153</v>
      </c>
      <c r="D1012" s="79" t="s">
        <v>1170</v>
      </c>
      <c r="E1012" s="83" t="s">
        <v>389</v>
      </c>
      <c r="F1012" s="82" t="s">
        <v>345</v>
      </c>
      <c r="G1012" s="89">
        <v>3219.3</v>
      </c>
      <c r="H1012" s="84"/>
      <c r="I1012" s="82"/>
      <c r="J1012" s="114">
        <v>45383.849722222199</v>
      </c>
    </row>
    <row r="1013" spans="1:10" x14ac:dyDescent="0.25">
      <c r="A1013" s="80">
        <v>284</v>
      </c>
      <c r="B1013" s="81">
        <v>45382</v>
      </c>
      <c r="C1013" s="82" t="s">
        <v>153</v>
      </c>
      <c r="D1013" s="79" t="s">
        <v>1170</v>
      </c>
      <c r="E1013" s="83" t="s">
        <v>365</v>
      </c>
      <c r="F1013" s="82" t="s">
        <v>432</v>
      </c>
      <c r="G1013" s="89"/>
      <c r="H1013" s="84">
        <v>2800</v>
      </c>
      <c r="I1013" s="82"/>
      <c r="J1013" s="114">
        <v>45383.849722222199</v>
      </c>
    </row>
    <row r="1014" spans="1:10" x14ac:dyDescent="0.25">
      <c r="A1014" s="80">
        <v>284</v>
      </c>
      <c r="B1014" s="81">
        <v>45382</v>
      </c>
      <c r="C1014" s="82" t="s">
        <v>153</v>
      </c>
      <c r="D1014" s="79" t="s">
        <v>1170</v>
      </c>
      <c r="E1014" s="83" t="s">
        <v>700</v>
      </c>
      <c r="F1014" s="82" t="s">
        <v>430</v>
      </c>
      <c r="G1014" s="89"/>
      <c r="H1014" s="84">
        <v>140</v>
      </c>
      <c r="I1014" s="82"/>
      <c r="J1014" s="114">
        <v>45383.849722222199</v>
      </c>
    </row>
    <row r="1015" spans="1:10" x14ac:dyDescent="0.25">
      <c r="A1015" s="80">
        <v>284</v>
      </c>
      <c r="B1015" s="81">
        <v>45382</v>
      </c>
      <c r="C1015" s="82" t="s">
        <v>153</v>
      </c>
      <c r="D1015" s="79" t="s">
        <v>1170</v>
      </c>
      <c r="E1015" s="83" t="s">
        <v>701</v>
      </c>
      <c r="F1015" s="82" t="s">
        <v>431</v>
      </c>
      <c r="G1015" s="89"/>
      <c r="H1015" s="84">
        <v>279.3</v>
      </c>
      <c r="I1015" s="82"/>
      <c r="J1015" s="114">
        <v>45383.849722222199</v>
      </c>
    </row>
    <row r="1016" spans="1:10" x14ac:dyDescent="0.25">
      <c r="A1016" s="80">
        <v>285</v>
      </c>
      <c r="B1016" s="81">
        <v>45448</v>
      </c>
      <c r="C1016" s="82" t="s">
        <v>1188</v>
      </c>
      <c r="D1016" s="79" t="s">
        <v>1189</v>
      </c>
      <c r="E1016" s="83" t="s">
        <v>344</v>
      </c>
      <c r="F1016" s="82" t="s">
        <v>342</v>
      </c>
      <c r="G1016" s="89"/>
      <c r="H1016" s="84">
        <v>129.94999999999999</v>
      </c>
      <c r="I1016" s="82"/>
      <c r="J1016" s="114">
        <v>45448.794837963003</v>
      </c>
    </row>
    <row r="1017" spans="1:10" x14ac:dyDescent="0.25">
      <c r="A1017" s="80">
        <v>285</v>
      </c>
      <c r="B1017" s="81">
        <v>45448</v>
      </c>
      <c r="C1017" s="82" t="s">
        <v>1188</v>
      </c>
      <c r="D1017" s="79" t="s">
        <v>1189</v>
      </c>
      <c r="E1017" s="83" t="s">
        <v>369</v>
      </c>
      <c r="F1017" s="82" t="s">
        <v>370</v>
      </c>
      <c r="G1017" s="89">
        <v>113.03</v>
      </c>
      <c r="H1017" s="84"/>
      <c r="I1017" s="82"/>
      <c r="J1017" s="114">
        <v>45448.794837963003</v>
      </c>
    </row>
    <row r="1018" spans="1:10" x14ac:dyDescent="0.25">
      <c r="A1018" s="80">
        <v>285</v>
      </c>
      <c r="B1018" s="81">
        <v>45448</v>
      </c>
      <c r="C1018" s="82" t="s">
        <v>1188</v>
      </c>
      <c r="D1018" s="79" t="s">
        <v>1189</v>
      </c>
      <c r="E1018" s="83" t="s">
        <v>355</v>
      </c>
      <c r="F1018" s="82" t="s">
        <v>356</v>
      </c>
      <c r="G1018" s="89">
        <v>5.65</v>
      </c>
      <c r="H1018" s="84"/>
      <c r="I1018" s="82"/>
      <c r="J1018" s="114">
        <v>45448.794837963003</v>
      </c>
    </row>
    <row r="1019" spans="1:10" x14ac:dyDescent="0.25">
      <c r="A1019" s="80">
        <v>285</v>
      </c>
      <c r="B1019" s="81">
        <v>45448</v>
      </c>
      <c r="C1019" s="82" t="s">
        <v>1188</v>
      </c>
      <c r="D1019" s="79" t="s">
        <v>1189</v>
      </c>
      <c r="E1019" s="83" t="s">
        <v>360</v>
      </c>
      <c r="F1019" s="82" t="s">
        <v>361</v>
      </c>
      <c r="G1019" s="89">
        <v>11.27</v>
      </c>
      <c r="H1019" s="84"/>
      <c r="I1019" s="82"/>
      <c r="J1019" s="114">
        <v>45448.794837963003</v>
      </c>
    </row>
    <row r="1020" spans="1:10" x14ac:dyDescent="0.25">
      <c r="A1020" s="80">
        <v>286</v>
      </c>
      <c r="B1020" s="81">
        <v>45448</v>
      </c>
      <c r="C1020" s="82" t="s">
        <v>1200</v>
      </c>
      <c r="D1020" s="79" t="s">
        <v>1201</v>
      </c>
      <c r="E1020" s="83" t="s">
        <v>344</v>
      </c>
      <c r="F1020" s="82" t="s">
        <v>342</v>
      </c>
      <c r="G1020" s="89"/>
      <c r="H1020" s="84">
        <v>295.99</v>
      </c>
      <c r="I1020" s="82"/>
      <c r="J1020" s="114">
        <v>45448.828298611101</v>
      </c>
    </row>
    <row r="1021" spans="1:10" x14ac:dyDescent="0.25">
      <c r="A1021" s="80">
        <v>286</v>
      </c>
      <c r="B1021" s="81">
        <v>45448</v>
      </c>
      <c r="C1021" s="82" t="s">
        <v>1200</v>
      </c>
      <c r="D1021" s="79" t="s">
        <v>1201</v>
      </c>
      <c r="E1021" s="83" t="s">
        <v>699</v>
      </c>
      <c r="F1021" s="82" t="s">
        <v>1193</v>
      </c>
      <c r="G1021" s="89">
        <v>169.6</v>
      </c>
      <c r="H1021" s="84"/>
      <c r="I1021" s="82"/>
      <c r="J1021" s="114">
        <v>45448.828298611101</v>
      </c>
    </row>
    <row r="1022" spans="1:10" x14ac:dyDescent="0.25">
      <c r="A1022" s="80">
        <v>286</v>
      </c>
      <c r="B1022" s="81">
        <v>45448</v>
      </c>
      <c r="C1022" s="82" t="s">
        <v>1200</v>
      </c>
      <c r="D1022" s="79" t="s">
        <v>1201</v>
      </c>
      <c r="E1022" s="83" t="s">
        <v>355</v>
      </c>
      <c r="F1022" s="82" t="s">
        <v>356</v>
      </c>
      <c r="G1022" s="89">
        <v>8.48</v>
      </c>
      <c r="H1022" s="84"/>
      <c r="I1022" s="82"/>
      <c r="J1022" s="114">
        <v>45448.828298611101</v>
      </c>
    </row>
    <row r="1023" spans="1:10" x14ac:dyDescent="0.25">
      <c r="A1023" s="80">
        <v>286</v>
      </c>
      <c r="B1023" s="81">
        <v>45448</v>
      </c>
      <c r="C1023" s="82" t="s">
        <v>1200</v>
      </c>
      <c r="D1023" s="79" t="s">
        <v>1201</v>
      </c>
      <c r="E1023" s="83" t="s">
        <v>360</v>
      </c>
      <c r="F1023" s="82" t="s">
        <v>361</v>
      </c>
      <c r="G1023" s="89">
        <v>16.920000000000002</v>
      </c>
      <c r="H1023" s="84"/>
      <c r="I1023" s="82"/>
      <c r="J1023" s="114">
        <v>45448.828298611101</v>
      </c>
    </row>
    <row r="1024" spans="1:10" x14ac:dyDescent="0.25">
      <c r="A1024" s="80">
        <v>286</v>
      </c>
      <c r="B1024" s="81">
        <v>45448</v>
      </c>
      <c r="C1024" s="82" t="s">
        <v>1200</v>
      </c>
      <c r="D1024" s="79" t="s">
        <v>1201</v>
      </c>
      <c r="E1024" s="83" t="s">
        <v>1196</v>
      </c>
      <c r="F1024" s="82" t="s">
        <v>440</v>
      </c>
      <c r="G1024" s="89">
        <v>87.84</v>
      </c>
      <c r="H1024" s="84"/>
      <c r="I1024" s="82"/>
      <c r="J1024" s="114">
        <v>45448.828298611101</v>
      </c>
    </row>
    <row r="1025" spans="1:10" x14ac:dyDescent="0.25">
      <c r="A1025" s="80">
        <v>286</v>
      </c>
      <c r="B1025" s="81">
        <v>45448</v>
      </c>
      <c r="C1025" s="82" t="s">
        <v>1200</v>
      </c>
      <c r="D1025" s="79" t="s">
        <v>1201</v>
      </c>
      <c r="E1025" s="83" t="s">
        <v>355</v>
      </c>
      <c r="F1025" s="82" t="s">
        <v>356</v>
      </c>
      <c r="G1025" s="89">
        <v>4.3899999999999997</v>
      </c>
      <c r="H1025" s="84"/>
      <c r="I1025" s="82"/>
      <c r="J1025" s="114">
        <v>45448.828298611101</v>
      </c>
    </row>
    <row r="1026" spans="1:10" x14ac:dyDescent="0.25">
      <c r="A1026" s="80">
        <v>286</v>
      </c>
      <c r="B1026" s="81">
        <v>45448</v>
      </c>
      <c r="C1026" s="82" t="s">
        <v>1200</v>
      </c>
      <c r="D1026" s="79" t="s">
        <v>1201</v>
      </c>
      <c r="E1026" s="83" t="s">
        <v>360</v>
      </c>
      <c r="F1026" s="82" t="s">
        <v>361</v>
      </c>
      <c r="G1026" s="89">
        <v>8.76</v>
      </c>
      <c r="H1026" s="84"/>
      <c r="I1026" s="82"/>
      <c r="J1026" s="114">
        <v>45448.828298611101</v>
      </c>
    </row>
    <row r="1027" spans="1:10" x14ac:dyDescent="0.25">
      <c r="A1027" s="80">
        <v>287</v>
      </c>
      <c r="B1027" s="81">
        <v>45449</v>
      </c>
      <c r="C1027" s="82" t="s">
        <v>1205</v>
      </c>
      <c r="D1027" s="79" t="s">
        <v>1206</v>
      </c>
      <c r="E1027" s="83" t="s">
        <v>344</v>
      </c>
      <c r="F1027" s="82" t="s">
        <v>342</v>
      </c>
      <c r="G1027" s="89"/>
      <c r="H1027" s="84">
        <v>114.95</v>
      </c>
      <c r="I1027" s="82"/>
      <c r="J1027" s="114">
        <v>45449.2809837963</v>
      </c>
    </row>
    <row r="1028" spans="1:10" x14ac:dyDescent="0.25">
      <c r="A1028" s="80">
        <v>287</v>
      </c>
      <c r="B1028" s="81">
        <v>45449</v>
      </c>
      <c r="C1028" s="82" t="s">
        <v>1205</v>
      </c>
      <c r="D1028" s="79" t="s">
        <v>1206</v>
      </c>
      <c r="E1028" s="83" t="s">
        <v>699</v>
      </c>
      <c r="F1028" s="82" t="s">
        <v>1193</v>
      </c>
      <c r="G1028" s="89">
        <v>99.98</v>
      </c>
      <c r="H1028" s="84"/>
      <c r="I1028" s="82"/>
      <c r="J1028" s="114">
        <v>45449.2809837963</v>
      </c>
    </row>
    <row r="1029" spans="1:10" x14ac:dyDescent="0.25">
      <c r="A1029" s="80">
        <v>287</v>
      </c>
      <c r="B1029" s="81">
        <v>45449</v>
      </c>
      <c r="C1029" s="82" t="s">
        <v>1205</v>
      </c>
      <c r="D1029" s="79" t="s">
        <v>1206</v>
      </c>
      <c r="E1029" s="83" t="s">
        <v>355</v>
      </c>
      <c r="F1029" s="82" t="s">
        <v>356</v>
      </c>
      <c r="G1029" s="89">
        <v>5</v>
      </c>
      <c r="H1029" s="84"/>
      <c r="I1029" s="82"/>
      <c r="J1029" s="114">
        <v>45449.2809837963</v>
      </c>
    </row>
    <row r="1030" spans="1:10" x14ac:dyDescent="0.25">
      <c r="A1030" s="80">
        <v>287</v>
      </c>
      <c r="B1030" s="81">
        <v>45449</v>
      </c>
      <c r="C1030" s="82" t="s">
        <v>1205</v>
      </c>
      <c r="D1030" s="79" t="s">
        <v>1206</v>
      </c>
      <c r="E1030" s="83" t="s">
        <v>360</v>
      </c>
      <c r="F1030" s="82" t="s">
        <v>361</v>
      </c>
      <c r="G1030" s="89">
        <v>9.9700000000000006</v>
      </c>
      <c r="H1030" s="84"/>
      <c r="I1030" s="82"/>
      <c r="J1030" s="114">
        <v>45449.2809837963</v>
      </c>
    </row>
    <row r="1031" spans="1:10" x14ac:dyDescent="0.25">
      <c r="A1031" s="80">
        <v>288</v>
      </c>
      <c r="B1031" s="81">
        <v>45449</v>
      </c>
      <c r="C1031" s="82" t="s">
        <v>1215</v>
      </c>
      <c r="D1031" s="79" t="s">
        <v>1216</v>
      </c>
      <c r="E1031" s="83" t="s">
        <v>344</v>
      </c>
      <c r="F1031" s="82" t="s">
        <v>342</v>
      </c>
      <c r="G1031" s="89"/>
      <c r="H1031" s="84">
        <v>2000</v>
      </c>
      <c r="I1031" s="82"/>
      <c r="J1031" s="114">
        <v>45449.304155092599</v>
      </c>
    </row>
    <row r="1032" spans="1:10" x14ac:dyDescent="0.25">
      <c r="A1032" s="80">
        <v>288</v>
      </c>
      <c r="B1032" s="81">
        <v>45449</v>
      </c>
      <c r="C1032" s="82" t="s">
        <v>1215</v>
      </c>
      <c r="D1032" s="79" t="s">
        <v>1216</v>
      </c>
      <c r="E1032" s="83" t="s">
        <v>360</v>
      </c>
      <c r="F1032" s="82" t="s">
        <v>361</v>
      </c>
      <c r="G1032" s="89"/>
      <c r="H1032" s="84">
        <v>1000</v>
      </c>
      <c r="I1032" s="82"/>
      <c r="J1032" s="114">
        <v>45449.304155092599</v>
      </c>
    </row>
    <row r="1033" spans="1:10" x14ac:dyDescent="0.25">
      <c r="A1033" s="80">
        <v>288</v>
      </c>
      <c r="B1033" s="81">
        <v>45449</v>
      </c>
      <c r="C1033" s="82" t="s">
        <v>1215</v>
      </c>
      <c r="D1033" s="79" t="s">
        <v>1216</v>
      </c>
      <c r="E1033" s="83" t="s">
        <v>357</v>
      </c>
      <c r="F1033" s="82" t="s">
        <v>358</v>
      </c>
      <c r="G1033" s="89">
        <v>3000</v>
      </c>
      <c r="H1033" s="84"/>
      <c r="I1033" s="82"/>
      <c r="J1033" s="114">
        <v>45449.304155092599</v>
      </c>
    </row>
    <row r="1034" spans="1:10" x14ac:dyDescent="0.25">
      <c r="A1034" s="80">
        <v>289</v>
      </c>
      <c r="B1034" s="81">
        <v>45449</v>
      </c>
      <c r="C1034" s="82" t="s">
        <v>1217</v>
      </c>
      <c r="D1034" s="79" t="s">
        <v>1218</v>
      </c>
      <c r="E1034" s="83" t="s">
        <v>344</v>
      </c>
      <c r="F1034" s="82" t="s">
        <v>342</v>
      </c>
      <c r="G1034" s="89"/>
      <c r="H1034" s="84">
        <v>249.95</v>
      </c>
      <c r="I1034" s="82"/>
      <c r="J1034" s="114">
        <v>45449.529930555596</v>
      </c>
    </row>
    <row r="1035" spans="1:10" x14ac:dyDescent="0.25">
      <c r="A1035" s="80">
        <v>289</v>
      </c>
      <c r="B1035" s="81">
        <v>45449</v>
      </c>
      <c r="C1035" s="82" t="s">
        <v>1217</v>
      </c>
      <c r="D1035" s="79" t="s">
        <v>1218</v>
      </c>
      <c r="E1035" s="83" t="s">
        <v>566</v>
      </c>
      <c r="F1035" s="82" t="s">
        <v>567</v>
      </c>
      <c r="G1035" s="89">
        <v>228.26</v>
      </c>
      <c r="H1035" s="84"/>
      <c r="I1035" s="82"/>
      <c r="J1035" s="114">
        <v>45449.529930555596</v>
      </c>
    </row>
    <row r="1036" spans="1:10" x14ac:dyDescent="0.25">
      <c r="A1036" s="80">
        <v>289</v>
      </c>
      <c r="B1036" s="81">
        <v>45449</v>
      </c>
      <c r="C1036" s="82" t="s">
        <v>1217</v>
      </c>
      <c r="D1036" s="79" t="s">
        <v>1218</v>
      </c>
      <c r="E1036" s="83" t="s">
        <v>360</v>
      </c>
      <c r="F1036" s="82" t="s">
        <v>361</v>
      </c>
      <c r="G1036" s="89">
        <v>21.69</v>
      </c>
      <c r="H1036" s="84"/>
      <c r="I1036" s="82"/>
      <c r="J1036" s="114">
        <v>45449.529930555596</v>
      </c>
    </row>
    <row r="1037" spans="1:10" x14ac:dyDescent="0.25">
      <c r="A1037" s="80">
        <v>290</v>
      </c>
      <c r="B1037" s="81">
        <v>45449</v>
      </c>
      <c r="C1037" s="82" t="s">
        <v>1227</v>
      </c>
      <c r="D1037" s="79" t="s">
        <v>1228</v>
      </c>
      <c r="E1037" s="83" t="s">
        <v>344</v>
      </c>
      <c r="F1037" s="82" t="s">
        <v>342</v>
      </c>
      <c r="G1037" s="89"/>
      <c r="H1037" s="84">
        <v>345</v>
      </c>
      <c r="I1037" s="82"/>
      <c r="J1037" s="114">
        <v>45449.690370370401</v>
      </c>
    </row>
    <row r="1038" spans="1:10" x14ac:dyDescent="0.25">
      <c r="A1038" s="80">
        <v>290</v>
      </c>
      <c r="B1038" s="81">
        <v>45449</v>
      </c>
      <c r="C1038" s="82" t="s">
        <v>1227</v>
      </c>
      <c r="D1038" s="79" t="s">
        <v>1228</v>
      </c>
      <c r="E1038" s="83" t="s">
        <v>456</v>
      </c>
      <c r="F1038" s="82" t="s">
        <v>1222</v>
      </c>
      <c r="G1038" s="89">
        <v>300.07</v>
      </c>
      <c r="H1038" s="84"/>
      <c r="I1038" s="82"/>
      <c r="J1038" s="114">
        <v>45449.690370370401</v>
      </c>
    </row>
    <row r="1039" spans="1:10" x14ac:dyDescent="0.25">
      <c r="A1039" s="80">
        <v>290</v>
      </c>
      <c r="B1039" s="81">
        <v>45449</v>
      </c>
      <c r="C1039" s="82" t="s">
        <v>1227</v>
      </c>
      <c r="D1039" s="79" t="s">
        <v>1228</v>
      </c>
      <c r="E1039" s="83" t="s">
        <v>355</v>
      </c>
      <c r="F1039" s="82" t="s">
        <v>356</v>
      </c>
      <c r="G1039" s="89">
        <v>15</v>
      </c>
      <c r="H1039" s="84"/>
      <c r="I1039" s="82"/>
      <c r="J1039" s="114">
        <v>45449.690370370401</v>
      </c>
    </row>
    <row r="1040" spans="1:10" x14ac:dyDescent="0.25">
      <c r="A1040" s="80">
        <v>290</v>
      </c>
      <c r="B1040" s="81">
        <v>45449</v>
      </c>
      <c r="C1040" s="82" t="s">
        <v>1227</v>
      </c>
      <c r="D1040" s="79" t="s">
        <v>1228</v>
      </c>
      <c r="E1040" s="83" t="s">
        <v>360</v>
      </c>
      <c r="F1040" s="82" t="s">
        <v>361</v>
      </c>
      <c r="G1040" s="89">
        <v>29.93</v>
      </c>
      <c r="H1040" s="84"/>
      <c r="I1040" s="82"/>
      <c r="J1040" s="114">
        <v>45449.690370370401</v>
      </c>
    </row>
    <row r="1041" spans="1:10" x14ac:dyDescent="0.25">
      <c r="A1041" s="80">
        <v>291</v>
      </c>
      <c r="B1041" s="81">
        <v>45449</v>
      </c>
      <c r="C1041" s="82" t="s">
        <v>1229</v>
      </c>
      <c r="D1041" s="79" t="s">
        <v>1230</v>
      </c>
      <c r="E1041" s="83" t="s">
        <v>344</v>
      </c>
      <c r="F1041" s="82" t="s">
        <v>342</v>
      </c>
      <c r="G1041" s="89"/>
      <c r="H1041" s="84">
        <v>1995</v>
      </c>
      <c r="I1041" s="82"/>
      <c r="J1041" s="114">
        <v>45449.694976851897</v>
      </c>
    </row>
    <row r="1042" spans="1:10" x14ac:dyDescent="0.25">
      <c r="A1042" s="80">
        <v>291</v>
      </c>
      <c r="B1042" s="81">
        <v>45449</v>
      </c>
      <c r="C1042" s="82" t="s">
        <v>1229</v>
      </c>
      <c r="D1042" s="79" t="s">
        <v>1230</v>
      </c>
      <c r="E1042" s="83" t="s">
        <v>425</v>
      </c>
      <c r="F1042" s="82" t="s">
        <v>426</v>
      </c>
      <c r="G1042" s="89">
        <v>1995</v>
      </c>
      <c r="H1042" s="84"/>
      <c r="I1042" s="82"/>
      <c r="J1042" s="114">
        <v>45449.694976851897</v>
      </c>
    </row>
    <row r="1043" spans="1:10" x14ac:dyDescent="0.25">
      <c r="A1043" s="80">
        <v>292</v>
      </c>
      <c r="B1043" s="81">
        <v>45449</v>
      </c>
      <c r="C1043" s="82" t="s">
        <v>1231</v>
      </c>
      <c r="D1043" s="79" t="s">
        <v>1232</v>
      </c>
      <c r="E1043" s="83" t="s">
        <v>344</v>
      </c>
      <c r="F1043" s="82" t="s">
        <v>342</v>
      </c>
      <c r="G1043" s="89"/>
      <c r="H1043" s="84">
        <v>2145</v>
      </c>
      <c r="I1043" s="82"/>
      <c r="J1043" s="114">
        <v>45449.697395833296</v>
      </c>
    </row>
    <row r="1044" spans="1:10" x14ac:dyDescent="0.25">
      <c r="A1044" s="80">
        <v>292</v>
      </c>
      <c r="B1044" s="81">
        <v>45449</v>
      </c>
      <c r="C1044" s="82" t="s">
        <v>1231</v>
      </c>
      <c r="D1044" s="79" t="s">
        <v>1232</v>
      </c>
      <c r="E1044" s="83" t="s">
        <v>405</v>
      </c>
      <c r="F1044" s="82" t="s">
        <v>406</v>
      </c>
      <c r="G1044" s="89">
        <v>2145</v>
      </c>
      <c r="H1044" s="84"/>
      <c r="I1044" s="82"/>
      <c r="J1044" s="114">
        <v>45449.697395833296</v>
      </c>
    </row>
    <row r="1045" spans="1:10" x14ac:dyDescent="0.25">
      <c r="A1045" s="80">
        <v>293</v>
      </c>
      <c r="B1045" s="81">
        <v>45449</v>
      </c>
      <c r="C1045" s="82" t="s">
        <v>1236</v>
      </c>
      <c r="D1045" s="79" t="s">
        <v>1237</v>
      </c>
      <c r="E1045" s="83" t="s">
        <v>344</v>
      </c>
      <c r="F1045" s="82" t="s">
        <v>342</v>
      </c>
      <c r="G1045" s="89"/>
      <c r="H1045" s="84">
        <v>395</v>
      </c>
      <c r="I1045" s="82"/>
      <c r="J1045" s="114">
        <v>45449.710775462998</v>
      </c>
    </row>
    <row r="1046" spans="1:10" x14ac:dyDescent="0.25">
      <c r="A1046" s="80">
        <v>293</v>
      </c>
      <c r="B1046" s="81">
        <v>45449</v>
      </c>
      <c r="C1046" s="82" t="s">
        <v>1236</v>
      </c>
      <c r="D1046" s="79" t="s">
        <v>1237</v>
      </c>
      <c r="E1046" s="83" t="s">
        <v>411</v>
      </c>
      <c r="F1046" s="82" t="s">
        <v>412</v>
      </c>
      <c r="G1046" s="89">
        <v>395</v>
      </c>
      <c r="H1046" s="84"/>
      <c r="I1046" s="82"/>
      <c r="J1046" s="114">
        <v>45449.710868055598</v>
      </c>
    </row>
    <row r="1047" spans="1:10" x14ac:dyDescent="0.25">
      <c r="A1047" s="80">
        <v>294</v>
      </c>
      <c r="B1047" s="81">
        <v>45449</v>
      </c>
      <c r="C1047" s="82" t="s">
        <v>1247</v>
      </c>
      <c r="D1047" s="79" t="s">
        <v>1248</v>
      </c>
      <c r="E1047" s="83" t="s">
        <v>344</v>
      </c>
      <c r="F1047" s="82" t="s">
        <v>342</v>
      </c>
      <c r="G1047" s="89"/>
      <c r="H1047" s="84">
        <v>999</v>
      </c>
      <c r="I1047" s="82"/>
      <c r="J1047" s="114">
        <v>45449.724930555603</v>
      </c>
    </row>
    <row r="1048" spans="1:10" x14ac:dyDescent="0.25">
      <c r="A1048" s="80">
        <v>294</v>
      </c>
      <c r="B1048" s="81">
        <v>45449</v>
      </c>
      <c r="C1048" s="82" t="s">
        <v>1247</v>
      </c>
      <c r="D1048" s="79" t="s">
        <v>1248</v>
      </c>
      <c r="E1048" s="83" t="s">
        <v>425</v>
      </c>
      <c r="F1048" s="82" t="s">
        <v>426</v>
      </c>
      <c r="G1048" s="89">
        <v>111</v>
      </c>
      <c r="H1048" s="84"/>
      <c r="I1048" s="82"/>
      <c r="J1048" s="114">
        <v>45449.724930555603</v>
      </c>
    </row>
    <row r="1049" spans="1:10" x14ac:dyDescent="0.25">
      <c r="A1049" s="80">
        <v>294</v>
      </c>
      <c r="B1049" s="81">
        <v>45449</v>
      </c>
      <c r="C1049" s="82" t="s">
        <v>1247</v>
      </c>
      <c r="D1049" s="79" t="s">
        <v>1248</v>
      </c>
      <c r="E1049" s="83" t="s">
        <v>566</v>
      </c>
      <c r="F1049" s="82" t="s">
        <v>567</v>
      </c>
      <c r="G1049" s="89">
        <v>111</v>
      </c>
      <c r="H1049" s="84"/>
      <c r="I1049" s="82"/>
      <c r="J1049" s="114">
        <v>45449.724930555603</v>
      </c>
    </row>
    <row r="1050" spans="1:10" x14ac:dyDescent="0.25">
      <c r="A1050" s="80">
        <v>294</v>
      </c>
      <c r="B1050" s="81">
        <v>45449</v>
      </c>
      <c r="C1050" s="82" t="s">
        <v>1247</v>
      </c>
      <c r="D1050" s="79" t="s">
        <v>1248</v>
      </c>
      <c r="E1050" s="83" t="s">
        <v>1241</v>
      </c>
      <c r="F1050" s="82" t="s">
        <v>1242</v>
      </c>
      <c r="G1050" s="89">
        <v>222</v>
      </c>
      <c r="H1050" s="84"/>
      <c r="I1050" s="82"/>
      <c r="J1050" s="114">
        <v>45449.724930555603</v>
      </c>
    </row>
    <row r="1051" spans="1:10" x14ac:dyDescent="0.25">
      <c r="A1051" s="80">
        <v>294</v>
      </c>
      <c r="B1051" s="81">
        <v>45449</v>
      </c>
      <c r="C1051" s="82" t="s">
        <v>1247</v>
      </c>
      <c r="D1051" s="79" t="s">
        <v>1248</v>
      </c>
      <c r="E1051" s="83" t="s">
        <v>1243</v>
      </c>
      <c r="F1051" s="82" t="s">
        <v>1244</v>
      </c>
      <c r="G1051" s="89">
        <v>333</v>
      </c>
      <c r="H1051" s="84"/>
      <c r="I1051" s="82"/>
      <c r="J1051" s="114">
        <v>45449.724930555603</v>
      </c>
    </row>
    <row r="1052" spans="1:10" x14ac:dyDescent="0.25">
      <c r="A1052" s="80">
        <v>294</v>
      </c>
      <c r="B1052" s="81">
        <v>45449</v>
      </c>
      <c r="C1052" s="82" t="s">
        <v>1247</v>
      </c>
      <c r="D1052" s="79" t="s">
        <v>1248</v>
      </c>
      <c r="E1052" s="83" t="s">
        <v>1245</v>
      </c>
      <c r="F1052" s="82" t="s">
        <v>1246</v>
      </c>
      <c r="G1052" s="89">
        <v>222</v>
      </c>
      <c r="H1052" s="84"/>
      <c r="I1052" s="82"/>
      <c r="J1052" s="114">
        <v>45449.724930555603</v>
      </c>
    </row>
    <row r="1053" spans="1:10" x14ac:dyDescent="0.25">
      <c r="A1053" s="80">
        <v>295</v>
      </c>
      <c r="B1053" s="81">
        <v>45448</v>
      </c>
      <c r="C1053" s="82" t="s">
        <v>1251</v>
      </c>
      <c r="D1053" s="79" t="s">
        <v>1253</v>
      </c>
      <c r="E1053" s="83" t="s">
        <v>344</v>
      </c>
      <c r="F1053" s="82" t="s">
        <v>342</v>
      </c>
      <c r="G1053" s="89"/>
      <c r="H1053" s="84">
        <v>2500</v>
      </c>
      <c r="I1053" s="82"/>
      <c r="J1053" s="114">
        <v>45450.383043981499</v>
      </c>
    </row>
    <row r="1054" spans="1:10" x14ac:dyDescent="0.25">
      <c r="A1054" s="80">
        <v>295</v>
      </c>
      <c r="B1054" s="81">
        <v>45448</v>
      </c>
      <c r="C1054" s="82" t="s">
        <v>1251</v>
      </c>
      <c r="D1054" s="79" t="s">
        <v>1253</v>
      </c>
      <c r="E1054" s="83" t="s">
        <v>496</v>
      </c>
      <c r="F1054" s="82" t="s">
        <v>441</v>
      </c>
      <c r="G1054" s="89">
        <v>2174.39</v>
      </c>
      <c r="H1054" s="84"/>
      <c r="I1054" s="82"/>
      <c r="J1054" s="114">
        <v>45450.383043981499</v>
      </c>
    </row>
    <row r="1055" spans="1:10" x14ac:dyDescent="0.25">
      <c r="A1055" s="80">
        <v>295</v>
      </c>
      <c r="B1055" s="81">
        <v>45448</v>
      </c>
      <c r="C1055" s="82" t="s">
        <v>1251</v>
      </c>
      <c r="D1055" s="79" t="s">
        <v>1253</v>
      </c>
      <c r="E1055" s="83" t="s">
        <v>355</v>
      </c>
      <c r="F1055" s="82" t="s">
        <v>356</v>
      </c>
      <c r="G1055" s="89">
        <v>108.72</v>
      </c>
      <c r="H1055" s="84"/>
      <c r="I1055" s="82"/>
      <c r="J1055" s="114">
        <v>45450.383043981499</v>
      </c>
    </row>
    <row r="1056" spans="1:10" x14ac:dyDescent="0.25">
      <c r="A1056" s="80">
        <v>295</v>
      </c>
      <c r="B1056" s="81">
        <v>45448</v>
      </c>
      <c r="C1056" s="82" t="s">
        <v>1251</v>
      </c>
      <c r="D1056" s="79" t="s">
        <v>1253</v>
      </c>
      <c r="E1056" s="83" t="s">
        <v>360</v>
      </c>
      <c r="F1056" s="82" t="s">
        <v>361</v>
      </c>
      <c r="G1056" s="89">
        <v>216.89</v>
      </c>
      <c r="H1056" s="84"/>
      <c r="I1056" s="82"/>
      <c r="J1056" s="114">
        <v>45450.383043981499</v>
      </c>
    </row>
    <row r="1057" spans="1:10" x14ac:dyDescent="0.25">
      <c r="A1057" s="80">
        <v>296</v>
      </c>
      <c r="B1057" s="81">
        <v>45450</v>
      </c>
      <c r="C1057" s="82" t="s">
        <v>1252</v>
      </c>
      <c r="D1057" s="79" t="s">
        <v>1254</v>
      </c>
      <c r="E1057" s="83" t="s">
        <v>344</v>
      </c>
      <c r="F1057" s="82" t="s">
        <v>342</v>
      </c>
      <c r="G1057" s="89"/>
      <c r="H1057" s="84">
        <v>249.95</v>
      </c>
      <c r="I1057" s="82"/>
      <c r="J1057" s="114">
        <v>45450.387939814798</v>
      </c>
    </row>
    <row r="1058" spans="1:10" x14ac:dyDescent="0.25">
      <c r="A1058" s="80">
        <v>296</v>
      </c>
      <c r="B1058" s="81">
        <v>45450</v>
      </c>
      <c r="C1058" s="82" t="s">
        <v>1252</v>
      </c>
      <c r="D1058" s="79" t="s">
        <v>1254</v>
      </c>
      <c r="E1058" s="83" t="s">
        <v>699</v>
      </c>
      <c r="F1058" s="82" t="s">
        <v>1193</v>
      </c>
      <c r="G1058" s="89">
        <v>138.30000000000001</v>
      </c>
      <c r="H1058" s="84"/>
      <c r="I1058" s="82"/>
      <c r="J1058" s="114">
        <v>45450.387939814798</v>
      </c>
    </row>
    <row r="1059" spans="1:10" x14ac:dyDescent="0.25">
      <c r="A1059" s="80">
        <v>296</v>
      </c>
      <c r="B1059" s="81">
        <v>45450</v>
      </c>
      <c r="C1059" s="82" t="s">
        <v>1252</v>
      </c>
      <c r="D1059" s="79" t="s">
        <v>1254</v>
      </c>
      <c r="E1059" s="83" t="s">
        <v>355</v>
      </c>
      <c r="F1059" s="82" t="s">
        <v>356</v>
      </c>
      <c r="G1059" s="89">
        <v>6.91</v>
      </c>
      <c r="H1059" s="84"/>
      <c r="I1059" s="82"/>
      <c r="J1059" s="114">
        <v>45450.387939814798</v>
      </c>
    </row>
    <row r="1060" spans="1:10" x14ac:dyDescent="0.25">
      <c r="A1060" s="80">
        <v>296</v>
      </c>
      <c r="B1060" s="81">
        <v>45450</v>
      </c>
      <c r="C1060" s="82" t="s">
        <v>1252</v>
      </c>
      <c r="D1060" s="79" t="s">
        <v>1254</v>
      </c>
      <c r="E1060" s="83" t="s">
        <v>360</v>
      </c>
      <c r="F1060" s="82" t="s">
        <v>361</v>
      </c>
      <c r="G1060" s="89">
        <v>13.79</v>
      </c>
      <c r="H1060" s="84"/>
      <c r="I1060" s="82"/>
      <c r="J1060" s="114">
        <v>45450.387939814798</v>
      </c>
    </row>
    <row r="1061" spans="1:10" x14ac:dyDescent="0.25">
      <c r="A1061" s="80">
        <v>296</v>
      </c>
      <c r="B1061" s="81">
        <v>45450</v>
      </c>
      <c r="C1061" s="82" t="s">
        <v>1252</v>
      </c>
      <c r="D1061" s="79" t="s">
        <v>1254</v>
      </c>
      <c r="E1061" s="83" t="s">
        <v>1196</v>
      </c>
      <c r="F1061" s="82" t="s">
        <v>440</v>
      </c>
      <c r="G1061" s="89">
        <v>79.099999999999994</v>
      </c>
      <c r="H1061" s="84"/>
      <c r="I1061" s="82"/>
      <c r="J1061" s="114">
        <v>45450.387939814798</v>
      </c>
    </row>
    <row r="1062" spans="1:10" x14ac:dyDescent="0.25">
      <c r="A1062" s="80">
        <v>296</v>
      </c>
      <c r="B1062" s="81">
        <v>45450</v>
      </c>
      <c r="C1062" s="82" t="s">
        <v>1252</v>
      </c>
      <c r="D1062" s="79" t="s">
        <v>1254</v>
      </c>
      <c r="E1062" s="83" t="s">
        <v>355</v>
      </c>
      <c r="F1062" s="82" t="s">
        <v>356</v>
      </c>
      <c r="G1062" s="89">
        <v>3.96</v>
      </c>
      <c r="H1062" s="84"/>
      <c r="I1062" s="82"/>
      <c r="J1062" s="114">
        <v>45450.387939814798</v>
      </c>
    </row>
    <row r="1063" spans="1:10" x14ac:dyDescent="0.25">
      <c r="A1063" s="80">
        <v>296</v>
      </c>
      <c r="B1063" s="81">
        <v>45450</v>
      </c>
      <c r="C1063" s="82" t="s">
        <v>1252</v>
      </c>
      <c r="D1063" s="79" t="s">
        <v>1254</v>
      </c>
      <c r="E1063" s="83" t="s">
        <v>360</v>
      </c>
      <c r="F1063" s="82" t="s">
        <v>361</v>
      </c>
      <c r="G1063" s="89">
        <v>7.89</v>
      </c>
      <c r="H1063" s="84"/>
      <c r="I1063" s="82"/>
      <c r="J1063" s="114">
        <v>45450.387939814798</v>
      </c>
    </row>
    <row r="1064" spans="1:10" x14ac:dyDescent="0.25">
      <c r="A1064" s="80">
        <v>297</v>
      </c>
      <c r="B1064" s="81">
        <v>45454</v>
      </c>
      <c r="C1064" s="82" t="s">
        <v>1258</v>
      </c>
      <c r="D1064" s="79" t="s">
        <v>1259</v>
      </c>
      <c r="E1064" s="83" t="s">
        <v>344</v>
      </c>
      <c r="F1064" s="82" t="s">
        <v>342</v>
      </c>
      <c r="G1064" s="89"/>
      <c r="H1064" s="84">
        <v>400</v>
      </c>
      <c r="I1064" s="82"/>
      <c r="J1064" s="114">
        <v>45454.592743055597</v>
      </c>
    </row>
    <row r="1065" spans="1:10" x14ac:dyDescent="0.25">
      <c r="A1065" s="80">
        <v>297</v>
      </c>
      <c r="B1065" s="81">
        <v>45454</v>
      </c>
      <c r="C1065" s="82" t="s">
        <v>1258</v>
      </c>
      <c r="D1065" s="79" t="s">
        <v>1259</v>
      </c>
      <c r="E1065" s="83" t="s">
        <v>456</v>
      </c>
      <c r="F1065" s="82" t="s">
        <v>1222</v>
      </c>
      <c r="G1065" s="89">
        <v>347.9</v>
      </c>
      <c r="H1065" s="84"/>
      <c r="I1065" s="82"/>
      <c r="J1065" s="114">
        <v>45454.592743055597</v>
      </c>
    </row>
    <row r="1066" spans="1:10" x14ac:dyDescent="0.25">
      <c r="A1066" s="80">
        <v>297</v>
      </c>
      <c r="B1066" s="81">
        <v>45454</v>
      </c>
      <c r="C1066" s="82" t="s">
        <v>1258</v>
      </c>
      <c r="D1066" s="79" t="s">
        <v>1259</v>
      </c>
      <c r="E1066" s="83" t="s">
        <v>355</v>
      </c>
      <c r="F1066" s="82" t="s">
        <v>356</v>
      </c>
      <c r="G1066" s="89">
        <v>17.399999999999999</v>
      </c>
      <c r="H1066" s="84"/>
      <c r="I1066" s="82"/>
      <c r="J1066" s="114">
        <v>45454.592743055597</v>
      </c>
    </row>
    <row r="1067" spans="1:10" x14ac:dyDescent="0.25">
      <c r="A1067" s="80">
        <v>297</v>
      </c>
      <c r="B1067" s="81">
        <v>45454</v>
      </c>
      <c r="C1067" s="82" t="s">
        <v>1258</v>
      </c>
      <c r="D1067" s="79" t="s">
        <v>1259</v>
      </c>
      <c r="E1067" s="83" t="s">
        <v>360</v>
      </c>
      <c r="F1067" s="82" t="s">
        <v>361</v>
      </c>
      <c r="G1067" s="89">
        <v>34.700000000000003</v>
      </c>
      <c r="H1067" s="84"/>
      <c r="I1067" s="82"/>
      <c r="J1067" s="114">
        <v>45454.592743055597</v>
      </c>
    </row>
    <row r="1068" spans="1:10" x14ac:dyDescent="0.25">
      <c r="A1068" s="80">
        <v>298</v>
      </c>
      <c r="B1068" s="81">
        <v>45454</v>
      </c>
      <c r="C1068" s="82" t="s">
        <v>1262</v>
      </c>
      <c r="D1068" s="79" t="s">
        <v>1263</v>
      </c>
      <c r="E1068" s="83" t="s">
        <v>344</v>
      </c>
      <c r="F1068" s="82" t="s">
        <v>342</v>
      </c>
      <c r="G1068" s="89"/>
      <c r="H1068" s="84">
        <v>800</v>
      </c>
      <c r="I1068" s="82"/>
      <c r="J1068" s="114">
        <v>45454.600729166697</v>
      </c>
    </row>
    <row r="1069" spans="1:10" x14ac:dyDescent="0.25">
      <c r="A1069" s="80">
        <v>298</v>
      </c>
      <c r="B1069" s="81">
        <v>45454</v>
      </c>
      <c r="C1069" s="82" t="s">
        <v>1262</v>
      </c>
      <c r="D1069" s="79" t="s">
        <v>1263</v>
      </c>
      <c r="E1069" s="83" t="s">
        <v>502</v>
      </c>
      <c r="F1069" s="82" t="s">
        <v>503</v>
      </c>
      <c r="G1069" s="89">
        <v>695.8</v>
      </c>
      <c r="H1069" s="84"/>
      <c r="I1069" s="82"/>
      <c r="J1069" s="114">
        <v>45454.600729166697</v>
      </c>
    </row>
    <row r="1070" spans="1:10" x14ac:dyDescent="0.25">
      <c r="A1070" s="80">
        <v>298</v>
      </c>
      <c r="B1070" s="81">
        <v>45454</v>
      </c>
      <c r="C1070" s="82" t="s">
        <v>1262</v>
      </c>
      <c r="D1070" s="79" t="s">
        <v>1263</v>
      </c>
      <c r="E1070" s="83" t="s">
        <v>355</v>
      </c>
      <c r="F1070" s="82" t="s">
        <v>356</v>
      </c>
      <c r="G1070" s="89">
        <v>34.79</v>
      </c>
      <c r="H1070" s="84"/>
      <c r="I1070" s="82"/>
      <c r="J1070" s="114">
        <v>45454.600729166697</v>
      </c>
    </row>
    <row r="1071" spans="1:10" x14ac:dyDescent="0.25">
      <c r="A1071" s="80">
        <v>298</v>
      </c>
      <c r="B1071" s="81">
        <v>45454</v>
      </c>
      <c r="C1071" s="82" t="s">
        <v>1262</v>
      </c>
      <c r="D1071" s="79" t="s">
        <v>1263</v>
      </c>
      <c r="E1071" s="83" t="s">
        <v>360</v>
      </c>
      <c r="F1071" s="82" t="s">
        <v>361</v>
      </c>
      <c r="G1071" s="89">
        <v>69.41</v>
      </c>
      <c r="H1071" s="84"/>
      <c r="I1071" s="82"/>
      <c r="J1071" s="114">
        <v>45454.600729166697</v>
      </c>
    </row>
    <row r="1072" spans="1:10" x14ac:dyDescent="0.25">
      <c r="A1072" s="80">
        <v>299</v>
      </c>
      <c r="B1072" s="81">
        <v>45454</v>
      </c>
      <c r="C1072" s="82" t="s">
        <v>1269</v>
      </c>
      <c r="D1072" s="79" t="s">
        <v>1270</v>
      </c>
      <c r="E1072" s="83" t="s">
        <v>344</v>
      </c>
      <c r="F1072" s="82" t="s">
        <v>342</v>
      </c>
      <c r="G1072" s="89"/>
      <c r="H1072" s="84">
        <v>777</v>
      </c>
      <c r="I1072" s="82"/>
      <c r="J1072" s="114">
        <v>45454.610243055598</v>
      </c>
    </row>
    <row r="1073" spans="1:10" x14ac:dyDescent="0.25">
      <c r="A1073" s="80">
        <v>299</v>
      </c>
      <c r="B1073" s="81">
        <v>45454</v>
      </c>
      <c r="C1073" s="82" t="s">
        <v>1269</v>
      </c>
      <c r="D1073" s="79" t="s">
        <v>1270</v>
      </c>
      <c r="E1073" s="83" t="s">
        <v>347</v>
      </c>
      <c r="F1073" s="82" t="s">
        <v>348</v>
      </c>
      <c r="G1073" s="89">
        <v>726.4</v>
      </c>
      <c r="H1073" s="84"/>
      <c r="I1073" s="82"/>
      <c r="J1073" s="114">
        <v>45454.610243055598</v>
      </c>
    </row>
    <row r="1074" spans="1:10" x14ac:dyDescent="0.25">
      <c r="A1074" s="80">
        <v>299</v>
      </c>
      <c r="B1074" s="81">
        <v>45454</v>
      </c>
      <c r="C1074" s="82" t="s">
        <v>1269</v>
      </c>
      <c r="D1074" s="79" t="s">
        <v>1270</v>
      </c>
      <c r="E1074" s="83" t="s">
        <v>355</v>
      </c>
      <c r="F1074" s="82" t="s">
        <v>356</v>
      </c>
      <c r="G1074" s="89">
        <v>16.899999999999999</v>
      </c>
      <c r="H1074" s="84"/>
      <c r="I1074" s="82"/>
      <c r="J1074" s="114">
        <v>45454.610243055598</v>
      </c>
    </row>
    <row r="1075" spans="1:10" x14ac:dyDescent="0.25">
      <c r="A1075" s="80">
        <v>299</v>
      </c>
      <c r="B1075" s="81">
        <v>45454</v>
      </c>
      <c r="C1075" s="82" t="s">
        <v>1269</v>
      </c>
      <c r="D1075" s="79" t="s">
        <v>1270</v>
      </c>
      <c r="E1075" s="83" t="s">
        <v>360</v>
      </c>
      <c r="F1075" s="82" t="s">
        <v>361</v>
      </c>
      <c r="G1075" s="89">
        <v>33.700000000000003</v>
      </c>
      <c r="H1075" s="84"/>
      <c r="I1075" s="82"/>
      <c r="J1075" s="114">
        <v>45454.610243055598</v>
      </c>
    </row>
    <row r="1076" spans="1:10" x14ac:dyDescent="0.25">
      <c r="A1076" s="80">
        <v>300</v>
      </c>
      <c r="B1076" s="81">
        <v>45454</v>
      </c>
      <c r="C1076" s="82" t="s">
        <v>1271</v>
      </c>
      <c r="D1076" s="79" t="s">
        <v>1272</v>
      </c>
      <c r="E1076" s="83" t="s">
        <v>344</v>
      </c>
      <c r="F1076" s="82" t="s">
        <v>342</v>
      </c>
      <c r="G1076" s="89"/>
      <c r="H1076" s="84">
        <v>1099.75</v>
      </c>
      <c r="I1076" s="82"/>
      <c r="J1076" s="114">
        <v>45454.615740740701</v>
      </c>
    </row>
    <row r="1077" spans="1:10" x14ac:dyDescent="0.25">
      <c r="A1077" s="80">
        <v>300</v>
      </c>
      <c r="B1077" s="81">
        <v>45454</v>
      </c>
      <c r="C1077" s="82" t="s">
        <v>1271</v>
      </c>
      <c r="D1077" s="79" t="s">
        <v>1272</v>
      </c>
      <c r="E1077" s="83" t="s">
        <v>566</v>
      </c>
      <c r="F1077" s="82" t="s">
        <v>567</v>
      </c>
      <c r="G1077" s="89">
        <v>1000</v>
      </c>
      <c r="H1077" s="84"/>
      <c r="I1077" s="82"/>
      <c r="J1077" s="114">
        <v>45454.615740740701</v>
      </c>
    </row>
    <row r="1078" spans="1:10" x14ac:dyDescent="0.25">
      <c r="A1078" s="80">
        <v>300</v>
      </c>
      <c r="B1078" s="81">
        <v>45454</v>
      </c>
      <c r="C1078" s="82" t="s">
        <v>1271</v>
      </c>
      <c r="D1078" s="79" t="s">
        <v>1272</v>
      </c>
      <c r="E1078" s="83" t="s">
        <v>360</v>
      </c>
      <c r="F1078" s="82" t="s">
        <v>361</v>
      </c>
      <c r="G1078" s="89">
        <v>99.75</v>
      </c>
      <c r="H1078" s="84"/>
      <c r="I1078" s="82"/>
      <c r="J1078" s="114">
        <v>45454.615740740701</v>
      </c>
    </row>
    <row r="1079" spans="1:10" x14ac:dyDescent="0.25">
      <c r="A1079" s="80">
        <v>301</v>
      </c>
      <c r="B1079" s="81">
        <v>45454</v>
      </c>
      <c r="C1079" s="82" t="s">
        <v>1275</v>
      </c>
      <c r="D1079" s="79" t="s">
        <v>1284</v>
      </c>
      <c r="E1079" s="83" t="s">
        <v>344</v>
      </c>
      <c r="F1079" s="82" t="s">
        <v>1276</v>
      </c>
      <c r="G1079" s="89"/>
      <c r="H1079" s="84">
        <v>159.94999999999999</v>
      </c>
      <c r="I1079" s="82"/>
      <c r="J1079" s="114">
        <v>45454.626006944403</v>
      </c>
    </row>
    <row r="1080" spans="1:10" x14ac:dyDescent="0.25">
      <c r="A1080" s="80">
        <v>301</v>
      </c>
      <c r="B1080" s="81">
        <v>45454</v>
      </c>
      <c r="C1080" s="82" t="s">
        <v>1275</v>
      </c>
      <c r="D1080" s="79" t="s">
        <v>1284</v>
      </c>
      <c r="E1080" s="83" t="s">
        <v>347</v>
      </c>
      <c r="F1080" s="82" t="s">
        <v>348</v>
      </c>
      <c r="G1080" s="89">
        <v>93.49</v>
      </c>
      <c r="H1080" s="84"/>
      <c r="I1080" s="82"/>
      <c r="J1080" s="114">
        <v>45454.626006944403</v>
      </c>
    </row>
    <row r="1081" spans="1:10" x14ac:dyDescent="0.25">
      <c r="A1081" s="80">
        <v>301</v>
      </c>
      <c r="B1081" s="81">
        <v>45454</v>
      </c>
      <c r="C1081" s="82" t="s">
        <v>1275</v>
      </c>
      <c r="D1081" s="79" t="s">
        <v>1284</v>
      </c>
      <c r="E1081" s="83" t="s">
        <v>355</v>
      </c>
      <c r="F1081" s="82" t="s">
        <v>356</v>
      </c>
      <c r="G1081" s="89">
        <v>2.17</v>
      </c>
      <c r="H1081" s="84"/>
      <c r="I1081" s="82"/>
      <c r="J1081" s="114">
        <v>45454.626006944403</v>
      </c>
    </row>
    <row r="1082" spans="1:10" x14ac:dyDescent="0.25">
      <c r="A1082" s="80">
        <v>301</v>
      </c>
      <c r="B1082" s="81">
        <v>45454</v>
      </c>
      <c r="C1082" s="82" t="s">
        <v>1275</v>
      </c>
      <c r="D1082" s="79" t="s">
        <v>1284</v>
      </c>
      <c r="E1082" s="83" t="s">
        <v>360</v>
      </c>
      <c r="F1082" s="82" t="s">
        <v>361</v>
      </c>
      <c r="G1082" s="89">
        <v>4.34</v>
      </c>
      <c r="H1082" s="84"/>
      <c r="I1082" s="82"/>
      <c r="J1082" s="114">
        <v>45454.626006944403</v>
      </c>
    </row>
    <row r="1083" spans="1:10" x14ac:dyDescent="0.25">
      <c r="A1083" s="80">
        <v>301</v>
      </c>
      <c r="B1083" s="81">
        <v>45454</v>
      </c>
      <c r="C1083" s="82" t="s">
        <v>1275</v>
      </c>
      <c r="D1083" s="79" t="s">
        <v>1284</v>
      </c>
      <c r="E1083" s="83" t="s">
        <v>810</v>
      </c>
      <c r="F1083" s="82" t="s">
        <v>811</v>
      </c>
      <c r="G1083" s="89">
        <v>52.14</v>
      </c>
      <c r="H1083" s="84"/>
      <c r="I1083" s="82"/>
      <c r="J1083" s="114">
        <v>45454.626006944403</v>
      </c>
    </row>
    <row r="1084" spans="1:10" x14ac:dyDescent="0.25">
      <c r="A1084" s="80">
        <v>301</v>
      </c>
      <c r="B1084" s="81">
        <v>45454</v>
      </c>
      <c r="C1084" s="82" t="s">
        <v>1275</v>
      </c>
      <c r="D1084" s="79" t="s">
        <v>1284</v>
      </c>
      <c r="E1084" s="83" t="s">
        <v>355</v>
      </c>
      <c r="F1084" s="82" t="s">
        <v>356</v>
      </c>
      <c r="G1084" s="89">
        <v>2.61</v>
      </c>
      <c r="H1084" s="84"/>
      <c r="I1084" s="82"/>
      <c r="J1084" s="114">
        <v>45454.626006944403</v>
      </c>
    </row>
    <row r="1085" spans="1:10" x14ac:dyDescent="0.25">
      <c r="A1085" s="80">
        <v>301</v>
      </c>
      <c r="B1085" s="81">
        <v>45454</v>
      </c>
      <c r="C1085" s="82" t="s">
        <v>1275</v>
      </c>
      <c r="D1085" s="79" t="s">
        <v>1284</v>
      </c>
      <c r="E1085" s="83" t="s">
        <v>360</v>
      </c>
      <c r="F1085" s="82" t="s">
        <v>361</v>
      </c>
      <c r="G1085" s="89">
        <v>5.2</v>
      </c>
      <c r="H1085" s="84"/>
      <c r="I1085" s="82"/>
      <c r="J1085" s="114">
        <v>45454.626006944403</v>
      </c>
    </row>
    <row r="1086" spans="1:10" x14ac:dyDescent="0.25">
      <c r="A1086" s="80">
        <v>302</v>
      </c>
      <c r="B1086" s="81">
        <v>45454</v>
      </c>
      <c r="C1086" s="82" t="s">
        <v>1283</v>
      </c>
      <c r="D1086" s="79" t="s">
        <v>1285</v>
      </c>
      <c r="E1086" s="83" t="s">
        <v>344</v>
      </c>
      <c r="F1086" s="82" t="s">
        <v>1276</v>
      </c>
      <c r="G1086" s="89"/>
      <c r="H1086" s="84">
        <v>23.95</v>
      </c>
      <c r="I1086" s="82"/>
      <c r="J1086" s="114">
        <v>45454.640636574099</v>
      </c>
    </row>
    <row r="1087" spans="1:10" x14ac:dyDescent="0.25">
      <c r="A1087" s="80">
        <v>302</v>
      </c>
      <c r="B1087" s="81">
        <v>45454</v>
      </c>
      <c r="C1087" s="82" t="s">
        <v>1283</v>
      </c>
      <c r="D1087" s="79" t="s">
        <v>1285</v>
      </c>
      <c r="E1087" s="83" t="s">
        <v>810</v>
      </c>
      <c r="F1087" s="82" t="s">
        <v>811</v>
      </c>
      <c r="G1087" s="89">
        <v>20.83</v>
      </c>
      <c r="H1087" s="84"/>
      <c r="I1087" s="82"/>
      <c r="J1087" s="114">
        <v>45454.640636574099</v>
      </c>
    </row>
    <row r="1088" spans="1:10" x14ac:dyDescent="0.25">
      <c r="A1088" s="80">
        <v>302</v>
      </c>
      <c r="B1088" s="81">
        <v>45454</v>
      </c>
      <c r="C1088" s="82" t="s">
        <v>1283</v>
      </c>
      <c r="D1088" s="79" t="s">
        <v>1285</v>
      </c>
      <c r="E1088" s="83" t="s">
        <v>355</v>
      </c>
      <c r="F1088" s="82" t="s">
        <v>356</v>
      </c>
      <c r="G1088" s="89">
        <v>1.04</v>
      </c>
      <c r="H1088" s="84"/>
      <c r="I1088" s="82"/>
      <c r="J1088" s="114">
        <v>45454.640636574099</v>
      </c>
    </row>
    <row r="1089" spans="1:10" x14ac:dyDescent="0.25">
      <c r="A1089" s="80">
        <v>302</v>
      </c>
      <c r="B1089" s="81">
        <v>45454</v>
      </c>
      <c r="C1089" s="82" t="s">
        <v>1283</v>
      </c>
      <c r="D1089" s="79" t="s">
        <v>1285</v>
      </c>
      <c r="E1089" s="83" t="s">
        <v>360</v>
      </c>
      <c r="F1089" s="82" t="s">
        <v>361</v>
      </c>
      <c r="G1089" s="89">
        <v>2.08</v>
      </c>
      <c r="H1089" s="84"/>
      <c r="I1089" s="82"/>
      <c r="J1089" s="114">
        <v>45454.640636574099</v>
      </c>
    </row>
    <row r="1090" spans="1:10" x14ac:dyDescent="0.25">
      <c r="A1090" s="80">
        <v>303</v>
      </c>
      <c r="B1090" s="81">
        <v>45454</v>
      </c>
      <c r="C1090" s="82" t="s">
        <v>1287</v>
      </c>
      <c r="D1090" s="79" t="s">
        <v>1291</v>
      </c>
      <c r="E1090" s="83" t="s">
        <v>344</v>
      </c>
      <c r="F1090" s="82" t="s">
        <v>1276</v>
      </c>
      <c r="G1090" s="89"/>
      <c r="H1090" s="84">
        <v>219.95</v>
      </c>
      <c r="I1090" s="82"/>
      <c r="J1090" s="114">
        <v>45454.668680555602</v>
      </c>
    </row>
    <row r="1091" spans="1:10" x14ac:dyDescent="0.25">
      <c r="A1091" s="80">
        <v>303</v>
      </c>
      <c r="B1091" s="81">
        <v>45454</v>
      </c>
      <c r="C1091" s="82" t="s">
        <v>1287</v>
      </c>
      <c r="D1091" s="79" t="s">
        <v>1291</v>
      </c>
      <c r="E1091" s="83" t="s">
        <v>810</v>
      </c>
      <c r="F1091" s="82" t="s">
        <v>811</v>
      </c>
      <c r="G1091" s="89">
        <v>191.3</v>
      </c>
      <c r="H1091" s="84"/>
      <c r="I1091" s="82"/>
      <c r="J1091" s="114">
        <v>45454.668680555602</v>
      </c>
    </row>
    <row r="1092" spans="1:10" x14ac:dyDescent="0.25">
      <c r="A1092" s="80">
        <v>303</v>
      </c>
      <c r="B1092" s="81">
        <v>45454</v>
      </c>
      <c r="C1092" s="82" t="s">
        <v>1287</v>
      </c>
      <c r="D1092" s="79" t="s">
        <v>1291</v>
      </c>
      <c r="E1092" s="83" t="s">
        <v>355</v>
      </c>
      <c r="F1092" s="82" t="s">
        <v>356</v>
      </c>
      <c r="G1092" s="89">
        <v>9.57</v>
      </c>
      <c r="H1092" s="84"/>
      <c r="I1092" s="82"/>
      <c r="J1092" s="114">
        <v>45454.668680555602</v>
      </c>
    </row>
    <row r="1093" spans="1:10" x14ac:dyDescent="0.25">
      <c r="A1093" s="80">
        <v>303</v>
      </c>
      <c r="B1093" s="81">
        <v>45454</v>
      </c>
      <c r="C1093" s="82" t="s">
        <v>1287</v>
      </c>
      <c r="D1093" s="79" t="s">
        <v>1291</v>
      </c>
      <c r="E1093" s="83" t="s">
        <v>360</v>
      </c>
      <c r="F1093" s="82" t="s">
        <v>361</v>
      </c>
      <c r="G1093" s="89">
        <v>19.079999999999998</v>
      </c>
      <c r="H1093" s="84"/>
      <c r="I1093" s="82"/>
      <c r="J1093" s="114">
        <v>45454.668680555602</v>
      </c>
    </row>
    <row r="1094" spans="1:10" x14ac:dyDescent="0.25">
      <c r="A1094" s="80">
        <v>304</v>
      </c>
      <c r="B1094" s="81">
        <v>45454</v>
      </c>
      <c r="C1094" s="82" t="s">
        <v>1289</v>
      </c>
      <c r="D1094" s="79" t="s">
        <v>1290</v>
      </c>
      <c r="E1094" s="83" t="s">
        <v>344</v>
      </c>
      <c r="F1094" s="82" t="s">
        <v>1276</v>
      </c>
      <c r="G1094" s="89"/>
      <c r="H1094" s="84">
        <v>19.95</v>
      </c>
      <c r="I1094" s="82"/>
      <c r="J1094" s="114">
        <v>45454.673009259299</v>
      </c>
    </row>
    <row r="1095" spans="1:10" x14ac:dyDescent="0.25">
      <c r="A1095" s="80">
        <v>304</v>
      </c>
      <c r="B1095" s="81">
        <v>45454</v>
      </c>
      <c r="C1095" s="82" t="s">
        <v>1289</v>
      </c>
      <c r="D1095" s="79" t="s">
        <v>1290</v>
      </c>
      <c r="E1095" s="83" t="s">
        <v>367</v>
      </c>
      <c r="F1095" s="82" t="s">
        <v>323</v>
      </c>
      <c r="G1095" s="89">
        <v>19.95</v>
      </c>
      <c r="H1095" s="84"/>
      <c r="I1095" s="82"/>
      <c r="J1095" s="114">
        <v>45454.673009259299</v>
      </c>
    </row>
    <row r="1096" spans="1:10" x14ac:dyDescent="0.25">
      <c r="A1096" s="80">
        <v>305</v>
      </c>
      <c r="B1096" s="81">
        <v>45453</v>
      </c>
      <c r="C1096" s="82" t="s">
        <v>1293</v>
      </c>
      <c r="D1096" s="79" t="s">
        <v>1294</v>
      </c>
      <c r="E1096" s="83" t="s">
        <v>344</v>
      </c>
      <c r="F1096" s="82" t="s">
        <v>1276</v>
      </c>
      <c r="G1096" s="89"/>
      <c r="H1096" s="84">
        <v>229.95</v>
      </c>
      <c r="I1096" s="82"/>
      <c r="J1096" s="114">
        <v>45454.682129629597</v>
      </c>
    </row>
    <row r="1097" spans="1:10" x14ac:dyDescent="0.25">
      <c r="A1097" s="80">
        <v>305</v>
      </c>
      <c r="B1097" s="81">
        <v>45453</v>
      </c>
      <c r="C1097" s="82" t="s">
        <v>1293</v>
      </c>
      <c r="D1097" s="79" t="s">
        <v>1294</v>
      </c>
      <c r="E1097" s="83" t="s">
        <v>1196</v>
      </c>
      <c r="F1097" s="82" t="s">
        <v>440</v>
      </c>
      <c r="G1097" s="89">
        <v>103.5</v>
      </c>
      <c r="H1097" s="84"/>
      <c r="I1097" s="82"/>
      <c r="J1097" s="114">
        <v>45454.682129629597</v>
      </c>
    </row>
    <row r="1098" spans="1:10" x14ac:dyDescent="0.25">
      <c r="A1098" s="80">
        <v>305</v>
      </c>
      <c r="B1098" s="81">
        <v>45453</v>
      </c>
      <c r="C1098" s="82" t="s">
        <v>1293</v>
      </c>
      <c r="D1098" s="79" t="s">
        <v>1294</v>
      </c>
      <c r="E1098" s="83" t="s">
        <v>355</v>
      </c>
      <c r="F1098" s="82" t="s">
        <v>356</v>
      </c>
      <c r="G1098" s="89">
        <v>5.18</v>
      </c>
      <c r="H1098" s="84"/>
      <c r="I1098" s="82"/>
      <c r="J1098" s="114">
        <v>45454.682129629597</v>
      </c>
    </row>
    <row r="1099" spans="1:10" x14ac:dyDescent="0.25">
      <c r="A1099" s="80">
        <v>305</v>
      </c>
      <c r="B1099" s="81">
        <v>45453</v>
      </c>
      <c r="C1099" s="82" t="s">
        <v>1293</v>
      </c>
      <c r="D1099" s="79" t="s">
        <v>1294</v>
      </c>
      <c r="E1099" s="83" t="s">
        <v>360</v>
      </c>
      <c r="F1099" s="82" t="s">
        <v>361</v>
      </c>
      <c r="G1099" s="89">
        <v>10.32</v>
      </c>
      <c r="H1099" s="84"/>
      <c r="I1099" s="82"/>
      <c r="J1099" s="114">
        <v>45454.682129629597</v>
      </c>
    </row>
    <row r="1100" spans="1:10" x14ac:dyDescent="0.25">
      <c r="A1100" s="80">
        <v>305</v>
      </c>
      <c r="B1100" s="81">
        <v>45453</v>
      </c>
      <c r="C1100" s="82" t="s">
        <v>1293</v>
      </c>
      <c r="D1100" s="79" t="s">
        <v>1294</v>
      </c>
      <c r="E1100" s="83" t="s">
        <v>1196</v>
      </c>
      <c r="F1100" s="82" t="s">
        <v>440</v>
      </c>
      <c r="G1100" s="89">
        <v>96.5</v>
      </c>
      <c r="H1100" s="84"/>
      <c r="I1100" s="82"/>
      <c r="J1100" s="114">
        <v>45454.682129629597</v>
      </c>
    </row>
    <row r="1101" spans="1:10" x14ac:dyDescent="0.25">
      <c r="A1101" s="80">
        <v>305</v>
      </c>
      <c r="B1101" s="81">
        <v>45453</v>
      </c>
      <c r="C1101" s="82" t="s">
        <v>1293</v>
      </c>
      <c r="D1101" s="79" t="s">
        <v>1294</v>
      </c>
      <c r="E1101" s="83" t="s">
        <v>355</v>
      </c>
      <c r="F1101" s="82" t="s">
        <v>356</v>
      </c>
      <c r="G1101" s="89">
        <v>4.82</v>
      </c>
      <c r="H1101" s="84"/>
      <c r="I1101" s="82"/>
      <c r="J1101" s="114">
        <v>45454.682129629597</v>
      </c>
    </row>
    <row r="1102" spans="1:10" x14ac:dyDescent="0.25">
      <c r="A1102" s="80">
        <v>305</v>
      </c>
      <c r="B1102" s="81">
        <v>45453</v>
      </c>
      <c r="C1102" s="82" t="s">
        <v>1293</v>
      </c>
      <c r="D1102" s="79" t="s">
        <v>1294</v>
      </c>
      <c r="E1102" s="83" t="s">
        <v>360</v>
      </c>
      <c r="F1102" s="82" t="s">
        <v>361</v>
      </c>
      <c r="G1102" s="89">
        <v>9.6300000000000008</v>
      </c>
      <c r="H1102" s="84"/>
      <c r="I1102" s="82"/>
      <c r="J1102" s="114">
        <v>45454.682129629597</v>
      </c>
    </row>
    <row r="1103" spans="1:10" x14ac:dyDescent="0.25">
      <c r="A1103" s="80">
        <v>306</v>
      </c>
      <c r="B1103" s="81">
        <v>45456</v>
      </c>
      <c r="C1103" s="82" t="s">
        <v>47</v>
      </c>
      <c r="D1103" s="79" t="s">
        <v>1297</v>
      </c>
      <c r="E1103" s="83" t="s">
        <v>389</v>
      </c>
      <c r="F1103" s="82" t="s">
        <v>345</v>
      </c>
      <c r="G1103" s="89">
        <v>804.83</v>
      </c>
      <c r="H1103" s="84"/>
      <c r="I1103" s="82"/>
      <c r="J1103" s="114">
        <v>45456.352187500001</v>
      </c>
    </row>
    <row r="1104" spans="1:10" x14ac:dyDescent="0.25">
      <c r="A1104" s="80">
        <v>306</v>
      </c>
      <c r="B1104" s="81">
        <v>45456</v>
      </c>
      <c r="C1104" s="82" t="s">
        <v>47</v>
      </c>
      <c r="D1104" s="79" t="s">
        <v>1297</v>
      </c>
      <c r="E1104" s="83" t="s">
        <v>365</v>
      </c>
      <c r="F1104" s="82" t="s">
        <v>432</v>
      </c>
      <c r="G1104" s="89"/>
      <c r="H1104" s="84">
        <v>700</v>
      </c>
      <c r="I1104" s="82"/>
      <c r="J1104" s="114">
        <v>45456.352187500001</v>
      </c>
    </row>
    <row r="1105" spans="1:10" x14ac:dyDescent="0.25">
      <c r="A1105" s="80">
        <v>306</v>
      </c>
      <c r="B1105" s="81">
        <v>45456</v>
      </c>
      <c r="C1105" s="82" t="s">
        <v>47</v>
      </c>
      <c r="D1105" s="79" t="s">
        <v>1297</v>
      </c>
      <c r="E1105" s="83" t="s">
        <v>700</v>
      </c>
      <c r="F1105" s="82" t="s">
        <v>430</v>
      </c>
      <c r="G1105" s="89"/>
      <c r="H1105" s="84">
        <v>35</v>
      </c>
      <c r="I1105" s="82"/>
      <c r="J1105" s="114">
        <v>45456.352187500001</v>
      </c>
    </row>
    <row r="1106" spans="1:10" x14ac:dyDescent="0.25">
      <c r="A1106" s="80">
        <v>306</v>
      </c>
      <c r="B1106" s="81">
        <v>45456</v>
      </c>
      <c r="C1106" s="82" t="s">
        <v>47</v>
      </c>
      <c r="D1106" s="79" t="s">
        <v>1297</v>
      </c>
      <c r="E1106" s="83" t="s">
        <v>701</v>
      </c>
      <c r="F1106" s="82" t="s">
        <v>431</v>
      </c>
      <c r="G1106" s="89"/>
      <c r="H1106" s="84">
        <v>69.83</v>
      </c>
      <c r="I1106" s="82"/>
      <c r="J1106" s="114">
        <v>45456.352187500001</v>
      </c>
    </row>
    <row r="1107" spans="1:10" x14ac:dyDescent="0.25">
      <c r="A1107" s="80">
        <v>307</v>
      </c>
      <c r="B1107" s="81">
        <v>45454</v>
      </c>
      <c r="C1107" s="82" t="s">
        <v>104</v>
      </c>
      <c r="D1107" s="79" t="s">
        <v>1298</v>
      </c>
      <c r="E1107" s="83" t="s">
        <v>389</v>
      </c>
      <c r="F1107" s="82" t="s">
        <v>345</v>
      </c>
      <c r="G1107" s="89">
        <v>2012.06</v>
      </c>
      <c r="H1107" s="84"/>
      <c r="I1107" s="82"/>
      <c r="J1107" s="114">
        <v>45456.501944444397</v>
      </c>
    </row>
    <row r="1108" spans="1:10" x14ac:dyDescent="0.25">
      <c r="A1108" s="80">
        <v>307</v>
      </c>
      <c r="B1108" s="81">
        <v>45454</v>
      </c>
      <c r="C1108" s="82" t="s">
        <v>104</v>
      </c>
      <c r="D1108" s="79" t="s">
        <v>1298</v>
      </c>
      <c r="E1108" s="83" t="s">
        <v>365</v>
      </c>
      <c r="F1108" s="82" t="s">
        <v>432</v>
      </c>
      <c r="G1108" s="89"/>
      <c r="H1108" s="84">
        <v>1750</v>
      </c>
      <c r="I1108" s="82"/>
      <c r="J1108" s="114">
        <v>45456.501944444397</v>
      </c>
    </row>
    <row r="1109" spans="1:10" x14ac:dyDescent="0.25">
      <c r="A1109" s="80">
        <v>307</v>
      </c>
      <c r="B1109" s="81">
        <v>45454</v>
      </c>
      <c r="C1109" s="82" t="s">
        <v>104</v>
      </c>
      <c r="D1109" s="79" t="s">
        <v>1298</v>
      </c>
      <c r="E1109" s="83" t="s">
        <v>700</v>
      </c>
      <c r="F1109" s="82" t="s">
        <v>430</v>
      </c>
      <c r="G1109" s="89"/>
      <c r="H1109" s="84">
        <v>87.5</v>
      </c>
      <c r="I1109" s="82"/>
      <c r="J1109" s="114">
        <v>45456.501944444397</v>
      </c>
    </row>
    <row r="1110" spans="1:10" x14ac:dyDescent="0.25">
      <c r="A1110" s="80">
        <v>307</v>
      </c>
      <c r="B1110" s="81">
        <v>45454</v>
      </c>
      <c r="C1110" s="82" t="s">
        <v>104</v>
      </c>
      <c r="D1110" s="79" t="s">
        <v>1298</v>
      </c>
      <c r="E1110" s="83" t="s">
        <v>701</v>
      </c>
      <c r="F1110" s="82" t="s">
        <v>431</v>
      </c>
      <c r="G1110" s="89"/>
      <c r="H1110" s="84">
        <v>174.56</v>
      </c>
      <c r="I1110" s="82"/>
      <c r="J1110" s="114">
        <v>45456.501944444397</v>
      </c>
    </row>
    <row r="1111" spans="1:10" x14ac:dyDescent="0.25">
      <c r="A1111" s="80">
        <v>308</v>
      </c>
      <c r="B1111" s="81">
        <v>45456</v>
      </c>
      <c r="C1111" s="82" t="s">
        <v>125</v>
      </c>
      <c r="D1111" s="79" t="s">
        <v>1308</v>
      </c>
      <c r="E1111" s="83" t="s">
        <v>389</v>
      </c>
      <c r="F1111" s="82" t="s">
        <v>345</v>
      </c>
      <c r="G1111" s="89">
        <v>8048.25</v>
      </c>
      <c r="H1111" s="84"/>
      <c r="I1111" s="82"/>
      <c r="J1111" s="114">
        <v>45456.510543981502</v>
      </c>
    </row>
    <row r="1112" spans="1:10" x14ac:dyDescent="0.25">
      <c r="A1112" s="80">
        <v>308</v>
      </c>
      <c r="B1112" s="81">
        <v>45456</v>
      </c>
      <c r="C1112" s="82" t="s">
        <v>125</v>
      </c>
      <c r="D1112" s="79" t="s">
        <v>1308</v>
      </c>
      <c r="E1112" s="83" t="s">
        <v>365</v>
      </c>
      <c r="F1112" s="82" t="s">
        <v>432</v>
      </c>
      <c r="G1112" s="89"/>
      <c r="H1112" s="84">
        <v>7000</v>
      </c>
      <c r="I1112" s="82"/>
      <c r="J1112" s="114">
        <v>45456.510543981502</v>
      </c>
    </row>
    <row r="1113" spans="1:10" x14ac:dyDescent="0.25">
      <c r="A1113" s="80">
        <v>308</v>
      </c>
      <c r="B1113" s="81">
        <v>45456</v>
      </c>
      <c r="C1113" s="82" t="s">
        <v>125</v>
      </c>
      <c r="D1113" s="79" t="s">
        <v>1308</v>
      </c>
      <c r="E1113" s="83" t="s">
        <v>700</v>
      </c>
      <c r="F1113" s="82" t="s">
        <v>430</v>
      </c>
      <c r="G1113" s="89"/>
      <c r="H1113" s="84">
        <v>350</v>
      </c>
      <c r="I1113" s="82"/>
      <c r="J1113" s="114">
        <v>45456.510543981502</v>
      </c>
    </row>
    <row r="1114" spans="1:10" x14ac:dyDescent="0.25">
      <c r="A1114" s="80">
        <v>308</v>
      </c>
      <c r="B1114" s="81">
        <v>45456</v>
      </c>
      <c r="C1114" s="82" t="s">
        <v>125</v>
      </c>
      <c r="D1114" s="79" t="s">
        <v>1308</v>
      </c>
      <c r="E1114" s="83" t="s">
        <v>701</v>
      </c>
      <c r="F1114" s="82" t="s">
        <v>431</v>
      </c>
      <c r="G1114" s="89"/>
      <c r="H1114" s="84">
        <v>698.25</v>
      </c>
      <c r="I1114" s="82"/>
      <c r="J1114" s="114">
        <v>45456.510543981502</v>
      </c>
    </row>
    <row r="1115" spans="1:10" x14ac:dyDescent="0.25">
      <c r="A1115" s="80">
        <v>309</v>
      </c>
      <c r="B1115" s="81">
        <v>45456</v>
      </c>
      <c r="C1115" s="82" t="s">
        <v>176</v>
      </c>
      <c r="D1115" s="79" t="s">
        <v>1309</v>
      </c>
      <c r="E1115" s="83" t="s">
        <v>389</v>
      </c>
      <c r="F1115" s="82" t="s">
        <v>345</v>
      </c>
      <c r="G1115" s="89">
        <v>402.41</v>
      </c>
      <c r="H1115" s="84"/>
      <c r="I1115" s="82"/>
      <c r="J1115" s="114">
        <v>45456.541296296302</v>
      </c>
    </row>
    <row r="1116" spans="1:10" x14ac:dyDescent="0.25">
      <c r="A1116" s="80">
        <v>309</v>
      </c>
      <c r="B1116" s="81">
        <v>45456</v>
      </c>
      <c r="C1116" s="82" t="s">
        <v>176</v>
      </c>
      <c r="D1116" s="79" t="s">
        <v>1309</v>
      </c>
      <c r="E1116" s="83" t="s">
        <v>365</v>
      </c>
      <c r="F1116" s="82" t="s">
        <v>432</v>
      </c>
      <c r="G1116" s="89"/>
      <c r="H1116" s="84">
        <v>350</v>
      </c>
      <c r="I1116" s="82"/>
      <c r="J1116" s="114">
        <v>45456.541296296302</v>
      </c>
    </row>
    <row r="1117" spans="1:10" x14ac:dyDescent="0.25">
      <c r="A1117" s="80">
        <v>309</v>
      </c>
      <c r="B1117" s="81">
        <v>45456</v>
      </c>
      <c r="C1117" s="82" t="s">
        <v>176</v>
      </c>
      <c r="D1117" s="79" t="s">
        <v>1309</v>
      </c>
      <c r="E1117" s="83" t="s">
        <v>700</v>
      </c>
      <c r="F1117" s="82" t="s">
        <v>430</v>
      </c>
      <c r="G1117" s="89"/>
      <c r="H1117" s="84">
        <v>17.5</v>
      </c>
      <c r="I1117" s="82"/>
      <c r="J1117" s="114">
        <v>45456.541296296302</v>
      </c>
    </row>
    <row r="1118" spans="1:10" x14ac:dyDescent="0.25">
      <c r="A1118" s="80">
        <v>309</v>
      </c>
      <c r="B1118" s="81">
        <v>45456</v>
      </c>
      <c r="C1118" s="82" t="s">
        <v>176</v>
      </c>
      <c r="D1118" s="79" t="s">
        <v>1309</v>
      </c>
      <c r="E1118" s="83" t="s">
        <v>701</v>
      </c>
      <c r="F1118" s="82" t="s">
        <v>431</v>
      </c>
      <c r="G1118" s="89"/>
      <c r="H1118" s="84">
        <v>34.909999999999997</v>
      </c>
      <c r="I1118" s="82"/>
      <c r="J1118" s="114">
        <v>45456.541296296302</v>
      </c>
    </row>
    <row r="1119" spans="1:10" x14ac:dyDescent="0.25">
      <c r="A1119" s="80">
        <v>310</v>
      </c>
      <c r="B1119" s="81">
        <v>45454</v>
      </c>
      <c r="C1119" s="82" t="s">
        <v>47</v>
      </c>
      <c r="D1119" s="79" t="s">
        <v>1310</v>
      </c>
      <c r="E1119" s="83" t="s">
        <v>389</v>
      </c>
      <c r="F1119" s="82" t="s">
        <v>345</v>
      </c>
      <c r="G1119" s="89">
        <v>7645.84</v>
      </c>
      <c r="H1119" s="84"/>
      <c r="I1119" s="82"/>
      <c r="J1119" s="114">
        <v>45456.570347222201</v>
      </c>
    </row>
    <row r="1120" spans="1:10" x14ac:dyDescent="0.25">
      <c r="A1120" s="80">
        <v>310</v>
      </c>
      <c r="B1120" s="81">
        <v>45454</v>
      </c>
      <c r="C1120" s="82" t="s">
        <v>47</v>
      </c>
      <c r="D1120" s="79" t="s">
        <v>1310</v>
      </c>
      <c r="E1120" s="83" t="s">
        <v>365</v>
      </c>
      <c r="F1120" s="82" t="s">
        <v>432</v>
      </c>
      <c r="G1120" s="89"/>
      <c r="H1120" s="84">
        <v>6650</v>
      </c>
      <c r="I1120" s="82"/>
      <c r="J1120" s="114">
        <v>45456.570347222201</v>
      </c>
    </row>
    <row r="1121" spans="1:10" x14ac:dyDescent="0.25">
      <c r="A1121" s="80">
        <v>310</v>
      </c>
      <c r="B1121" s="81">
        <v>45454</v>
      </c>
      <c r="C1121" s="82" t="s">
        <v>47</v>
      </c>
      <c r="D1121" s="79" t="s">
        <v>1310</v>
      </c>
      <c r="E1121" s="83" t="s">
        <v>700</v>
      </c>
      <c r="F1121" s="82" t="s">
        <v>430</v>
      </c>
      <c r="G1121" s="89"/>
      <c r="H1121" s="84">
        <v>332.5</v>
      </c>
      <c r="I1121" s="82"/>
      <c r="J1121" s="114">
        <v>45456.570347222201</v>
      </c>
    </row>
    <row r="1122" spans="1:10" x14ac:dyDescent="0.25">
      <c r="A1122" s="80">
        <v>310</v>
      </c>
      <c r="B1122" s="81">
        <v>45454</v>
      </c>
      <c r="C1122" s="82" t="s">
        <v>47</v>
      </c>
      <c r="D1122" s="79" t="s">
        <v>1310</v>
      </c>
      <c r="E1122" s="83" t="s">
        <v>701</v>
      </c>
      <c r="F1122" s="82" t="s">
        <v>431</v>
      </c>
      <c r="G1122" s="89"/>
      <c r="H1122" s="84">
        <v>663.34</v>
      </c>
      <c r="I1122" s="82"/>
      <c r="J1122" s="114">
        <v>45456.570347222201</v>
      </c>
    </row>
    <row r="1123" spans="1:10" x14ac:dyDescent="0.25">
      <c r="A1123" s="80">
        <v>311</v>
      </c>
      <c r="B1123" s="81">
        <v>45455</v>
      </c>
      <c r="C1123" s="82" t="s">
        <v>1311</v>
      </c>
      <c r="D1123" s="79" t="s">
        <v>1312</v>
      </c>
      <c r="E1123" s="83" t="s">
        <v>389</v>
      </c>
      <c r="F1123" s="82" t="s">
        <v>345</v>
      </c>
      <c r="G1123" s="89">
        <v>1207.24</v>
      </c>
      <c r="H1123" s="84"/>
      <c r="I1123" s="82"/>
      <c r="J1123" s="114">
        <v>45456.576620370397</v>
      </c>
    </row>
    <row r="1124" spans="1:10" x14ac:dyDescent="0.25">
      <c r="A1124" s="80">
        <v>311</v>
      </c>
      <c r="B1124" s="81">
        <v>45455</v>
      </c>
      <c r="C1124" s="82" t="s">
        <v>1311</v>
      </c>
      <c r="D1124" s="79" t="s">
        <v>1312</v>
      </c>
      <c r="E1124" s="83" t="s">
        <v>365</v>
      </c>
      <c r="F1124" s="82" t="s">
        <v>432</v>
      </c>
      <c r="G1124" s="89"/>
      <c r="H1124" s="84">
        <v>1050</v>
      </c>
      <c r="I1124" s="82"/>
      <c r="J1124" s="114">
        <v>45456.576620370397</v>
      </c>
    </row>
    <row r="1125" spans="1:10" x14ac:dyDescent="0.25">
      <c r="A1125" s="80">
        <v>311</v>
      </c>
      <c r="B1125" s="81">
        <v>45455</v>
      </c>
      <c r="C1125" s="82" t="s">
        <v>1311</v>
      </c>
      <c r="D1125" s="79" t="s">
        <v>1312</v>
      </c>
      <c r="E1125" s="83" t="s">
        <v>700</v>
      </c>
      <c r="F1125" s="82" t="s">
        <v>430</v>
      </c>
      <c r="G1125" s="89"/>
      <c r="H1125" s="84">
        <v>52.5</v>
      </c>
      <c r="I1125" s="82"/>
      <c r="J1125" s="114">
        <v>45456.576620370397</v>
      </c>
    </row>
    <row r="1126" spans="1:10" x14ac:dyDescent="0.25">
      <c r="A1126" s="80">
        <v>311</v>
      </c>
      <c r="B1126" s="81">
        <v>45455</v>
      </c>
      <c r="C1126" s="82" t="s">
        <v>1311</v>
      </c>
      <c r="D1126" s="79" t="s">
        <v>1312</v>
      </c>
      <c r="E1126" s="83" t="s">
        <v>701</v>
      </c>
      <c r="F1126" s="82" t="s">
        <v>431</v>
      </c>
      <c r="G1126" s="89"/>
      <c r="H1126" s="84">
        <v>104.74</v>
      </c>
      <c r="I1126" s="82"/>
      <c r="J1126" s="114">
        <v>45456.576620370397</v>
      </c>
    </row>
    <row r="1127" spans="1:10" x14ac:dyDescent="0.25">
      <c r="A1127" s="80">
        <v>312</v>
      </c>
      <c r="B1127" s="81">
        <v>45456</v>
      </c>
      <c r="C1127" s="82" t="s">
        <v>47</v>
      </c>
      <c r="D1127" s="79" t="s">
        <v>1313</v>
      </c>
      <c r="E1127" s="83" t="s">
        <v>389</v>
      </c>
      <c r="F1127" s="82" t="s">
        <v>345</v>
      </c>
      <c r="G1127" s="89">
        <v>4024.13</v>
      </c>
      <c r="H1127" s="84"/>
      <c r="I1127" s="82"/>
      <c r="J1127" s="114">
        <v>45456.579456018502</v>
      </c>
    </row>
    <row r="1128" spans="1:10" x14ac:dyDescent="0.25">
      <c r="A1128" s="80">
        <v>312</v>
      </c>
      <c r="B1128" s="81">
        <v>45456</v>
      </c>
      <c r="C1128" s="82" t="s">
        <v>47</v>
      </c>
      <c r="D1128" s="79" t="s">
        <v>1313</v>
      </c>
      <c r="E1128" s="83" t="s">
        <v>365</v>
      </c>
      <c r="F1128" s="82" t="s">
        <v>432</v>
      </c>
      <c r="G1128" s="89"/>
      <c r="H1128" s="84">
        <v>3500</v>
      </c>
      <c r="I1128" s="82"/>
      <c r="J1128" s="114">
        <v>45456.579456018502</v>
      </c>
    </row>
    <row r="1129" spans="1:10" x14ac:dyDescent="0.25">
      <c r="A1129" s="80">
        <v>312</v>
      </c>
      <c r="B1129" s="81">
        <v>45456</v>
      </c>
      <c r="C1129" s="82" t="s">
        <v>47</v>
      </c>
      <c r="D1129" s="79" t="s">
        <v>1313</v>
      </c>
      <c r="E1129" s="83" t="s">
        <v>700</v>
      </c>
      <c r="F1129" s="82" t="s">
        <v>430</v>
      </c>
      <c r="G1129" s="89"/>
      <c r="H1129" s="84">
        <v>175</v>
      </c>
      <c r="I1129" s="82"/>
      <c r="J1129" s="114">
        <v>45456.579456018502</v>
      </c>
    </row>
    <row r="1130" spans="1:10" x14ac:dyDescent="0.25">
      <c r="A1130" s="80">
        <v>312</v>
      </c>
      <c r="B1130" s="81">
        <v>45456</v>
      </c>
      <c r="C1130" s="82" t="s">
        <v>47</v>
      </c>
      <c r="D1130" s="79" t="s">
        <v>1313</v>
      </c>
      <c r="E1130" s="83" t="s">
        <v>701</v>
      </c>
      <c r="F1130" s="82" t="s">
        <v>431</v>
      </c>
      <c r="G1130" s="89"/>
      <c r="H1130" s="84">
        <v>349.13</v>
      </c>
      <c r="I1130" s="82"/>
      <c r="J1130" s="114">
        <v>45456.579456018502</v>
      </c>
    </row>
    <row r="1131" spans="1:10" x14ac:dyDescent="0.25">
      <c r="A1131" s="80">
        <v>313</v>
      </c>
      <c r="B1131" s="81">
        <v>45456</v>
      </c>
      <c r="C1131" s="82" t="s">
        <v>47</v>
      </c>
      <c r="D1131" s="79" t="s">
        <v>1314</v>
      </c>
      <c r="E1131" s="83" t="s">
        <v>389</v>
      </c>
      <c r="F1131" s="82" t="s">
        <v>345</v>
      </c>
      <c r="G1131" s="89">
        <v>1931.58</v>
      </c>
      <c r="H1131" s="84"/>
      <c r="I1131" s="82"/>
      <c r="J1131" s="114">
        <v>45456.586863425902</v>
      </c>
    </row>
    <row r="1132" spans="1:10" x14ac:dyDescent="0.25">
      <c r="A1132" s="80">
        <v>313</v>
      </c>
      <c r="B1132" s="81">
        <v>45456</v>
      </c>
      <c r="C1132" s="82" t="s">
        <v>47</v>
      </c>
      <c r="D1132" s="79" t="s">
        <v>1314</v>
      </c>
      <c r="E1132" s="83" t="s">
        <v>365</v>
      </c>
      <c r="F1132" s="82" t="s">
        <v>432</v>
      </c>
      <c r="G1132" s="89"/>
      <c r="H1132" s="84">
        <v>1680</v>
      </c>
      <c r="I1132" s="82"/>
      <c r="J1132" s="114">
        <v>45456.586863425902</v>
      </c>
    </row>
    <row r="1133" spans="1:10" x14ac:dyDescent="0.25">
      <c r="A1133" s="80">
        <v>313</v>
      </c>
      <c r="B1133" s="81">
        <v>45456</v>
      </c>
      <c r="C1133" s="82" t="s">
        <v>47</v>
      </c>
      <c r="D1133" s="79" t="s">
        <v>1314</v>
      </c>
      <c r="E1133" s="83" t="s">
        <v>700</v>
      </c>
      <c r="F1133" s="82" t="s">
        <v>430</v>
      </c>
      <c r="G1133" s="89"/>
      <c r="H1133" s="84">
        <v>84</v>
      </c>
      <c r="I1133" s="82"/>
      <c r="J1133" s="114">
        <v>45456.586863425902</v>
      </c>
    </row>
    <row r="1134" spans="1:10" x14ac:dyDescent="0.25">
      <c r="A1134" s="80">
        <v>313</v>
      </c>
      <c r="B1134" s="81">
        <v>45456</v>
      </c>
      <c r="C1134" s="82" t="s">
        <v>47</v>
      </c>
      <c r="D1134" s="79" t="s">
        <v>1314</v>
      </c>
      <c r="E1134" s="83" t="s">
        <v>701</v>
      </c>
      <c r="F1134" s="82" t="s">
        <v>431</v>
      </c>
      <c r="G1134" s="89"/>
      <c r="H1134" s="84">
        <v>167.58</v>
      </c>
      <c r="I1134" s="82"/>
      <c r="J1134" s="114">
        <v>45456.586863425902</v>
      </c>
    </row>
    <row r="1135" spans="1:10" x14ac:dyDescent="0.25">
      <c r="A1135" s="80">
        <v>314</v>
      </c>
      <c r="B1135" s="81">
        <v>45455</v>
      </c>
      <c r="C1135" s="82" t="s">
        <v>1315</v>
      </c>
      <c r="D1135" s="79" t="s">
        <v>1316</v>
      </c>
      <c r="E1135" s="83" t="s">
        <v>344</v>
      </c>
      <c r="F1135" s="82" t="s">
        <v>1276</v>
      </c>
      <c r="G1135" s="89"/>
      <c r="H1135" s="84">
        <v>19.95</v>
      </c>
      <c r="I1135" s="82"/>
      <c r="J1135" s="114">
        <v>45456.639699074098</v>
      </c>
    </row>
    <row r="1136" spans="1:10" x14ac:dyDescent="0.25">
      <c r="A1136" s="80">
        <v>314</v>
      </c>
      <c r="B1136" s="81">
        <v>45455</v>
      </c>
      <c r="C1136" s="82" t="s">
        <v>1315</v>
      </c>
      <c r="D1136" s="79" t="s">
        <v>1316</v>
      </c>
      <c r="E1136" s="83" t="s">
        <v>347</v>
      </c>
      <c r="F1136" s="82" t="s">
        <v>348</v>
      </c>
      <c r="G1136" s="89">
        <v>18.72</v>
      </c>
      <c r="H1136" s="84"/>
      <c r="I1136" s="82"/>
      <c r="J1136" s="114">
        <v>45456.639699074098</v>
      </c>
    </row>
    <row r="1137" spans="1:10" x14ac:dyDescent="0.25">
      <c r="A1137" s="80">
        <v>314</v>
      </c>
      <c r="B1137" s="81">
        <v>45455</v>
      </c>
      <c r="C1137" s="82" t="s">
        <v>1315</v>
      </c>
      <c r="D1137" s="79" t="s">
        <v>1316</v>
      </c>
      <c r="E1137" s="83" t="s">
        <v>355</v>
      </c>
      <c r="F1137" s="82" t="s">
        <v>356</v>
      </c>
      <c r="G1137" s="89">
        <v>0.41</v>
      </c>
      <c r="H1137" s="84"/>
      <c r="I1137" s="82"/>
      <c r="J1137" s="114">
        <v>45456.639699074098</v>
      </c>
    </row>
    <row r="1138" spans="1:10" x14ac:dyDescent="0.25">
      <c r="A1138" s="80">
        <v>314</v>
      </c>
      <c r="B1138" s="81">
        <v>45455</v>
      </c>
      <c r="C1138" s="82" t="s">
        <v>1315</v>
      </c>
      <c r="D1138" s="79" t="s">
        <v>1316</v>
      </c>
      <c r="E1138" s="83" t="s">
        <v>360</v>
      </c>
      <c r="F1138" s="82" t="s">
        <v>361</v>
      </c>
      <c r="G1138" s="89">
        <v>0.82</v>
      </c>
      <c r="H1138" s="84"/>
      <c r="I1138" s="82"/>
      <c r="J1138" s="114">
        <v>45456.639699074098</v>
      </c>
    </row>
    <row r="1139" spans="1:10" x14ac:dyDescent="0.25">
      <c r="A1139" s="80">
        <v>315</v>
      </c>
      <c r="B1139" s="81">
        <v>45450</v>
      </c>
      <c r="C1139" s="82" t="s">
        <v>1317</v>
      </c>
      <c r="D1139" s="79" t="s">
        <v>1318</v>
      </c>
      <c r="E1139" s="83" t="s">
        <v>344</v>
      </c>
      <c r="F1139" s="82" t="s">
        <v>1276</v>
      </c>
      <c r="G1139" s="89"/>
      <c r="H1139" s="84">
        <v>29.95</v>
      </c>
      <c r="I1139" s="82"/>
      <c r="J1139" s="114">
        <v>45456.644664351901</v>
      </c>
    </row>
    <row r="1140" spans="1:10" x14ac:dyDescent="0.25">
      <c r="A1140" s="80">
        <v>315</v>
      </c>
      <c r="B1140" s="81">
        <v>45450</v>
      </c>
      <c r="C1140" s="82" t="s">
        <v>1317</v>
      </c>
      <c r="D1140" s="79" t="s">
        <v>1318</v>
      </c>
      <c r="E1140" s="83" t="s">
        <v>810</v>
      </c>
      <c r="F1140" s="82" t="s">
        <v>811</v>
      </c>
      <c r="G1140" s="89">
        <v>26.6</v>
      </c>
      <c r="H1140" s="84"/>
      <c r="I1140" s="82"/>
      <c r="J1140" s="114">
        <v>45456.644664351901</v>
      </c>
    </row>
    <row r="1141" spans="1:10" x14ac:dyDescent="0.25">
      <c r="A1141" s="80">
        <v>315</v>
      </c>
      <c r="B1141" s="81">
        <v>45450</v>
      </c>
      <c r="C1141" s="82" t="s">
        <v>1317</v>
      </c>
      <c r="D1141" s="79" t="s">
        <v>1318</v>
      </c>
      <c r="E1141" s="83" t="s">
        <v>355</v>
      </c>
      <c r="F1141" s="82" t="s">
        <v>356</v>
      </c>
      <c r="G1141" s="89">
        <v>1.1000000000000001</v>
      </c>
      <c r="H1141" s="84"/>
      <c r="I1141" s="82"/>
      <c r="J1141" s="114">
        <v>45456.644664351901</v>
      </c>
    </row>
    <row r="1142" spans="1:10" x14ac:dyDescent="0.25">
      <c r="A1142" s="80">
        <v>315</v>
      </c>
      <c r="B1142" s="81">
        <v>45450</v>
      </c>
      <c r="C1142" s="82" t="s">
        <v>1317</v>
      </c>
      <c r="D1142" s="79" t="s">
        <v>1318</v>
      </c>
      <c r="E1142" s="83" t="s">
        <v>360</v>
      </c>
      <c r="F1142" s="82" t="s">
        <v>361</v>
      </c>
      <c r="G1142" s="89">
        <v>2.25</v>
      </c>
      <c r="H1142" s="84"/>
      <c r="I1142" s="82"/>
      <c r="J1142" s="114">
        <v>45456.644664351901</v>
      </c>
    </row>
    <row r="1143" spans="1:10" x14ac:dyDescent="0.25">
      <c r="A1143" s="80">
        <v>316</v>
      </c>
      <c r="B1143" s="81">
        <v>45443</v>
      </c>
      <c r="C1143" s="82" t="s">
        <v>1332</v>
      </c>
      <c r="D1143" s="79" t="s">
        <v>1333</v>
      </c>
      <c r="E1143" s="83" t="s">
        <v>344</v>
      </c>
      <c r="F1143" s="82" t="s">
        <v>1276</v>
      </c>
      <c r="G1143" s="89"/>
      <c r="H1143" s="84">
        <v>1995</v>
      </c>
      <c r="I1143" s="82"/>
      <c r="J1143" s="114">
        <v>45456.657025462999</v>
      </c>
    </row>
    <row r="1144" spans="1:10" x14ac:dyDescent="0.25">
      <c r="A1144" s="80">
        <v>316</v>
      </c>
      <c r="B1144" s="81">
        <v>45443</v>
      </c>
      <c r="C1144" s="82" t="s">
        <v>1332</v>
      </c>
      <c r="D1144" s="79" t="s">
        <v>1333</v>
      </c>
      <c r="E1144" s="83" t="s">
        <v>425</v>
      </c>
      <c r="F1144" s="82" t="s">
        <v>426</v>
      </c>
      <c r="G1144" s="89">
        <v>1735.16</v>
      </c>
      <c r="H1144" s="84"/>
      <c r="I1144" s="82"/>
      <c r="J1144" s="114">
        <v>45456.657025462999</v>
      </c>
    </row>
    <row r="1145" spans="1:10" x14ac:dyDescent="0.25">
      <c r="A1145" s="80">
        <v>316</v>
      </c>
      <c r="B1145" s="81">
        <v>45443</v>
      </c>
      <c r="C1145" s="82" t="s">
        <v>1332</v>
      </c>
      <c r="D1145" s="79" t="s">
        <v>1333</v>
      </c>
      <c r="E1145" s="83" t="s">
        <v>355</v>
      </c>
      <c r="F1145" s="82" t="s">
        <v>356</v>
      </c>
      <c r="G1145" s="89">
        <v>86.76</v>
      </c>
      <c r="H1145" s="84"/>
      <c r="I1145" s="82"/>
      <c r="J1145" s="114">
        <v>45456.657025462999</v>
      </c>
    </row>
    <row r="1146" spans="1:10" x14ac:dyDescent="0.25">
      <c r="A1146" s="80">
        <v>316</v>
      </c>
      <c r="B1146" s="81">
        <v>45443</v>
      </c>
      <c r="C1146" s="82" t="s">
        <v>1332</v>
      </c>
      <c r="D1146" s="79" t="s">
        <v>1333</v>
      </c>
      <c r="E1146" s="83" t="s">
        <v>360</v>
      </c>
      <c r="F1146" s="82" t="s">
        <v>361</v>
      </c>
      <c r="G1146" s="89">
        <v>173.08</v>
      </c>
      <c r="H1146" s="84"/>
      <c r="I1146" s="82"/>
      <c r="J1146" s="114">
        <v>45456.657025462999</v>
      </c>
    </row>
    <row r="1147" spans="1:10" x14ac:dyDescent="0.25">
      <c r="A1147" s="80">
        <v>317</v>
      </c>
      <c r="B1147" s="81">
        <v>45365</v>
      </c>
      <c r="C1147" s="82" t="s">
        <v>1334</v>
      </c>
      <c r="E1147" s="83" t="s">
        <v>411</v>
      </c>
      <c r="F1147" s="82" t="s">
        <v>412</v>
      </c>
      <c r="G1147" s="89">
        <v>29.95</v>
      </c>
      <c r="H1147" s="84"/>
      <c r="I1147" s="82"/>
      <c r="J1147" s="114">
        <v>45456.795624999999</v>
      </c>
    </row>
    <row r="1148" spans="1:10" x14ac:dyDescent="0.25">
      <c r="A1148" s="80">
        <v>317</v>
      </c>
      <c r="B1148" s="81">
        <v>45365</v>
      </c>
      <c r="C1148" s="82" t="s">
        <v>1334</v>
      </c>
      <c r="E1148" s="83" t="s">
        <v>344</v>
      </c>
      <c r="F1148" s="82" t="s">
        <v>342</v>
      </c>
      <c r="G1148" s="89"/>
      <c r="H1148" s="84">
        <v>29.95</v>
      </c>
      <c r="I1148" s="82"/>
      <c r="J1148" s="114">
        <v>45456.795624999999</v>
      </c>
    </row>
    <row r="1149" spans="1:10" x14ac:dyDescent="0.25">
      <c r="A1149" s="80">
        <v>318</v>
      </c>
      <c r="B1149" s="81">
        <v>45457</v>
      </c>
      <c r="C1149" s="82" t="s">
        <v>1342</v>
      </c>
      <c r="D1149" s="79" t="s">
        <v>1343</v>
      </c>
      <c r="E1149" s="83" t="s">
        <v>344</v>
      </c>
      <c r="F1149" s="82" t="s">
        <v>1276</v>
      </c>
      <c r="G1149" s="89"/>
      <c r="H1149" s="84">
        <v>189.95</v>
      </c>
      <c r="I1149" s="82"/>
      <c r="J1149" s="114">
        <v>45457.2718171296</v>
      </c>
    </row>
    <row r="1150" spans="1:10" x14ac:dyDescent="0.25">
      <c r="A1150" s="80">
        <v>318</v>
      </c>
      <c r="B1150" s="81">
        <v>45457</v>
      </c>
      <c r="C1150" s="82" t="s">
        <v>1342</v>
      </c>
      <c r="D1150" s="79" t="s">
        <v>1343</v>
      </c>
      <c r="E1150" s="83" t="s">
        <v>810</v>
      </c>
      <c r="F1150" s="82" t="s">
        <v>811</v>
      </c>
      <c r="G1150" s="89">
        <v>165.21</v>
      </c>
      <c r="H1150" s="84"/>
      <c r="I1150" s="82"/>
      <c r="J1150" s="114">
        <v>45457.2718171296</v>
      </c>
    </row>
    <row r="1151" spans="1:10" x14ac:dyDescent="0.25">
      <c r="A1151" s="80">
        <v>318</v>
      </c>
      <c r="B1151" s="81">
        <v>45457</v>
      </c>
      <c r="C1151" s="82" t="s">
        <v>1342</v>
      </c>
      <c r="D1151" s="79" t="s">
        <v>1343</v>
      </c>
      <c r="E1151" s="83" t="s">
        <v>355</v>
      </c>
      <c r="F1151" s="82" t="s">
        <v>356</v>
      </c>
      <c r="G1151" s="89">
        <v>8.26</v>
      </c>
      <c r="H1151" s="84"/>
      <c r="I1151" s="82"/>
      <c r="J1151" s="114">
        <v>45457.2718171296</v>
      </c>
    </row>
    <row r="1152" spans="1:10" x14ac:dyDescent="0.25">
      <c r="A1152" s="80">
        <v>318</v>
      </c>
      <c r="B1152" s="81">
        <v>45457</v>
      </c>
      <c r="C1152" s="82" t="s">
        <v>1342</v>
      </c>
      <c r="D1152" s="79" t="s">
        <v>1343</v>
      </c>
      <c r="E1152" s="83" t="s">
        <v>360</v>
      </c>
      <c r="F1152" s="82" t="s">
        <v>361</v>
      </c>
      <c r="G1152" s="89">
        <v>16.48</v>
      </c>
      <c r="H1152" s="84"/>
      <c r="I1152" s="82"/>
      <c r="J1152" s="114">
        <v>45457.2718171296</v>
      </c>
    </row>
    <row r="1153" spans="1:10" x14ac:dyDescent="0.25">
      <c r="A1153" s="80">
        <v>319</v>
      </c>
      <c r="B1153" s="81">
        <v>45455</v>
      </c>
      <c r="C1153" s="82" t="s">
        <v>58</v>
      </c>
      <c r="E1153" s="83" t="s">
        <v>411</v>
      </c>
      <c r="F1153" s="82" t="s">
        <v>412</v>
      </c>
      <c r="G1153" s="89">
        <v>29.95</v>
      </c>
      <c r="H1153" s="84"/>
      <c r="I1153" s="82"/>
      <c r="J1153" s="114">
        <v>45457.282349537003</v>
      </c>
    </row>
    <row r="1154" spans="1:10" x14ac:dyDescent="0.25">
      <c r="A1154" s="80">
        <v>319</v>
      </c>
      <c r="B1154" s="81">
        <v>45455</v>
      </c>
      <c r="C1154" s="82" t="s">
        <v>58</v>
      </c>
      <c r="E1154" s="83" t="s">
        <v>344</v>
      </c>
      <c r="F1154" s="82" t="s">
        <v>342</v>
      </c>
      <c r="G1154" s="89"/>
      <c r="H1154" s="84">
        <v>29.95</v>
      </c>
      <c r="I1154" s="82"/>
      <c r="J1154" s="114">
        <v>45457.282349537003</v>
      </c>
    </row>
    <row r="1155" spans="1:10" x14ac:dyDescent="0.25">
      <c r="A1155" s="80">
        <v>320</v>
      </c>
      <c r="B1155" s="81">
        <v>45456</v>
      </c>
      <c r="C1155" s="82" t="s">
        <v>1344</v>
      </c>
      <c r="D1155" s="79" t="s">
        <v>1345</v>
      </c>
      <c r="E1155" s="83" t="s">
        <v>344</v>
      </c>
      <c r="F1155" s="82" t="s">
        <v>1276</v>
      </c>
      <c r="G1155" s="89"/>
      <c r="H1155" s="84">
        <v>29.95</v>
      </c>
      <c r="I1155" s="82"/>
      <c r="J1155" s="114">
        <v>45457.359143518501</v>
      </c>
    </row>
    <row r="1156" spans="1:10" x14ac:dyDescent="0.25">
      <c r="A1156" s="80">
        <v>320</v>
      </c>
      <c r="B1156" s="81">
        <v>45456</v>
      </c>
      <c r="C1156" s="82" t="s">
        <v>1344</v>
      </c>
      <c r="D1156" s="79" t="s">
        <v>1345</v>
      </c>
      <c r="E1156" s="83" t="s">
        <v>456</v>
      </c>
      <c r="F1156" s="82" t="s">
        <v>1222</v>
      </c>
      <c r="G1156" s="89">
        <v>26.05</v>
      </c>
      <c r="H1156" s="84"/>
      <c r="I1156" s="82"/>
      <c r="J1156" s="114">
        <v>45457.359143518501</v>
      </c>
    </row>
    <row r="1157" spans="1:10" x14ac:dyDescent="0.25">
      <c r="A1157" s="80">
        <v>320</v>
      </c>
      <c r="B1157" s="81">
        <v>45456</v>
      </c>
      <c r="C1157" s="82" t="s">
        <v>1344</v>
      </c>
      <c r="D1157" s="79" t="s">
        <v>1345</v>
      </c>
      <c r="E1157" s="83" t="s">
        <v>355</v>
      </c>
      <c r="F1157" s="82" t="s">
        <v>356</v>
      </c>
      <c r="G1157" s="89">
        <v>1.3</v>
      </c>
      <c r="H1157" s="84"/>
      <c r="I1157" s="82"/>
      <c r="J1157" s="114">
        <v>45457.359143518501</v>
      </c>
    </row>
    <row r="1158" spans="1:10" x14ac:dyDescent="0.25">
      <c r="A1158" s="80">
        <v>320</v>
      </c>
      <c r="B1158" s="81">
        <v>45456</v>
      </c>
      <c r="C1158" s="82" t="s">
        <v>1344</v>
      </c>
      <c r="D1158" s="79" t="s">
        <v>1345</v>
      </c>
      <c r="E1158" s="83" t="s">
        <v>360</v>
      </c>
      <c r="F1158" s="82" t="s">
        <v>361</v>
      </c>
      <c r="G1158" s="89">
        <v>2.6</v>
      </c>
      <c r="H1158" s="84"/>
      <c r="I1158" s="82"/>
      <c r="J1158" s="114">
        <v>45457.359143518501</v>
      </c>
    </row>
    <row r="1159" spans="1:10" x14ac:dyDescent="0.25">
      <c r="A1159" s="80">
        <v>321</v>
      </c>
      <c r="B1159" s="81">
        <v>45454</v>
      </c>
      <c r="C1159" s="82" t="s">
        <v>1346</v>
      </c>
      <c r="D1159" s="79" t="s">
        <v>1347</v>
      </c>
      <c r="E1159" s="83" t="s">
        <v>344</v>
      </c>
      <c r="F1159" s="82" t="s">
        <v>1276</v>
      </c>
      <c r="G1159" s="89"/>
      <c r="H1159" s="84">
        <v>149.75</v>
      </c>
      <c r="I1159" s="82"/>
      <c r="J1159" s="114">
        <v>45457.363310185203</v>
      </c>
    </row>
    <row r="1160" spans="1:10" x14ac:dyDescent="0.25">
      <c r="A1160" s="80">
        <v>321</v>
      </c>
      <c r="B1160" s="81">
        <v>45454</v>
      </c>
      <c r="C1160" s="82" t="s">
        <v>1346</v>
      </c>
      <c r="D1160" s="79" t="s">
        <v>1347</v>
      </c>
      <c r="E1160" s="83" t="s">
        <v>1196</v>
      </c>
      <c r="F1160" s="82" t="s">
        <v>440</v>
      </c>
      <c r="G1160" s="89">
        <v>34.74</v>
      </c>
      <c r="H1160" s="84"/>
      <c r="I1160" s="82"/>
      <c r="J1160" s="114">
        <v>45457.363310185203</v>
      </c>
    </row>
    <row r="1161" spans="1:10" x14ac:dyDescent="0.25">
      <c r="A1161" s="80">
        <v>321</v>
      </c>
      <c r="B1161" s="81">
        <v>45454</v>
      </c>
      <c r="C1161" s="82" t="s">
        <v>1346</v>
      </c>
      <c r="D1161" s="79" t="s">
        <v>1347</v>
      </c>
      <c r="E1161" s="83" t="s">
        <v>355</v>
      </c>
      <c r="F1161" s="82" t="s">
        <v>356</v>
      </c>
      <c r="G1161" s="89">
        <v>1.74</v>
      </c>
      <c r="H1161" s="84"/>
      <c r="I1161" s="82"/>
      <c r="J1161" s="114">
        <v>45457.363310185203</v>
      </c>
    </row>
    <row r="1162" spans="1:10" x14ac:dyDescent="0.25">
      <c r="A1162" s="80">
        <v>321</v>
      </c>
      <c r="B1162" s="81">
        <v>45454</v>
      </c>
      <c r="C1162" s="82" t="s">
        <v>1346</v>
      </c>
      <c r="D1162" s="79" t="s">
        <v>1347</v>
      </c>
      <c r="E1162" s="83" t="s">
        <v>360</v>
      </c>
      <c r="F1162" s="82" t="s">
        <v>361</v>
      </c>
      <c r="G1162" s="89">
        <v>3.47</v>
      </c>
      <c r="H1162" s="84"/>
      <c r="I1162" s="82"/>
      <c r="J1162" s="114">
        <v>45457.363310185203</v>
      </c>
    </row>
    <row r="1163" spans="1:10" x14ac:dyDescent="0.25">
      <c r="A1163" s="80">
        <v>321</v>
      </c>
      <c r="B1163" s="81">
        <v>45454</v>
      </c>
      <c r="C1163" s="82" t="s">
        <v>1346</v>
      </c>
      <c r="D1163" s="79" t="s">
        <v>1347</v>
      </c>
      <c r="E1163" s="83" t="s">
        <v>1196</v>
      </c>
      <c r="F1163" s="82" t="s">
        <v>440</v>
      </c>
      <c r="G1163" s="89">
        <v>17.350000000000001</v>
      </c>
      <c r="H1163" s="84"/>
      <c r="I1163" s="82"/>
      <c r="J1163" s="114">
        <v>45457.363310185203</v>
      </c>
    </row>
    <row r="1164" spans="1:10" x14ac:dyDescent="0.25">
      <c r="A1164" s="80">
        <v>321</v>
      </c>
      <c r="B1164" s="81">
        <v>45454</v>
      </c>
      <c r="C1164" s="82" t="s">
        <v>1346</v>
      </c>
      <c r="D1164" s="79" t="s">
        <v>1347</v>
      </c>
      <c r="E1164" s="83" t="s">
        <v>355</v>
      </c>
      <c r="F1164" s="82" t="s">
        <v>356</v>
      </c>
      <c r="G1164" s="89">
        <v>0.87</v>
      </c>
      <c r="H1164" s="84"/>
      <c r="I1164" s="82"/>
      <c r="J1164" s="114">
        <v>45457.363310185203</v>
      </c>
    </row>
    <row r="1165" spans="1:10" x14ac:dyDescent="0.25">
      <c r="A1165" s="80">
        <v>321</v>
      </c>
      <c r="B1165" s="81">
        <v>45454</v>
      </c>
      <c r="C1165" s="82" t="s">
        <v>1346</v>
      </c>
      <c r="D1165" s="79" t="s">
        <v>1347</v>
      </c>
      <c r="E1165" s="83" t="s">
        <v>360</v>
      </c>
      <c r="F1165" s="82" t="s">
        <v>361</v>
      </c>
      <c r="G1165" s="89">
        <v>1.73</v>
      </c>
      <c r="H1165" s="84"/>
      <c r="I1165" s="82"/>
      <c r="J1165" s="114">
        <v>45457.363310185203</v>
      </c>
    </row>
    <row r="1166" spans="1:10" x14ac:dyDescent="0.25">
      <c r="A1166" s="80">
        <v>321</v>
      </c>
      <c r="B1166" s="81">
        <v>45454</v>
      </c>
      <c r="C1166" s="82" t="s">
        <v>1346</v>
      </c>
      <c r="D1166" s="79" t="s">
        <v>1347</v>
      </c>
      <c r="E1166" s="83" t="s">
        <v>1196</v>
      </c>
      <c r="F1166" s="82" t="s">
        <v>440</v>
      </c>
      <c r="G1166" s="89">
        <v>8.66</v>
      </c>
      <c r="H1166" s="84"/>
      <c r="I1166" s="82"/>
      <c r="J1166" s="114">
        <v>45457.363310185203</v>
      </c>
    </row>
    <row r="1167" spans="1:10" x14ac:dyDescent="0.25">
      <c r="A1167" s="80">
        <v>321</v>
      </c>
      <c r="B1167" s="81">
        <v>45454</v>
      </c>
      <c r="C1167" s="82" t="s">
        <v>1346</v>
      </c>
      <c r="D1167" s="79" t="s">
        <v>1347</v>
      </c>
      <c r="E1167" s="83" t="s">
        <v>355</v>
      </c>
      <c r="F1167" s="82" t="s">
        <v>356</v>
      </c>
      <c r="G1167" s="89">
        <v>0.43</v>
      </c>
      <c r="H1167" s="84"/>
      <c r="I1167" s="82"/>
      <c r="J1167" s="114">
        <v>45457.363310185203</v>
      </c>
    </row>
    <row r="1168" spans="1:10" x14ac:dyDescent="0.25">
      <c r="A1168" s="80">
        <v>321</v>
      </c>
      <c r="B1168" s="81">
        <v>45454</v>
      </c>
      <c r="C1168" s="82" t="s">
        <v>1346</v>
      </c>
      <c r="D1168" s="79" t="s">
        <v>1347</v>
      </c>
      <c r="E1168" s="83" t="s">
        <v>360</v>
      </c>
      <c r="F1168" s="82" t="s">
        <v>361</v>
      </c>
      <c r="G1168" s="89">
        <v>0.86</v>
      </c>
      <c r="H1168" s="84"/>
      <c r="I1168" s="82"/>
      <c r="J1168" s="114">
        <v>45457.363310185203</v>
      </c>
    </row>
    <row r="1169" spans="1:10" x14ac:dyDescent="0.25">
      <c r="A1169" s="80">
        <v>321</v>
      </c>
      <c r="B1169" s="81">
        <v>45454</v>
      </c>
      <c r="C1169" s="82" t="s">
        <v>1346</v>
      </c>
      <c r="D1169" s="79" t="s">
        <v>1347</v>
      </c>
      <c r="E1169" s="83" t="s">
        <v>1196</v>
      </c>
      <c r="F1169" s="82" t="s">
        <v>440</v>
      </c>
      <c r="G1169" s="89">
        <v>26.05</v>
      </c>
      <c r="H1169" s="84"/>
      <c r="I1169" s="82"/>
      <c r="J1169" s="114">
        <v>45457.363310185203</v>
      </c>
    </row>
    <row r="1170" spans="1:10" x14ac:dyDescent="0.25">
      <c r="A1170" s="80">
        <v>321</v>
      </c>
      <c r="B1170" s="81">
        <v>45454</v>
      </c>
      <c r="C1170" s="82" t="s">
        <v>1346</v>
      </c>
      <c r="D1170" s="79" t="s">
        <v>1347</v>
      </c>
      <c r="E1170" s="83" t="s">
        <v>355</v>
      </c>
      <c r="F1170" s="82" t="s">
        <v>356</v>
      </c>
      <c r="G1170" s="89">
        <v>1.3</v>
      </c>
      <c r="H1170" s="84"/>
      <c r="I1170" s="82"/>
      <c r="J1170" s="114">
        <v>45457.363310185203</v>
      </c>
    </row>
    <row r="1171" spans="1:10" x14ac:dyDescent="0.25">
      <c r="A1171" s="80">
        <v>321</v>
      </c>
      <c r="B1171" s="81">
        <v>45454</v>
      </c>
      <c r="C1171" s="82" t="s">
        <v>1346</v>
      </c>
      <c r="D1171" s="79" t="s">
        <v>1347</v>
      </c>
      <c r="E1171" s="83" t="s">
        <v>360</v>
      </c>
      <c r="F1171" s="82" t="s">
        <v>361</v>
      </c>
      <c r="G1171" s="89">
        <v>2.6</v>
      </c>
      <c r="H1171" s="84"/>
      <c r="I1171" s="82"/>
      <c r="J1171" s="114">
        <v>45457.363310185203</v>
      </c>
    </row>
    <row r="1172" spans="1:10" x14ac:dyDescent="0.25">
      <c r="A1172" s="80">
        <v>321</v>
      </c>
      <c r="B1172" s="81">
        <v>45454</v>
      </c>
      <c r="C1172" s="82" t="s">
        <v>1346</v>
      </c>
      <c r="D1172" s="79" t="s">
        <v>1347</v>
      </c>
      <c r="E1172" s="83" t="s">
        <v>1196</v>
      </c>
      <c r="F1172" s="82" t="s">
        <v>440</v>
      </c>
      <c r="G1172" s="89">
        <v>43.45</v>
      </c>
      <c r="H1172" s="84"/>
      <c r="I1172" s="82"/>
      <c r="J1172" s="114">
        <v>45457.363310185203</v>
      </c>
    </row>
    <row r="1173" spans="1:10" x14ac:dyDescent="0.25">
      <c r="A1173" s="80">
        <v>321</v>
      </c>
      <c r="B1173" s="81">
        <v>45454</v>
      </c>
      <c r="C1173" s="82" t="s">
        <v>1346</v>
      </c>
      <c r="D1173" s="79" t="s">
        <v>1347</v>
      </c>
      <c r="E1173" s="83" t="s">
        <v>355</v>
      </c>
      <c r="F1173" s="82" t="s">
        <v>356</v>
      </c>
      <c r="G1173" s="89">
        <v>2.17</v>
      </c>
      <c r="H1173" s="84"/>
      <c r="I1173" s="82"/>
      <c r="J1173" s="114">
        <v>45457.363310185203</v>
      </c>
    </row>
    <row r="1174" spans="1:10" x14ac:dyDescent="0.25">
      <c r="A1174" s="80">
        <v>321</v>
      </c>
      <c r="B1174" s="81">
        <v>45454</v>
      </c>
      <c r="C1174" s="82" t="s">
        <v>1346</v>
      </c>
      <c r="D1174" s="79" t="s">
        <v>1347</v>
      </c>
      <c r="E1174" s="83" t="s">
        <v>360</v>
      </c>
      <c r="F1174" s="82" t="s">
        <v>361</v>
      </c>
      <c r="G1174" s="89">
        <v>4.33</v>
      </c>
      <c r="H1174" s="84"/>
      <c r="I1174" s="82"/>
      <c r="J1174" s="114">
        <v>45457.363310185203</v>
      </c>
    </row>
    <row r="1175" spans="1:10" x14ac:dyDescent="0.25">
      <c r="A1175" s="80">
        <v>322</v>
      </c>
      <c r="B1175" s="81">
        <v>45451</v>
      </c>
      <c r="C1175" s="82" t="s">
        <v>1348</v>
      </c>
      <c r="D1175" s="79" t="s">
        <v>1349</v>
      </c>
      <c r="E1175" s="83" t="s">
        <v>344</v>
      </c>
      <c r="F1175" s="82" t="s">
        <v>1276</v>
      </c>
      <c r="G1175" s="89"/>
      <c r="H1175" s="84">
        <v>149.75</v>
      </c>
      <c r="I1175" s="82"/>
      <c r="J1175" s="114">
        <v>45457.365914351903</v>
      </c>
    </row>
    <row r="1176" spans="1:10" x14ac:dyDescent="0.25">
      <c r="A1176" s="80">
        <v>322</v>
      </c>
      <c r="B1176" s="81">
        <v>45451</v>
      </c>
      <c r="C1176" s="82" t="s">
        <v>1348</v>
      </c>
      <c r="D1176" s="79" t="s">
        <v>1349</v>
      </c>
      <c r="E1176" s="83" t="s">
        <v>355</v>
      </c>
      <c r="F1176" s="82" t="s">
        <v>356</v>
      </c>
      <c r="G1176" s="89">
        <v>1.74</v>
      </c>
      <c r="H1176" s="84"/>
      <c r="I1176" s="82"/>
      <c r="J1176" s="114">
        <v>45457.365914351903</v>
      </c>
    </row>
    <row r="1177" spans="1:10" x14ac:dyDescent="0.25">
      <c r="A1177" s="80">
        <v>322</v>
      </c>
      <c r="B1177" s="81">
        <v>45451</v>
      </c>
      <c r="C1177" s="82" t="s">
        <v>1348</v>
      </c>
      <c r="D1177" s="79" t="s">
        <v>1349</v>
      </c>
      <c r="E1177" s="83" t="s">
        <v>360</v>
      </c>
      <c r="F1177" s="82" t="s">
        <v>361</v>
      </c>
      <c r="G1177" s="89">
        <v>3.47</v>
      </c>
      <c r="H1177" s="84"/>
      <c r="I1177" s="82"/>
      <c r="J1177" s="114">
        <v>45457.365914351903</v>
      </c>
    </row>
    <row r="1178" spans="1:10" x14ac:dyDescent="0.25">
      <c r="A1178" s="80">
        <v>322</v>
      </c>
      <c r="B1178" s="81">
        <v>45451</v>
      </c>
      <c r="C1178" s="82" t="s">
        <v>1348</v>
      </c>
      <c r="D1178" s="79" t="s">
        <v>1349</v>
      </c>
      <c r="E1178" s="83" t="s">
        <v>355</v>
      </c>
      <c r="F1178" s="82" t="s">
        <v>356</v>
      </c>
      <c r="G1178" s="89">
        <v>0.87</v>
      </c>
      <c r="H1178" s="84"/>
      <c r="I1178" s="82"/>
      <c r="J1178" s="114">
        <v>45457.365914351903</v>
      </c>
    </row>
    <row r="1179" spans="1:10" x14ac:dyDescent="0.25">
      <c r="A1179" s="80">
        <v>322</v>
      </c>
      <c r="B1179" s="81">
        <v>45451</v>
      </c>
      <c r="C1179" s="82" t="s">
        <v>1348</v>
      </c>
      <c r="D1179" s="79" t="s">
        <v>1349</v>
      </c>
      <c r="E1179" s="83" t="s">
        <v>360</v>
      </c>
      <c r="F1179" s="82" t="s">
        <v>361</v>
      </c>
      <c r="G1179" s="89">
        <v>1.73</v>
      </c>
      <c r="H1179" s="84"/>
      <c r="I1179" s="82"/>
      <c r="J1179" s="114">
        <v>45457.365914351903</v>
      </c>
    </row>
    <row r="1180" spans="1:10" x14ac:dyDescent="0.25">
      <c r="A1180" s="80">
        <v>322</v>
      </c>
      <c r="B1180" s="81">
        <v>45451</v>
      </c>
      <c r="C1180" s="82" t="s">
        <v>1348</v>
      </c>
      <c r="D1180" s="79" t="s">
        <v>1349</v>
      </c>
      <c r="E1180" s="83" t="s">
        <v>355</v>
      </c>
      <c r="F1180" s="82" t="s">
        <v>356</v>
      </c>
      <c r="G1180" s="89">
        <v>0.43</v>
      </c>
      <c r="H1180" s="84"/>
      <c r="I1180" s="82"/>
      <c r="J1180" s="114">
        <v>45457.365914351903</v>
      </c>
    </row>
    <row r="1181" spans="1:10" x14ac:dyDescent="0.25">
      <c r="A1181" s="80">
        <v>322</v>
      </c>
      <c r="B1181" s="81">
        <v>45451</v>
      </c>
      <c r="C1181" s="82" t="s">
        <v>1348</v>
      </c>
      <c r="D1181" s="79" t="s">
        <v>1349</v>
      </c>
      <c r="E1181" s="83" t="s">
        <v>360</v>
      </c>
      <c r="F1181" s="82" t="s">
        <v>361</v>
      </c>
      <c r="G1181" s="89">
        <v>0.86</v>
      </c>
      <c r="H1181" s="84"/>
      <c r="I1181" s="82"/>
      <c r="J1181" s="114">
        <v>45457.365914351903</v>
      </c>
    </row>
    <row r="1182" spans="1:10" x14ac:dyDescent="0.25">
      <c r="A1182" s="80">
        <v>322</v>
      </c>
      <c r="B1182" s="81">
        <v>45451</v>
      </c>
      <c r="C1182" s="82" t="s">
        <v>1348</v>
      </c>
      <c r="D1182" s="79" t="s">
        <v>1349</v>
      </c>
      <c r="E1182" s="83" t="s">
        <v>1196</v>
      </c>
      <c r="F1182" s="82" t="s">
        <v>440</v>
      </c>
      <c r="G1182" s="89">
        <v>26.05</v>
      </c>
      <c r="H1182" s="84"/>
      <c r="I1182" s="82"/>
      <c r="J1182" s="114">
        <v>45457.365914351903</v>
      </c>
    </row>
    <row r="1183" spans="1:10" x14ac:dyDescent="0.25">
      <c r="A1183" s="80">
        <v>322</v>
      </c>
      <c r="B1183" s="81">
        <v>45451</v>
      </c>
      <c r="C1183" s="82" t="s">
        <v>1348</v>
      </c>
      <c r="D1183" s="79" t="s">
        <v>1349</v>
      </c>
      <c r="E1183" s="83" t="s">
        <v>355</v>
      </c>
      <c r="F1183" s="82" t="s">
        <v>356</v>
      </c>
      <c r="G1183" s="89">
        <v>1.3</v>
      </c>
      <c r="H1183" s="84"/>
      <c r="I1183" s="82"/>
      <c r="J1183" s="114">
        <v>45457.365914351903</v>
      </c>
    </row>
    <row r="1184" spans="1:10" x14ac:dyDescent="0.25">
      <c r="A1184" s="80">
        <v>322</v>
      </c>
      <c r="B1184" s="81">
        <v>45451</v>
      </c>
      <c r="C1184" s="82" t="s">
        <v>1348</v>
      </c>
      <c r="D1184" s="79" t="s">
        <v>1349</v>
      </c>
      <c r="E1184" s="83" t="s">
        <v>360</v>
      </c>
      <c r="F1184" s="82" t="s">
        <v>361</v>
      </c>
      <c r="G1184" s="89">
        <v>2.6</v>
      </c>
      <c r="H1184" s="84"/>
      <c r="I1184" s="82"/>
      <c r="J1184" s="114">
        <v>45457.365914351903</v>
      </c>
    </row>
    <row r="1185" spans="1:10" x14ac:dyDescent="0.25">
      <c r="A1185" s="80">
        <v>322</v>
      </c>
      <c r="B1185" s="81">
        <v>45451</v>
      </c>
      <c r="C1185" s="82" t="s">
        <v>1348</v>
      </c>
      <c r="D1185" s="79" t="s">
        <v>1349</v>
      </c>
      <c r="E1185" s="83" t="s">
        <v>355</v>
      </c>
      <c r="F1185" s="82" t="s">
        <v>356</v>
      </c>
      <c r="G1185" s="89">
        <v>2.17</v>
      </c>
      <c r="H1185" s="84"/>
      <c r="I1185" s="82"/>
      <c r="J1185" s="114">
        <v>45457.365914351903</v>
      </c>
    </row>
    <row r="1186" spans="1:10" x14ac:dyDescent="0.25">
      <c r="A1186" s="80">
        <v>322</v>
      </c>
      <c r="B1186" s="81">
        <v>45451</v>
      </c>
      <c r="C1186" s="82" t="s">
        <v>1348</v>
      </c>
      <c r="D1186" s="79" t="s">
        <v>1349</v>
      </c>
      <c r="E1186" s="83" t="s">
        <v>360</v>
      </c>
      <c r="F1186" s="82" t="s">
        <v>361</v>
      </c>
      <c r="G1186" s="89">
        <v>4.33</v>
      </c>
      <c r="H1186" s="84"/>
      <c r="I1186" s="82"/>
      <c r="J1186" s="114">
        <v>45457.365914351903</v>
      </c>
    </row>
    <row r="1187" spans="1:10" x14ac:dyDescent="0.25">
      <c r="A1187" s="80">
        <v>323</v>
      </c>
      <c r="B1187" s="81">
        <v>45457</v>
      </c>
      <c r="C1187" s="82" t="s">
        <v>1332</v>
      </c>
      <c r="D1187" s="79" t="s">
        <v>1350</v>
      </c>
      <c r="E1187" s="83" t="s">
        <v>344</v>
      </c>
      <c r="F1187" s="82" t="s">
        <v>1276</v>
      </c>
      <c r="G1187" s="89"/>
      <c r="H1187" s="84">
        <v>299.95</v>
      </c>
      <c r="I1187" s="82"/>
      <c r="J1187" s="114">
        <v>45457.381469907399</v>
      </c>
    </row>
    <row r="1188" spans="1:10" x14ac:dyDescent="0.25">
      <c r="A1188" s="80">
        <v>323</v>
      </c>
      <c r="B1188" s="81">
        <v>45457</v>
      </c>
      <c r="C1188" s="82" t="s">
        <v>1332</v>
      </c>
      <c r="D1188" s="79" t="s">
        <v>1350</v>
      </c>
      <c r="E1188" s="83" t="s">
        <v>425</v>
      </c>
      <c r="F1188" s="82" t="s">
        <v>426</v>
      </c>
      <c r="G1188" s="89">
        <v>260.89</v>
      </c>
      <c r="H1188" s="84"/>
      <c r="I1188" s="82"/>
      <c r="J1188" s="114">
        <v>45457.381469907399</v>
      </c>
    </row>
    <row r="1189" spans="1:10" x14ac:dyDescent="0.25">
      <c r="A1189" s="80">
        <v>323</v>
      </c>
      <c r="B1189" s="81">
        <v>45457</v>
      </c>
      <c r="C1189" s="82" t="s">
        <v>1332</v>
      </c>
      <c r="D1189" s="79" t="s">
        <v>1350</v>
      </c>
      <c r="E1189" s="83" t="s">
        <v>355</v>
      </c>
      <c r="F1189" s="82" t="s">
        <v>356</v>
      </c>
      <c r="G1189" s="89">
        <v>13.04</v>
      </c>
      <c r="H1189" s="84"/>
      <c r="I1189" s="82"/>
      <c r="J1189" s="114">
        <v>45457.381469907399</v>
      </c>
    </row>
    <row r="1190" spans="1:10" x14ac:dyDescent="0.25">
      <c r="A1190" s="80">
        <v>323</v>
      </c>
      <c r="B1190" s="81">
        <v>45457</v>
      </c>
      <c r="C1190" s="82" t="s">
        <v>1332</v>
      </c>
      <c r="D1190" s="79" t="s">
        <v>1350</v>
      </c>
      <c r="E1190" s="83" t="s">
        <v>360</v>
      </c>
      <c r="F1190" s="82" t="s">
        <v>361</v>
      </c>
      <c r="G1190" s="89">
        <v>26.02</v>
      </c>
      <c r="H1190" s="84"/>
      <c r="I1190" s="82"/>
      <c r="J1190" s="114">
        <v>45457.381469907399</v>
      </c>
    </row>
    <row r="1191" spans="1:10" x14ac:dyDescent="0.25">
      <c r="A1191" s="80">
        <v>324</v>
      </c>
      <c r="B1191" s="81">
        <v>45460</v>
      </c>
      <c r="C1191" s="82"/>
      <c r="D1191" s="79" t="s">
        <v>1351</v>
      </c>
      <c r="E1191" s="83" t="s">
        <v>389</v>
      </c>
      <c r="F1191" s="82" t="s">
        <v>345</v>
      </c>
      <c r="G1191" s="89">
        <v>1926.54</v>
      </c>
      <c r="H1191" s="84"/>
      <c r="I1191" s="82"/>
      <c r="J1191" s="114">
        <v>45460.440069444398</v>
      </c>
    </row>
    <row r="1192" spans="1:10" x14ac:dyDescent="0.25">
      <c r="A1192" s="80">
        <v>324</v>
      </c>
      <c r="B1192" s="81">
        <v>45460</v>
      </c>
      <c r="C1192" s="82"/>
      <c r="D1192" s="79" t="s">
        <v>1351</v>
      </c>
      <c r="E1192" s="83" t="s">
        <v>365</v>
      </c>
      <c r="F1192" s="82" t="s">
        <v>432</v>
      </c>
      <c r="G1192" s="89"/>
      <c r="H1192" s="84">
        <v>3850</v>
      </c>
      <c r="I1192" s="82"/>
      <c r="J1192" s="114">
        <v>45460.440069444398</v>
      </c>
    </row>
    <row r="1193" spans="1:10" x14ac:dyDescent="0.25">
      <c r="A1193" s="80">
        <v>324</v>
      </c>
      <c r="B1193" s="81">
        <v>45460</v>
      </c>
      <c r="C1193" s="82"/>
      <c r="D1193" s="79" t="s">
        <v>1351</v>
      </c>
      <c r="E1193" s="83" t="s">
        <v>700</v>
      </c>
      <c r="F1193" s="82" t="s">
        <v>430</v>
      </c>
      <c r="G1193" s="89"/>
      <c r="H1193" s="84">
        <v>192.5</v>
      </c>
      <c r="I1193" s="82"/>
      <c r="J1193" s="114">
        <v>45460.440069444398</v>
      </c>
    </row>
    <row r="1194" spans="1:10" x14ac:dyDescent="0.25">
      <c r="A1194" s="80">
        <v>324</v>
      </c>
      <c r="B1194" s="81">
        <v>45460</v>
      </c>
      <c r="C1194" s="82"/>
      <c r="D1194" s="79" t="s">
        <v>1351</v>
      </c>
      <c r="E1194" s="83" t="s">
        <v>701</v>
      </c>
      <c r="F1194" s="82" t="s">
        <v>431</v>
      </c>
      <c r="G1194" s="89"/>
      <c r="H1194" s="84">
        <v>384.04</v>
      </c>
      <c r="I1194" s="82"/>
      <c r="J1194" s="114">
        <v>45460.440069444398</v>
      </c>
    </row>
    <row r="1195" spans="1:10" x14ac:dyDescent="0.25">
      <c r="A1195" s="80">
        <v>324</v>
      </c>
      <c r="B1195" s="81">
        <v>45460</v>
      </c>
      <c r="C1195" s="82"/>
      <c r="D1195" s="79" t="s">
        <v>1351</v>
      </c>
      <c r="E1195" s="83" t="s">
        <v>374</v>
      </c>
      <c r="F1195" s="82" t="s">
        <v>422</v>
      </c>
      <c r="G1195" s="89">
        <v>2500</v>
      </c>
      <c r="H1195" s="84"/>
      <c r="I1195" s="82"/>
      <c r="J1195" s="114">
        <v>45460.440069444398</v>
      </c>
    </row>
    <row r="1196" spans="1:10" x14ac:dyDescent="0.25">
      <c r="A1196" s="80">
        <v>325</v>
      </c>
      <c r="B1196" s="81">
        <v>45460</v>
      </c>
      <c r="C1196" s="82"/>
      <c r="D1196" s="79" t="s">
        <v>1352</v>
      </c>
      <c r="E1196" s="83" t="s">
        <v>389</v>
      </c>
      <c r="F1196" s="82" t="s">
        <v>345</v>
      </c>
      <c r="G1196" s="89">
        <v>8439.17</v>
      </c>
      <c r="H1196" s="84"/>
      <c r="I1196" s="82"/>
      <c r="J1196" s="114">
        <v>45460.451898148101</v>
      </c>
    </row>
    <row r="1197" spans="1:10" x14ac:dyDescent="0.25">
      <c r="A1197" s="80">
        <v>325</v>
      </c>
      <c r="B1197" s="81">
        <v>45460</v>
      </c>
      <c r="C1197" s="82"/>
      <c r="D1197" s="79" t="s">
        <v>1352</v>
      </c>
      <c r="E1197" s="83" t="s">
        <v>365</v>
      </c>
      <c r="F1197" s="82" t="s">
        <v>432</v>
      </c>
      <c r="G1197" s="89"/>
      <c r="H1197" s="84">
        <v>7315</v>
      </c>
      <c r="I1197" s="82"/>
      <c r="J1197" s="114">
        <v>45460.451898148101</v>
      </c>
    </row>
    <row r="1198" spans="1:10" x14ac:dyDescent="0.25">
      <c r="A1198" s="80">
        <v>325</v>
      </c>
      <c r="B1198" s="81">
        <v>45460</v>
      </c>
      <c r="C1198" s="82"/>
      <c r="D1198" s="79" t="s">
        <v>1352</v>
      </c>
      <c r="E1198" s="83" t="s">
        <v>367</v>
      </c>
      <c r="F1198" s="82" t="s">
        <v>448</v>
      </c>
      <c r="G1198" s="89"/>
      <c r="H1198" s="84">
        <v>25</v>
      </c>
      <c r="I1198" s="82"/>
      <c r="J1198" s="114">
        <v>45460.451898148101</v>
      </c>
    </row>
    <row r="1199" spans="1:10" x14ac:dyDescent="0.25">
      <c r="A1199" s="80">
        <v>325</v>
      </c>
      <c r="B1199" s="81">
        <v>45460</v>
      </c>
      <c r="C1199" s="82"/>
      <c r="D1199" s="79" t="s">
        <v>1352</v>
      </c>
      <c r="E1199" s="83" t="s">
        <v>700</v>
      </c>
      <c r="F1199" s="82" t="s">
        <v>430</v>
      </c>
      <c r="G1199" s="89"/>
      <c r="H1199" s="84">
        <v>367</v>
      </c>
      <c r="I1199" s="82"/>
      <c r="J1199" s="114">
        <v>45460.451898148101</v>
      </c>
    </row>
    <row r="1200" spans="1:10" x14ac:dyDescent="0.25">
      <c r="A1200" s="80">
        <v>325</v>
      </c>
      <c r="B1200" s="81">
        <v>45460</v>
      </c>
      <c r="C1200" s="82"/>
      <c r="D1200" s="79" t="s">
        <v>1352</v>
      </c>
      <c r="E1200" s="83" t="s">
        <v>701</v>
      </c>
      <c r="F1200" s="82" t="s">
        <v>431</v>
      </c>
      <c r="G1200" s="89"/>
      <c r="H1200" s="84">
        <v>732.17</v>
      </c>
      <c r="I1200" s="82"/>
      <c r="J1200" s="114">
        <v>45460.451898148101</v>
      </c>
    </row>
    <row r="1201" spans="1:10" x14ac:dyDescent="0.25">
      <c r="A1201" s="80">
        <v>326</v>
      </c>
      <c r="B1201" s="81">
        <v>45460</v>
      </c>
      <c r="C1201" s="82"/>
      <c r="D1201" s="79" t="s">
        <v>1353</v>
      </c>
      <c r="E1201" s="83" t="s">
        <v>389</v>
      </c>
      <c r="F1201" s="82" t="s">
        <v>345</v>
      </c>
      <c r="G1201" s="89">
        <v>1262.06</v>
      </c>
      <c r="H1201" s="84"/>
      <c r="I1201" s="82"/>
      <c r="J1201" s="114">
        <v>45460.457152777803</v>
      </c>
    </row>
    <row r="1202" spans="1:10" x14ac:dyDescent="0.25">
      <c r="A1202" s="80">
        <v>326</v>
      </c>
      <c r="B1202" s="81">
        <v>45460</v>
      </c>
      <c r="C1202" s="82"/>
      <c r="D1202" s="79" t="s">
        <v>1353</v>
      </c>
      <c r="E1202" s="83" t="s">
        <v>365</v>
      </c>
      <c r="F1202" s="82" t="s">
        <v>432</v>
      </c>
      <c r="G1202" s="89"/>
      <c r="H1202" s="84">
        <v>1750</v>
      </c>
      <c r="I1202" s="82"/>
      <c r="J1202" s="114">
        <v>45460.457152777803</v>
      </c>
    </row>
    <row r="1203" spans="1:10" x14ac:dyDescent="0.25">
      <c r="A1203" s="80">
        <v>326</v>
      </c>
      <c r="B1203" s="81">
        <v>45460</v>
      </c>
      <c r="C1203" s="82"/>
      <c r="D1203" s="79" t="s">
        <v>1353</v>
      </c>
      <c r="E1203" s="83" t="s">
        <v>700</v>
      </c>
      <c r="F1203" s="82" t="s">
        <v>430</v>
      </c>
      <c r="G1203" s="89"/>
      <c r="H1203" s="84">
        <v>87.5</v>
      </c>
      <c r="I1203" s="82"/>
      <c r="J1203" s="114">
        <v>45460.457152777803</v>
      </c>
    </row>
    <row r="1204" spans="1:10" x14ac:dyDescent="0.25">
      <c r="A1204" s="80">
        <v>326</v>
      </c>
      <c r="B1204" s="81">
        <v>45460</v>
      </c>
      <c r="C1204" s="82"/>
      <c r="D1204" s="79" t="s">
        <v>1353</v>
      </c>
      <c r="E1204" s="83" t="s">
        <v>701</v>
      </c>
      <c r="F1204" s="82" t="s">
        <v>431</v>
      </c>
      <c r="G1204" s="89"/>
      <c r="H1204" s="84">
        <v>174.56</v>
      </c>
      <c r="I1204" s="82"/>
      <c r="J1204" s="114">
        <v>45460.457152777803</v>
      </c>
    </row>
    <row r="1205" spans="1:10" x14ac:dyDescent="0.25">
      <c r="A1205" s="80">
        <v>326</v>
      </c>
      <c r="B1205" s="81">
        <v>45460</v>
      </c>
      <c r="C1205" s="82"/>
      <c r="D1205" s="79" t="s">
        <v>1353</v>
      </c>
      <c r="E1205" s="83" t="s">
        <v>374</v>
      </c>
      <c r="F1205" s="82" t="s">
        <v>422</v>
      </c>
      <c r="G1205" s="89">
        <v>750</v>
      </c>
      <c r="H1205" s="84"/>
      <c r="I1205" s="82"/>
      <c r="J1205" s="114">
        <v>45460.457152777803</v>
      </c>
    </row>
    <row r="1206" spans="1:10" x14ac:dyDescent="0.25">
      <c r="A1206" s="80">
        <v>327</v>
      </c>
      <c r="B1206" s="81">
        <v>45459</v>
      </c>
      <c r="C1206" s="82"/>
      <c r="D1206" s="79" t="s">
        <v>1371</v>
      </c>
      <c r="E1206" s="83" t="s">
        <v>389</v>
      </c>
      <c r="F1206" s="82" t="s">
        <v>345</v>
      </c>
      <c r="G1206" s="89">
        <v>5519.58</v>
      </c>
      <c r="H1206" s="84"/>
      <c r="I1206" s="82"/>
      <c r="J1206" s="114">
        <v>45460.647395833301</v>
      </c>
    </row>
    <row r="1207" spans="1:10" x14ac:dyDescent="0.25">
      <c r="A1207" s="80">
        <v>327</v>
      </c>
      <c r="B1207" s="81">
        <v>45459</v>
      </c>
      <c r="C1207" s="82"/>
      <c r="D1207" s="79" t="s">
        <v>1371</v>
      </c>
      <c r="E1207" s="83" t="s">
        <v>365</v>
      </c>
      <c r="F1207" s="82" t="s">
        <v>432</v>
      </c>
      <c r="G1207" s="89"/>
      <c r="H1207" s="84">
        <v>7192.5</v>
      </c>
      <c r="I1207" s="82"/>
      <c r="J1207" s="114">
        <v>45460.647395833301</v>
      </c>
    </row>
    <row r="1208" spans="1:10" x14ac:dyDescent="0.25">
      <c r="A1208" s="80">
        <v>327</v>
      </c>
      <c r="B1208" s="81">
        <v>45459</v>
      </c>
      <c r="C1208" s="82"/>
      <c r="D1208" s="79" t="s">
        <v>1371</v>
      </c>
      <c r="E1208" s="83" t="s">
        <v>700</v>
      </c>
      <c r="F1208" s="82" t="s">
        <v>430</v>
      </c>
      <c r="G1208" s="89"/>
      <c r="H1208" s="84">
        <v>359.63</v>
      </c>
      <c r="I1208" s="82"/>
      <c r="J1208" s="114">
        <v>45460.647395833301</v>
      </c>
    </row>
    <row r="1209" spans="1:10" x14ac:dyDescent="0.25">
      <c r="A1209" s="80">
        <v>327</v>
      </c>
      <c r="B1209" s="81">
        <v>45459</v>
      </c>
      <c r="C1209" s="82"/>
      <c r="D1209" s="79" t="s">
        <v>1371</v>
      </c>
      <c r="E1209" s="83" t="s">
        <v>701</v>
      </c>
      <c r="F1209" s="82" t="s">
        <v>431</v>
      </c>
      <c r="G1209" s="89"/>
      <c r="H1209" s="84">
        <v>717.45</v>
      </c>
      <c r="I1209" s="82"/>
      <c r="J1209" s="114">
        <v>45460.647395833301</v>
      </c>
    </row>
    <row r="1210" spans="1:10" x14ac:dyDescent="0.25">
      <c r="A1210" s="80">
        <v>327</v>
      </c>
      <c r="B1210" s="81">
        <v>45459</v>
      </c>
      <c r="C1210" s="82"/>
      <c r="D1210" s="79" t="s">
        <v>1371</v>
      </c>
      <c r="E1210" s="83" t="s">
        <v>374</v>
      </c>
      <c r="F1210" s="82" t="s">
        <v>422</v>
      </c>
      <c r="G1210" s="89">
        <v>2750</v>
      </c>
      <c r="H1210" s="84"/>
      <c r="I1210" s="82"/>
      <c r="J1210" s="114">
        <v>45460.647395833301</v>
      </c>
    </row>
    <row r="1211" spans="1:10" x14ac:dyDescent="0.25">
      <c r="A1211" s="80">
        <v>328</v>
      </c>
      <c r="B1211" s="81">
        <v>45459</v>
      </c>
      <c r="C1211" s="82"/>
      <c r="D1211" s="79" t="s">
        <v>1372</v>
      </c>
      <c r="E1211" s="83" t="s">
        <v>389</v>
      </c>
      <c r="F1211" s="82" t="s">
        <v>345</v>
      </c>
      <c r="G1211" s="89">
        <v>2696.16</v>
      </c>
      <c r="H1211" s="84"/>
      <c r="I1211" s="82"/>
      <c r="J1211" s="114">
        <v>45460.6484375</v>
      </c>
    </row>
    <row r="1212" spans="1:10" x14ac:dyDescent="0.25">
      <c r="A1212" s="80">
        <v>328</v>
      </c>
      <c r="B1212" s="81">
        <v>45459</v>
      </c>
      <c r="C1212" s="82"/>
      <c r="D1212" s="79" t="s">
        <v>1372</v>
      </c>
      <c r="E1212" s="83" t="s">
        <v>365</v>
      </c>
      <c r="F1212" s="82" t="s">
        <v>432</v>
      </c>
      <c r="G1212" s="89"/>
      <c r="H1212" s="84">
        <v>2345</v>
      </c>
      <c r="I1212" s="82"/>
      <c r="J1212" s="114">
        <v>45460.6484375</v>
      </c>
    </row>
    <row r="1213" spans="1:10" x14ac:dyDescent="0.25">
      <c r="A1213" s="80">
        <v>328</v>
      </c>
      <c r="B1213" s="81">
        <v>45459</v>
      </c>
      <c r="C1213" s="82"/>
      <c r="D1213" s="79" t="s">
        <v>1372</v>
      </c>
      <c r="E1213" s="83" t="s">
        <v>700</v>
      </c>
      <c r="F1213" s="82" t="s">
        <v>430</v>
      </c>
      <c r="G1213" s="89"/>
      <c r="H1213" s="84">
        <v>117.25</v>
      </c>
      <c r="I1213" s="82"/>
      <c r="J1213" s="114">
        <v>45460.6484375</v>
      </c>
    </row>
    <row r="1214" spans="1:10" x14ac:dyDescent="0.25">
      <c r="A1214" s="80">
        <v>328</v>
      </c>
      <c r="B1214" s="81">
        <v>45459</v>
      </c>
      <c r="C1214" s="82"/>
      <c r="D1214" s="79" t="s">
        <v>1372</v>
      </c>
      <c r="E1214" s="83" t="s">
        <v>701</v>
      </c>
      <c r="F1214" s="82" t="s">
        <v>431</v>
      </c>
      <c r="G1214" s="89"/>
      <c r="H1214" s="84">
        <v>233.91</v>
      </c>
      <c r="I1214" s="82"/>
      <c r="J1214" s="114">
        <v>45460.6484375</v>
      </c>
    </row>
    <row r="1215" spans="1:10" x14ac:dyDescent="0.25">
      <c r="A1215" s="80">
        <v>329</v>
      </c>
      <c r="B1215" s="81">
        <v>45460</v>
      </c>
      <c r="C1215" s="82"/>
      <c r="D1215" s="79" t="s">
        <v>1373</v>
      </c>
      <c r="E1215" s="83" t="s">
        <v>389</v>
      </c>
      <c r="F1215" s="82" t="s">
        <v>345</v>
      </c>
      <c r="G1215" s="89">
        <v>4828.95</v>
      </c>
      <c r="H1215" s="84"/>
      <c r="I1215" s="82"/>
      <c r="J1215" s="114">
        <v>45460.677731481497</v>
      </c>
    </row>
    <row r="1216" spans="1:10" x14ac:dyDescent="0.25">
      <c r="A1216" s="80">
        <v>329</v>
      </c>
      <c r="B1216" s="81">
        <v>45460</v>
      </c>
      <c r="C1216" s="82"/>
      <c r="D1216" s="79" t="s">
        <v>1373</v>
      </c>
      <c r="E1216" s="83" t="s">
        <v>365</v>
      </c>
      <c r="F1216" s="82" t="s">
        <v>432</v>
      </c>
      <c r="G1216" s="89"/>
      <c r="H1216" s="84">
        <v>4200</v>
      </c>
      <c r="I1216" s="82"/>
      <c r="J1216" s="114">
        <v>45460.677731481497</v>
      </c>
    </row>
    <row r="1217" spans="1:10" x14ac:dyDescent="0.25">
      <c r="A1217" s="80">
        <v>329</v>
      </c>
      <c r="B1217" s="81">
        <v>45460</v>
      </c>
      <c r="C1217" s="82"/>
      <c r="D1217" s="79" t="s">
        <v>1373</v>
      </c>
      <c r="E1217" s="83" t="s">
        <v>700</v>
      </c>
      <c r="F1217" s="82" t="s">
        <v>430</v>
      </c>
      <c r="G1217" s="89"/>
      <c r="H1217" s="84">
        <v>210</v>
      </c>
      <c r="I1217" s="82"/>
      <c r="J1217" s="114">
        <v>45460.677731481497</v>
      </c>
    </row>
    <row r="1218" spans="1:10" x14ac:dyDescent="0.25">
      <c r="A1218" s="80">
        <v>329</v>
      </c>
      <c r="B1218" s="81">
        <v>45460</v>
      </c>
      <c r="C1218" s="82"/>
      <c r="D1218" s="79" t="s">
        <v>1373</v>
      </c>
      <c r="E1218" s="83" t="s">
        <v>701</v>
      </c>
      <c r="F1218" s="82" t="s">
        <v>431</v>
      </c>
      <c r="G1218" s="89"/>
      <c r="H1218" s="84">
        <v>418.95</v>
      </c>
      <c r="I1218" s="82"/>
      <c r="J1218" s="114">
        <v>45460.677731481497</v>
      </c>
    </row>
    <row r="1219" spans="1:10" x14ac:dyDescent="0.25">
      <c r="A1219" s="80">
        <v>330</v>
      </c>
      <c r="B1219" s="81">
        <v>45460</v>
      </c>
      <c r="C1219" s="82"/>
      <c r="D1219" s="79" t="s">
        <v>1374</v>
      </c>
      <c r="E1219" s="83" t="s">
        <v>389</v>
      </c>
      <c r="F1219" s="82" t="s">
        <v>345</v>
      </c>
      <c r="G1219" s="89">
        <v>8611.6299999999992</v>
      </c>
      <c r="H1219" s="84"/>
      <c r="I1219" s="82"/>
      <c r="J1219" s="114">
        <v>45460.6812615741</v>
      </c>
    </row>
    <row r="1220" spans="1:10" x14ac:dyDescent="0.25">
      <c r="A1220" s="80">
        <v>330</v>
      </c>
      <c r="B1220" s="81">
        <v>45460</v>
      </c>
      <c r="C1220" s="82"/>
      <c r="D1220" s="79" t="s">
        <v>1374</v>
      </c>
      <c r="E1220" s="83" t="s">
        <v>365</v>
      </c>
      <c r="F1220" s="82" t="s">
        <v>432</v>
      </c>
      <c r="G1220" s="89"/>
      <c r="H1220" s="84">
        <v>7490</v>
      </c>
      <c r="I1220" s="82"/>
      <c r="J1220" s="114">
        <v>45460.6812615741</v>
      </c>
    </row>
    <row r="1221" spans="1:10" x14ac:dyDescent="0.25">
      <c r="A1221" s="80">
        <v>330</v>
      </c>
      <c r="B1221" s="81">
        <v>45460</v>
      </c>
      <c r="C1221" s="82"/>
      <c r="D1221" s="79" t="s">
        <v>1374</v>
      </c>
      <c r="E1221" s="83" t="s">
        <v>700</v>
      </c>
      <c r="F1221" s="82" t="s">
        <v>430</v>
      </c>
      <c r="G1221" s="89"/>
      <c r="H1221" s="84">
        <v>374.5</v>
      </c>
      <c r="I1221" s="82"/>
      <c r="J1221" s="114">
        <v>45460.6812615741</v>
      </c>
    </row>
    <row r="1222" spans="1:10" x14ac:dyDescent="0.25">
      <c r="A1222" s="80">
        <v>330</v>
      </c>
      <c r="B1222" s="81">
        <v>45460</v>
      </c>
      <c r="C1222" s="82"/>
      <c r="D1222" s="79" t="s">
        <v>1374</v>
      </c>
      <c r="E1222" s="83" t="s">
        <v>701</v>
      </c>
      <c r="F1222" s="82" t="s">
        <v>431</v>
      </c>
      <c r="G1222" s="89"/>
      <c r="H1222" s="84">
        <v>747.13</v>
      </c>
      <c r="I1222" s="82"/>
      <c r="J1222" s="114">
        <v>45460.6812615741</v>
      </c>
    </row>
    <row r="1223" spans="1:10" x14ac:dyDescent="0.25">
      <c r="A1223" s="80">
        <v>331</v>
      </c>
      <c r="B1223" s="81">
        <v>45461</v>
      </c>
      <c r="C1223" s="82"/>
      <c r="D1223" s="79" t="s">
        <v>1375</v>
      </c>
      <c r="E1223" s="83" t="s">
        <v>389</v>
      </c>
      <c r="F1223" s="82" t="s">
        <v>345</v>
      </c>
      <c r="G1223" s="89">
        <v>1006.03</v>
      </c>
      <c r="H1223" s="84"/>
      <c r="I1223" s="82"/>
      <c r="J1223" s="114">
        <v>45461.448842592603</v>
      </c>
    </row>
    <row r="1224" spans="1:10" x14ac:dyDescent="0.25">
      <c r="A1224" s="80">
        <v>331</v>
      </c>
      <c r="B1224" s="81">
        <v>45461</v>
      </c>
      <c r="C1224" s="82"/>
      <c r="D1224" s="79" t="s">
        <v>1375</v>
      </c>
      <c r="E1224" s="83" t="s">
        <v>365</v>
      </c>
      <c r="F1224" s="82" t="s">
        <v>432</v>
      </c>
      <c r="G1224" s="89"/>
      <c r="H1224" s="84">
        <v>875</v>
      </c>
      <c r="I1224" s="82"/>
      <c r="J1224" s="114">
        <v>45461.448842592603</v>
      </c>
    </row>
    <row r="1225" spans="1:10" x14ac:dyDescent="0.25">
      <c r="A1225" s="80">
        <v>331</v>
      </c>
      <c r="B1225" s="81">
        <v>45461</v>
      </c>
      <c r="C1225" s="82"/>
      <c r="D1225" s="79" t="s">
        <v>1375</v>
      </c>
      <c r="E1225" s="83" t="s">
        <v>700</v>
      </c>
      <c r="F1225" s="82" t="s">
        <v>430</v>
      </c>
      <c r="G1225" s="89"/>
      <c r="H1225" s="84">
        <v>43.75</v>
      </c>
      <c r="I1225" s="82"/>
      <c r="J1225" s="114">
        <v>45461.448842592603</v>
      </c>
    </row>
    <row r="1226" spans="1:10" x14ac:dyDescent="0.25">
      <c r="A1226" s="80">
        <v>331</v>
      </c>
      <c r="B1226" s="81">
        <v>45461</v>
      </c>
      <c r="C1226" s="82"/>
      <c r="D1226" s="79" t="s">
        <v>1375</v>
      </c>
      <c r="E1226" s="83" t="s">
        <v>701</v>
      </c>
      <c r="F1226" s="82" t="s">
        <v>431</v>
      </c>
      <c r="G1226" s="89"/>
      <c r="H1226" s="84">
        <v>87.28</v>
      </c>
      <c r="I1226" s="82"/>
      <c r="J1226" s="114">
        <v>45461.448842592603</v>
      </c>
    </row>
    <row r="1227" spans="1:10" x14ac:dyDescent="0.25">
      <c r="A1227" s="80">
        <v>332</v>
      </c>
      <c r="B1227" s="81">
        <v>45461</v>
      </c>
      <c r="C1227" s="82"/>
      <c r="D1227" s="79" t="s">
        <v>1376</v>
      </c>
      <c r="E1227" s="83" t="s">
        <v>389</v>
      </c>
      <c r="F1227" s="82" t="s">
        <v>345</v>
      </c>
      <c r="G1227" s="89">
        <v>1006.03</v>
      </c>
      <c r="H1227" s="84"/>
      <c r="I1227" s="82"/>
      <c r="J1227" s="114">
        <v>45461.450219907398</v>
      </c>
    </row>
    <row r="1228" spans="1:10" x14ac:dyDescent="0.25">
      <c r="A1228" s="80">
        <v>332</v>
      </c>
      <c r="B1228" s="81">
        <v>45461</v>
      </c>
      <c r="C1228" s="82"/>
      <c r="D1228" s="79" t="s">
        <v>1376</v>
      </c>
      <c r="E1228" s="83" t="s">
        <v>365</v>
      </c>
      <c r="F1228" s="82" t="s">
        <v>432</v>
      </c>
      <c r="G1228" s="89"/>
      <c r="H1228" s="84">
        <v>875</v>
      </c>
      <c r="I1228" s="82"/>
      <c r="J1228" s="114">
        <v>45461.450219907398</v>
      </c>
    </row>
    <row r="1229" spans="1:10" x14ac:dyDescent="0.25">
      <c r="A1229" s="80">
        <v>332</v>
      </c>
      <c r="B1229" s="81">
        <v>45461</v>
      </c>
      <c r="C1229" s="82"/>
      <c r="D1229" s="79" t="s">
        <v>1376</v>
      </c>
      <c r="E1229" s="83" t="s">
        <v>700</v>
      </c>
      <c r="F1229" s="82" t="s">
        <v>430</v>
      </c>
      <c r="G1229" s="89"/>
      <c r="H1229" s="84">
        <v>43.75</v>
      </c>
      <c r="I1229" s="82"/>
      <c r="J1229" s="114">
        <v>45461.450219907398</v>
      </c>
    </row>
    <row r="1230" spans="1:10" x14ac:dyDescent="0.25">
      <c r="A1230" s="80">
        <v>332</v>
      </c>
      <c r="B1230" s="81">
        <v>45461</v>
      </c>
      <c r="C1230" s="82"/>
      <c r="D1230" s="79" t="s">
        <v>1376</v>
      </c>
      <c r="E1230" s="83" t="s">
        <v>701</v>
      </c>
      <c r="F1230" s="82" t="s">
        <v>431</v>
      </c>
      <c r="G1230" s="89"/>
      <c r="H1230" s="84">
        <v>87.28</v>
      </c>
      <c r="I1230" s="82"/>
      <c r="J1230" s="114">
        <v>45461.450219907398</v>
      </c>
    </row>
    <row r="1231" spans="1:10" x14ac:dyDescent="0.25">
      <c r="A1231" s="80">
        <v>333</v>
      </c>
      <c r="B1231" s="81">
        <v>45461</v>
      </c>
      <c r="C1231" s="82"/>
      <c r="D1231" s="79" t="s">
        <v>1377</v>
      </c>
      <c r="E1231" s="83" t="s">
        <v>389</v>
      </c>
      <c r="F1231" s="82" t="s">
        <v>345</v>
      </c>
      <c r="G1231" s="89">
        <v>1006.03</v>
      </c>
      <c r="H1231" s="84"/>
      <c r="I1231" s="82"/>
      <c r="J1231" s="114">
        <v>45461.461724537003</v>
      </c>
    </row>
    <row r="1232" spans="1:10" x14ac:dyDescent="0.25">
      <c r="A1232" s="80">
        <v>333</v>
      </c>
      <c r="B1232" s="81">
        <v>45461</v>
      </c>
      <c r="C1232" s="82"/>
      <c r="D1232" s="79" t="s">
        <v>1377</v>
      </c>
      <c r="E1232" s="83" t="s">
        <v>365</v>
      </c>
      <c r="F1232" s="82" t="s">
        <v>432</v>
      </c>
      <c r="G1232" s="89"/>
      <c r="H1232" s="84">
        <v>875</v>
      </c>
      <c r="I1232" s="82"/>
      <c r="J1232" s="114">
        <v>45461.461724537003</v>
      </c>
    </row>
    <row r="1233" spans="1:10" x14ac:dyDescent="0.25">
      <c r="A1233" s="80">
        <v>333</v>
      </c>
      <c r="B1233" s="81">
        <v>45461</v>
      </c>
      <c r="C1233" s="82"/>
      <c r="D1233" s="79" t="s">
        <v>1377</v>
      </c>
      <c r="E1233" s="83" t="s">
        <v>700</v>
      </c>
      <c r="F1233" s="82" t="s">
        <v>430</v>
      </c>
      <c r="G1233" s="89"/>
      <c r="H1233" s="84">
        <v>43.75</v>
      </c>
      <c r="I1233" s="82"/>
      <c r="J1233" s="114">
        <v>45461.461724537003</v>
      </c>
    </row>
    <row r="1234" spans="1:10" x14ac:dyDescent="0.25">
      <c r="A1234" s="80">
        <v>333</v>
      </c>
      <c r="B1234" s="81">
        <v>45461</v>
      </c>
      <c r="C1234" s="82"/>
      <c r="D1234" s="79" t="s">
        <v>1377</v>
      </c>
      <c r="E1234" s="83" t="s">
        <v>701</v>
      </c>
      <c r="F1234" s="82" t="s">
        <v>431</v>
      </c>
      <c r="G1234" s="89"/>
      <c r="H1234" s="84">
        <v>87.28</v>
      </c>
      <c r="I1234" s="82"/>
      <c r="J1234" s="114">
        <v>45461.461724537003</v>
      </c>
    </row>
    <row r="1235" spans="1:10" x14ac:dyDescent="0.25">
      <c r="A1235" s="80">
        <v>334</v>
      </c>
      <c r="B1235" s="81">
        <v>45461</v>
      </c>
      <c r="C1235" s="82"/>
      <c r="D1235" s="79" t="s">
        <v>1378</v>
      </c>
      <c r="E1235" s="83" t="s">
        <v>389</v>
      </c>
      <c r="F1235" s="82" t="s">
        <v>345</v>
      </c>
      <c r="G1235" s="89">
        <v>1006.03</v>
      </c>
      <c r="H1235" s="84"/>
      <c r="I1235" s="82"/>
      <c r="J1235" s="114">
        <v>45461.467291666697</v>
      </c>
    </row>
    <row r="1236" spans="1:10" x14ac:dyDescent="0.25">
      <c r="A1236" s="80">
        <v>334</v>
      </c>
      <c r="B1236" s="81">
        <v>45461</v>
      </c>
      <c r="C1236" s="82"/>
      <c r="D1236" s="79" t="s">
        <v>1378</v>
      </c>
      <c r="E1236" s="83" t="s">
        <v>365</v>
      </c>
      <c r="F1236" s="82" t="s">
        <v>432</v>
      </c>
      <c r="G1236" s="89"/>
      <c r="H1236" s="84">
        <v>875</v>
      </c>
      <c r="I1236" s="82"/>
      <c r="J1236" s="114">
        <v>45461.467291666697</v>
      </c>
    </row>
    <row r="1237" spans="1:10" x14ac:dyDescent="0.25">
      <c r="A1237" s="80">
        <v>334</v>
      </c>
      <c r="B1237" s="81">
        <v>45461</v>
      </c>
      <c r="C1237" s="82"/>
      <c r="D1237" s="79" t="s">
        <v>1378</v>
      </c>
      <c r="E1237" s="83" t="s">
        <v>700</v>
      </c>
      <c r="F1237" s="82" t="s">
        <v>430</v>
      </c>
      <c r="G1237" s="89"/>
      <c r="H1237" s="84">
        <v>43.75</v>
      </c>
      <c r="I1237" s="82"/>
      <c r="J1237" s="114">
        <v>45461.467291666697</v>
      </c>
    </row>
    <row r="1238" spans="1:10" x14ac:dyDescent="0.25">
      <c r="A1238" s="80">
        <v>334</v>
      </c>
      <c r="B1238" s="81">
        <v>45461</v>
      </c>
      <c r="C1238" s="82"/>
      <c r="D1238" s="79" t="s">
        <v>1378</v>
      </c>
      <c r="E1238" s="83" t="s">
        <v>701</v>
      </c>
      <c r="F1238" s="82" t="s">
        <v>431</v>
      </c>
      <c r="G1238" s="89"/>
      <c r="H1238" s="84">
        <v>87.28</v>
      </c>
      <c r="I1238" s="82"/>
      <c r="J1238" s="114">
        <v>45461.467291666697</v>
      </c>
    </row>
    <row r="1239" spans="1:10" x14ac:dyDescent="0.25">
      <c r="A1239" s="80">
        <v>335</v>
      </c>
      <c r="B1239" s="81">
        <v>45461</v>
      </c>
      <c r="C1239" s="82"/>
      <c r="D1239" s="79" t="s">
        <v>1379</v>
      </c>
      <c r="E1239" s="83" t="s">
        <v>389</v>
      </c>
      <c r="F1239" s="82" t="s">
        <v>345</v>
      </c>
      <c r="G1239" s="89">
        <v>3138.82</v>
      </c>
      <c r="H1239" s="84"/>
      <c r="I1239" s="82"/>
      <c r="J1239" s="114">
        <v>45461.4688425926</v>
      </c>
    </row>
    <row r="1240" spans="1:10" x14ac:dyDescent="0.25">
      <c r="A1240" s="80">
        <v>335</v>
      </c>
      <c r="B1240" s="81">
        <v>45461</v>
      </c>
      <c r="C1240" s="82"/>
      <c r="D1240" s="79" t="s">
        <v>1379</v>
      </c>
      <c r="E1240" s="83" t="s">
        <v>365</v>
      </c>
      <c r="F1240" s="82" t="s">
        <v>432</v>
      </c>
      <c r="G1240" s="89"/>
      <c r="H1240" s="84">
        <v>2730</v>
      </c>
      <c r="I1240" s="82"/>
      <c r="J1240" s="114">
        <v>45461.4688425926</v>
      </c>
    </row>
    <row r="1241" spans="1:10" x14ac:dyDescent="0.25">
      <c r="A1241" s="80">
        <v>335</v>
      </c>
      <c r="B1241" s="81">
        <v>45461</v>
      </c>
      <c r="C1241" s="82"/>
      <c r="D1241" s="79" t="s">
        <v>1379</v>
      </c>
      <c r="E1241" s="83" t="s">
        <v>700</v>
      </c>
      <c r="F1241" s="82" t="s">
        <v>430</v>
      </c>
      <c r="G1241" s="89"/>
      <c r="H1241" s="84">
        <v>136.5</v>
      </c>
      <c r="I1241" s="82"/>
      <c r="J1241" s="114">
        <v>45461.4688425926</v>
      </c>
    </row>
    <row r="1242" spans="1:10" x14ac:dyDescent="0.25">
      <c r="A1242" s="80">
        <v>335</v>
      </c>
      <c r="B1242" s="81">
        <v>45461</v>
      </c>
      <c r="C1242" s="82"/>
      <c r="D1242" s="79" t="s">
        <v>1379</v>
      </c>
      <c r="E1242" s="83" t="s">
        <v>701</v>
      </c>
      <c r="F1242" s="82" t="s">
        <v>431</v>
      </c>
      <c r="G1242" s="89"/>
      <c r="H1242" s="84">
        <v>272.32</v>
      </c>
      <c r="I1242" s="82"/>
      <c r="J1242" s="114">
        <v>45461.4688425926</v>
      </c>
    </row>
    <row r="1243" spans="1:10" x14ac:dyDescent="0.25">
      <c r="A1243" s="80">
        <v>336</v>
      </c>
      <c r="B1243" s="81">
        <v>45461</v>
      </c>
      <c r="C1243" s="82"/>
      <c r="D1243" s="79" t="s">
        <v>1380</v>
      </c>
      <c r="E1243" s="83" t="s">
        <v>389</v>
      </c>
      <c r="F1243" s="82" t="s">
        <v>345</v>
      </c>
      <c r="G1243" s="89">
        <v>402.41</v>
      </c>
      <c r="H1243" s="84"/>
      <c r="I1243" s="82"/>
      <c r="J1243" s="114">
        <v>45461.504351851901</v>
      </c>
    </row>
    <row r="1244" spans="1:10" x14ac:dyDescent="0.25">
      <c r="A1244" s="80">
        <v>336</v>
      </c>
      <c r="B1244" s="81">
        <v>45461</v>
      </c>
      <c r="C1244" s="82"/>
      <c r="D1244" s="79" t="s">
        <v>1380</v>
      </c>
      <c r="E1244" s="83" t="s">
        <v>365</v>
      </c>
      <c r="F1244" s="82" t="s">
        <v>432</v>
      </c>
      <c r="G1244" s="89"/>
      <c r="H1244" s="84">
        <v>350</v>
      </c>
      <c r="I1244" s="82"/>
      <c r="J1244" s="114">
        <v>45461.504351851901</v>
      </c>
    </row>
    <row r="1245" spans="1:10" x14ac:dyDescent="0.25">
      <c r="A1245" s="80">
        <v>336</v>
      </c>
      <c r="B1245" s="81">
        <v>45461</v>
      </c>
      <c r="C1245" s="82"/>
      <c r="D1245" s="79" t="s">
        <v>1380</v>
      </c>
      <c r="E1245" s="83" t="s">
        <v>700</v>
      </c>
      <c r="F1245" s="82" t="s">
        <v>430</v>
      </c>
      <c r="G1245" s="89"/>
      <c r="H1245" s="84">
        <v>17.5</v>
      </c>
      <c r="I1245" s="82"/>
      <c r="J1245" s="114">
        <v>45461.504351851901</v>
      </c>
    </row>
    <row r="1246" spans="1:10" x14ac:dyDescent="0.25">
      <c r="A1246" s="80">
        <v>336</v>
      </c>
      <c r="B1246" s="81">
        <v>45461</v>
      </c>
      <c r="C1246" s="82"/>
      <c r="D1246" s="79" t="s">
        <v>1380</v>
      </c>
      <c r="E1246" s="83" t="s">
        <v>701</v>
      </c>
      <c r="F1246" s="82" t="s">
        <v>431</v>
      </c>
      <c r="G1246" s="89"/>
      <c r="H1246" s="84">
        <v>34.909999999999997</v>
      </c>
      <c r="I1246" s="82"/>
      <c r="J1246" s="114">
        <v>45461.504351851901</v>
      </c>
    </row>
    <row r="1247" spans="1:10" x14ac:dyDescent="0.25">
      <c r="A1247" s="80">
        <v>337</v>
      </c>
      <c r="B1247" s="81">
        <v>45461</v>
      </c>
      <c r="C1247" s="82"/>
      <c r="D1247" s="79" t="s">
        <v>1381</v>
      </c>
      <c r="E1247" s="83" t="s">
        <v>389</v>
      </c>
      <c r="F1247" s="82" t="s">
        <v>345</v>
      </c>
      <c r="G1247" s="89">
        <v>1448.69</v>
      </c>
      <c r="H1247" s="84"/>
      <c r="I1247" s="82"/>
      <c r="J1247" s="114">
        <v>45461.5053819444</v>
      </c>
    </row>
    <row r="1248" spans="1:10" x14ac:dyDescent="0.25">
      <c r="A1248" s="80">
        <v>337</v>
      </c>
      <c r="B1248" s="81">
        <v>45461</v>
      </c>
      <c r="C1248" s="82"/>
      <c r="D1248" s="79" t="s">
        <v>1381</v>
      </c>
      <c r="E1248" s="83" t="s">
        <v>365</v>
      </c>
      <c r="F1248" s="82" t="s">
        <v>432</v>
      </c>
      <c r="G1248" s="89"/>
      <c r="H1248" s="84">
        <v>1260</v>
      </c>
      <c r="I1248" s="82"/>
      <c r="J1248" s="114">
        <v>45461.5053819444</v>
      </c>
    </row>
    <row r="1249" spans="1:10" x14ac:dyDescent="0.25">
      <c r="A1249" s="80">
        <v>337</v>
      </c>
      <c r="B1249" s="81">
        <v>45461</v>
      </c>
      <c r="C1249" s="82"/>
      <c r="D1249" s="79" t="s">
        <v>1381</v>
      </c>
      <c r="E1249" s="83" t="s">
        <v>700</v>
      </c>
      <c r="F1249" s="82" t="s">
        <v>430</v>
      </c>
      <c r="G1249" s="89"/>
      <c r="H1249" s="84">
        <v>63</v>
      </c>
      <c r="I1249" s="82"/>
      <c r="J1249" s="114">
        <v>45461.5053819444</v>
      </c>
    </row>
    <row r="1250" spans="1:10" x14ac:dyDescent="0.25">
      <c r="A1250" s="80">
        <v>337</v>
      </c>
      <c r="B1250" s="81">
        <v>45461</v>
      </c>
      <c r="C1250" s="82"/>
      <c r="D1250" s="79" t="s">
        <v>1381</v>
      </c>
      <c r="E1250" s="83" t="s">
        <v>701</v>
      </c>
      <c r="F1250" s="82" t="s">
        <v>431</v>
      </c>
      <c r="G1250" s="89"/>
      <c r="H1250" s="84">
        <v>125.69</v>
      </c>
      <c r="I1250" s="82"/>
      <c r="J1250" s="114">
        <v>45461.5053819444</v>
      </c>
    </row>
    <row r="1251" spans="1:10" x14ac:dyDescent="0.25">
      <c r="A1251" s="80">
        <v>338</v>
      </c>
      <c r="B1251" s="81">
        <v>45461</v>
      </c>
      <c r="C1251" s="82"/>
      <c r="D1251" s="79" t="s">
        <v>1382</v>
      </c>
      <c r="E1251" s="83" t="s">
        <v>389</v>
      </c>
      <c r="F1251" s="82" t="s">
        <v>345</v>
      </c>
      <c r="G1251" s="89">
        <v>5633.78</v>
      </c>
      <c r="H1251" s="84"/>
      <c r="I1251" s="82"/>
      <c r="J1251" s="114">
        <v>45461.533020833303</v>
      </c>
    </row>
    <row r="1252" spans="1:10" x14ac:dyDescent="0.25">
      <c r="A1252" s="80">
        <v>338</v>
      </c>
      <c r="B1252" s="81">
        <v>45461</v>
      </c>
      <c r="C1252" s="82"/>
      <c r="D1252" s="79" t="s">
        <v>1382</v>
      </c>
      <c r="E1252" s="83" t="s">
        <v>365</v>
      </c>
      <c r="F1252" s="82" t="s">
        <v>432</v>
      </c>
      <c r="G1252" s="89"/>
      <c r="H1252" s="84">
        <v>4900</v>
      </c>
      <c r="I1252" s="82"/>
      <c r="J1252" s="114">
        <v>45461.533020833303</v>
      </c>
    </row>
    <row r="1253" spans="1:10" x14ac:dyDescent="0.25">
      <c r="A1253" s="80">
        <v>338</v>
      </c>
      <c r="B1253" s="81">
        <v>45461</v>
      </c>
      <c r="C1253" s="82"/>
      <c r="D1253" s="79" t="s">
        <v>1382</v>
      </c>
      <c r="E1253" s="83" t="s">
        <v>700</v>
      </c>
      <c r="F1253" s="82" t="s">
        <v>430</v>
      </c>
      <c r="G1253" s="89"/>
      <c r="H1253" s="84">
        <v>245</v>
      </c>
      <c r="I1253" s="82"/>
      <c r="J1253" s="114">
        <v>45461.533020833303</v>
      </c>
    </row>
    <row r="1254" spans="1:10" x14ac:dyDescent="0.25">
      <c r="A1254" s="80">
        <v>338</v>
      </c>
      <c r="B1254" s="81">
        <v>45461</v>
      </c>
      <c r="C1254" s="82"/>
      <c r="D1254" s="79" t="s">
        <v>1382</v>
      </c>
      <c r="E1254" s="83" t="s">
        <v>701</v>
      </c>
      <c r="F1254" s="82" t="s">
        <v>431</v>
      </c>
      <c r="G1254" s="89"/>
      <c r="H1254" s="84">
        <v>488.78</v>
      </c>
      <c r="I1254" s="82"/>
      <c r="J1254" s="114">
        <v>45461.533020833303</v>
      </c>
    </row>
    <row r="1255" spans="1:10" x14ac:dyDescent="0.25">
      <c r="A1255" s="80">
        <v>339</v>
      </c>
      <c r="B1255" s="81">
        <v>45461</v>
      </c>
      <c r="C1255" s="82"/>
      <c r="D1255" s="79" t="s">
        <v>1383</v>
      </c>
      <c r="E1255" s="83" t="s">
        <v>389</v>
      </c>
      <c r="F1255" s="82" t="s">
        <v>345</v>
      </c>
      <c r="G1255" s="89">
        <v>804.83</v>
      </c>
      <c r="H1255" s="84"/>
      <c r="I1255" s="82"/>
      <c r="J1255" s="114">
        <v>45461.551261574103</v>
      </c>
    </row>
    <row r="1256" spans="1:10" x14ac:dyDescent="0.25">
      <c r="A1256" s="80">
        <v>339</v>
      </c>
      <c r="B1256" s="81">
        <v>45461</v>
      </c>
      <c r="C1256" s="82"/>
      <c r="D1256" s="79" t="s">
        <v>1383</v>
      </c>
      <c r="E1256" s="83" t="s">
        <v>365</v>
      </c>
      <c r="F1256" s="82" t="s">
        <v>432</v>
      </c>
      <c r="G1256" s="89"/>
      <c r="H1256" s="84">
        <v>700</v>
      </c>
      <c r="I1256" s="82"/>
      <c r="J1256" s="114">
        <v>45461.551261574103</v>
      </c>
    </row>
    <row r="1257" spans="1:10" x14ac:dyDescent="0.25">
      <c r="A1257" s="80">
        <v>339</v>
      </c>
      <c r="B1257" s="81">
        <v>45461</v>
      </c>
      <c r="C1257" s="82"/>
      <c r="D1257" s="79" t="s">
        <v>1383</v>
      </c>
      <c r="E1257" s="83" t="s">
        <v>700</v>
      </c>
      <c r="F1257" s="82" t="s">
        <v>430</v>
      </c>
      <c r="G1257" s="89"/>
      <c r="H1257" s="84">
        <v>35</v>
      </c>
      <c r="I1257" s="82"/>
      <c r="J1257" s="114">
        <v>45461.551261574103</v>
      </c>
    </row>
    <row r="1258" spans="1:10" x14ac:dyDescent="0.25">
      <c r="A1258" s="80">
        <v>339</v>
      </c>
      <c r="B1258" s="81">
        <v>45461</v>
      </c>
      <c r="C1258" s="82"/>
      <c r="D1258" s="79" t="s">
        <v>1383</v>
      </c>
      <c r="E1258" s="83" t="s">
        <v>701</v>
      </c>
      <c r="F1258" s="82" t="s">
        <v>431</v>
      </c>
      <c r="G1258" s="89"/>
      <c r="H1258" s="84">
        <v>69.83</v>
      </c>
      <c r="I1258" s="82"/>
      <c r="J1258" s="114">
        <v>45461.551261574103</v>
      </c>
    </row>
    <row r="1259" spans="1:10" x14ac:dyDescent="0.25">
      <c r="A1259" s="80">
        <v>340</v>
      </c>
      <c r="B1259" s="81">
        <v>45461</v>
      </c>
      <c r="C1259" s="82"/>
      <c r="D1259" s="79" t="s">
        <v>1384</v>
      </c>
      <c r="E1259" s="83" t="s">
        <v>389</v>
      </c>
      <c r="F1259" s="82" t="s">
        <v>345</v>
      </c>
      <c r="G1259" s="89">
        <v>6036.19</v>
      </c>
      <c r="H1259" s="84"/>
      <c r="I1259" s="82"/>
      <c r="J1259" s="114">
        <v>45461.570428240702</v>
      </c>
    </row>
    <row r="1260" spans="1:10" x14ac:dyDescent="0.25">
      <c r="A1260" s="80">
        <v>340</v>
      </c>
      <c r="B1260" s="81">
        <v>45461</v>
      </c>
      <c r="C1260" s="82"/>
      <c r="D1260" s="79" t="s">
        <v>1384</v>
      </c>
      <c r="E1260" s="83" t="s">
        <v>365</v>
      </c>
      <c r="F1260" s="82" t="s">
        <v>432</v>
      </c>
      <c r="G1260" s="89"/>
      <c r="H1260" s="84">
        <v>5250</v>
      </c>
      <c r="I1260" s="82"/>
      <c r="J1260" s="114">
        <v>45461.570428240702</v>
      </c>
    </row>
    <row r="1261" spans="1:10" x14ac:dyDescent="0.25">
      <c r="A1261" s="80">
        <v>340</v>
      </c>
      <c r="B1261" s="81">
        <v>45461</v>
      </c>
      <c r="C1261" s="82"/>
      <c r="D1261" s="79" t="s">
        <v>1384</v>
      </c>
      <c r="E1261" s="83" t="s">
        <v>700</v>
      </c>
      <c r="F1261" s="82" t="s">
        <v>430</v>
      </c>
      <c r="G1261" s="89"/>
      <c r="H1261" s="84">
        <v>262.5</v>
      </c>
      <c r="I1261" s="82"/>
      <c r="J1261" s="114">
        <v>45461.570428240702</v>
      </c>
    </row>
    <row r="1262" spans="1:10" x14ac:dyDescent="0.25">
      <c r="A1262" s="80">
        <v>340</v>
      </c>
      <c r="B1262" s="81">
        <v>45461</v>
      </c>
      <c r="C1262" s="82"/>
      <c r="D1262" s="79" t="s">
        <v>1384</v>
      </c>
      <c r="E1262" s="83" t="s">
        <v>701</v>
      </c>
      <c r="F1262" s="82" t="s">
        <v>431</v>
      </c>
      <c r="G1262" s="89"/>
      <c r="H1262" s="84">
        <v>523.69000000000005</v>
      </c>
      <c r="I1262" s="82"/>
      <c r="J1262" s="114">
        <v>45461.570428240702</v>
      </c>
    </row>
    <row r="1263" spans="1:10" x14ac:dyDescent="0.25">
      <c r="A1263" s="80">
        <v>341</v>
      </c>
      <c r="B1263" s="81">
        <v>45458</v>
      </c>
      <c r="C1263" s="82"/>
      <c r="D1263" s="79" t="s">
        <v>1385</v>
      </c>
      <c r="E1263" s="83" t="s">
        <v>389</v>
      </c>
      <c r="F1263" s="82" t="s">
        <v>345</v>
      </c>
      <c r="G1263" s="89">
        <v>402.41</v>
      </c>
      <c r="H1263" s="84"/>
      <c r="I1263" s="82"/>
      <c r="J1263" s="114">
        <v>45461.590324074103</v>
      </c>
    </row>
    <row r="1264" spans="1:10" x14ac:dyDescent="0.25">
      <c r="A1264" s="80">
        <v>341</v>
      </c>
      <c r="B1264" s="81">
        <v>45458</v>
      </c>
      <c r="C1264" s="82"/>
      <c r="D1264" s="79" t="s">
        <v>1385</v>
      </c>
      <c r="E1264" s="83" t="s">
        <v>365</v>
      </c>
      <c r="F1264" s="82" t="s">
        <v>432</v>
      </c>
      <c r="G1264" s="89"/>
      <c r="H1264" s="84">
        <v>350</v>
      </c>
      <c r="I1264" s="82"/>
      <c r="J1264" s="114">
        <v>45461.590324074103</v>
      </c>
    </row>
    <row r="1265" spans="1:10" x14ac:dyDescent="0.25">
      <c r="A1265" s="80">
        <v>341</v>
      </c>
      <c r="B1265" s="81">
        <v>45458</v>
      </c>
      <c r="C1265" s="82"/>
      <c r="D1265" s="79" t="s">
        <v>1385</v>
      </c>
      <c r="E1265" s="83" t="s">
        <v>700</v>
      </c>
      <c r="F1265" s="82" t="s">
        <v>430</v>
      </c>
      <c r="G1265" s="89"/>
      <c r="H1265" s="84">
        <v>17.5</v>
      </c>
      <c r="I1265" s="82"/>
      <c r="J1265" s="114">
        <v>45461.590324074103</v>
      </c>
    </row>
    <row r="1266" spans="1:10" x14ac:dyDescent="0.25">
      <c r="A1266" s="80">
        <v>341</v>
      </c>
      <c r="B1266" s="81">
        <v>45458</v>
      </c>
      <c r="C1266" s="82"/>
      <c r="D1266" s="79" t="s">
        <v>1385</v>
      </c>
      <c r="E1266" s="83" t="s">
        <v>701</v>
      </c>
      <c r="F1266" s="82" t="s">
        <v>431</v>
      </c>
      <c r="G1266" s="89"/>
      <c r="H1266" s="84">
        <v>34.909999999999997</v>
      </c>
      <c r="I1266" s="82"/>
      <c r="J1266" s="114">
        <v>45461.590324074103</v>
      </c>
    </row>
    <row r="1267" spans="1:10" x14ac:dyDescent="0.25">
      <c r="A1267" s="80">
        <v>342</v>
      </c>
      <c r="B1267" s="81">
        <v>45461</v>
      </c>
      <c r="C1267" s="82"/>
      <c r="D1267" s="79" t="s">
        <v>1386</v>
      </c>
      <c r="E1267" s="83" t="s">
        <v>389</v>
      </c>
      <c r="F1267" s="82" t="s">
        <v>345</v>
      </c>
      <c r="G1267" s="89">
        <v>2816.89</v>
      </c>
      <c r="H1267" s="84"/>
      <c r="I1267" s="82"/>
      <c r="J1267" s="114">
        <v>45461.614398148202</v>
      </c>
    </row>
    <row r="1268" spans="1:10" x14ac:dyDescent="0.25">
      <c r="A1268" s="80">
        <v>342</v>
      </c>
      <c r="B1268" s="81">
        <v>45461</v>
      </c>
      <c r="C1268" s="82"/>
      <c r="D1268" s="79" t="s">
        <v>1386</v>
      </c>
      <c r="E1268" s="83" t="s">
        <v>365</v>
      </c>
      <c r="F1268" s="82" t="s">
        <v>432</v>
      </c>
      <c r="G1268" s="89"/>
      <c r="H1268" s="84">
        <v>2450</v>
      </c>
      <c r="I1268" s="82"/>
      <c r="J1268" s="114">
        <v>45461.614398148202</v>
      </c>
    </row>
    <row r="1269" spans="1:10" x14ac:dyDescent="0.25">
      <c r="A1269" s="80">
        <v>342</v>
      </c>
      <c r="B1269" s="81">
        <v>45461</v>
      </c>
      <c r="C1269" s="82"/>
      <c r="D1269" s="79" t="s">
        <v>1386</v>
      </c>
      <c r="E1269" s="83" t="s">
        <v>700</v>
      </c>
      <c r="F1269" s="82" t="s">
        <v>430</v>
      </c>
      <c r="G1269" s="89"/>
      <c r="H1269" s="84">
        <v>122.5</v>
      </c>
      <c r="I1269" s="82"/>
      <c r="J1269" s="114">
        <v>45461.614398148202</v>
      </c>
    </row>
    <row r="1270" spans="1:10" x14ac:dyDescent="0.25">
      <c r="A1270" s="80">
        <v>342</v>
      </c>
      <c r="B1270" s="81">
        <v>45461</v>
      </c>
      <c r="C1270" s="82"/>
      <c r="D1270" s="79" t="s">
        <v>1386</v>
      </c>
      <c r="E1270" s="83" t="s">
        <v>701</v>
      </c>
      <c r="F1270" s="82" t="s">
        <v>431</v>
      </c>
      <c r="G1270" s="89"/>
      <c r="H1270" s="84">
        <v>244.39</v>
      </c>
      <c r="I1270" s="82"/>
      <c r="J1270" s="114">
        <v>45461.614398148202</v>
      </c>
    </row>
    <row r="1271" spans="1:10" x14ac:dyDescent="0.25">
      <c r="A1271" s="80">
        <v>343</v>
      </c>
      <c r="B1271" s="81">
        <v>45461</v>
      </c>
      <c r="C1271" s="82"/>
      <c r="D1271" s="79" t="s">
        <v>1477</v>
      </c>
      <c r="E1271" s="83" t="s">
        <v>389</v>
      </c>
      <c r="F1271" s="82" t="s">
        <v>345</v>
      </c>
      <c r="G1271" s="89">
        <v>10643.82</v>
      </c>
      <c r="H1271" s="84"/>
      <c r="I1271" s="82"/>
      <c r="J1271" s="114">
        <v>45462.721678240698</v>
      </c>
    </row>
    <row r="1272" spans="1:10" x14ac:dyDescent="0.25">
      <c r="A1272" s="80">
        <v>343</v>
      </c>
      <c r="B1272" s="81">
        <v>45461</v>
      </c>
      <c r="C1272" s="82"/>
      <c r="D1272" s="79" t="s">
        <v>1477</v>
      </c>
      <c r="E1272" s="83" t="s">
        <v>365</v>
      </c>
      <c r="F1272" s="82" t="s">
        <v>432</v>
      </c>
      <c r="G1272" s="89"/>
      <c r="H1272" s="84">
        <v>9257.5</v>
      </c>
      <c r="I1272" s="82"/>
      <c r="J1272" s="114">
        <v>45462.721678240698</v>
      </c>
    </row>
    <row r="1273" spans="1:10" x14ac:dyDescent="0.25">
      <c r="A1273" s="80">
        <v>343</v>
      </c>
      <c r="B1273" s="81">
        <v>45461</v>
      </c>
      <c r="C1273" s="82"/>
      <c r="D1273" s="79" t="s">
        <v>1477</v>
      </c>
      <c r="E1273" s="83" t="s">
        <v>700</v>
      </c>
      <c r="F1273" s="82" t="s">
        <v>430</v>
      </c>
      <c r="G1273" s="89"/>
      <c r="H1273" s="84">
        <v>462.88</v>
      </c>
      <c r="I1273" s="82"/>
      <c r="J1273" s="114">
        <v>45462.721678240698</v>
      </c>
    </row>
    <row r="1274" spans="1:10" x14ac:dyDescent="0.25">
      <c r="A1274" s="80">
        <v>343</v>
      </c>
      <c r="B1274" s="81">
        <v>45461</v>
      </c>
      <c r="C1274" s="82"/>
      <c r="D1274" s="79" t="s">
        <v>1477</v>
      </c>
      <c r="E1274" s="83" t="s">
        <v>701</v>
      </c>
      <c r="F1274" s="82" t="s">
        <v>431</v>
      </c>
      <c r="G1274" s="89"/>
      <c r="H1274" s="84">
        <v>923.44</v>
      </c>
      <c r="I1274" s="82"/>
      <c r="J1274" s="114">
        <v>45462.721678240698</v>
      </c>
    </row>
    <row r="1275" spans="1:10" x14ac:dyDescent="0.25">
      <c r="A1275" s="80">
        <v>344</v>
      </c>
      <c r="B1275" s="81">
        <v>45462</v>
      </c>
      <c r="C1275" s="82"/>
      <c r="D1275" s="79" t="s">
        <v>1478</v>
      </c>
      <c r="E1275" s="83" t="s">
        <v>389</v>
      </c>
      <c r="F1275" s="82" t="s">
        <v>345</v>
      </c>
      <c r="G1275" s="89">
        <v>905.43</v>
      </c>
      <c r="H1275" s="84"/>
      <c r="I1275" s="82"/>
      <c r="J1275" s="114">
        <v>45462.726759259298</v>
      </c>
    </row>
    <row r="1276" spans="1:10" x14ac:dyDescent="0.25">
      <c r="A1276" s="80">
        <v>344</v>
      </c>
      <c r="B1276" s="81">
        <v>45462</v>
      </c>
      <c r="C1276" s="82"/>
      <c r="D1276" s="79" t="s">
        <v>1478</v>
      </c>
      <c r="E1276" s="83" t="s">
        <v>365</v>
      </c>
      <c r="F1276" s="82" t="s">
        <v>432</v>
      </c>
      <c r="G1276" s="89"/>
      <c r="H1276" s="84">
        <v>787.5</v>
      </c>
      <c r="I1276" s="82"/>
      <c r="J1276" s="114">
        <v>45462.726759259298</v>
      </c>
    </row>
    <row r="1277" spans="1:10" x14ac:dyDescent="0.25">
      <c r="A1277" s="80">
        <v>344</v>
      </c>
      <c r="B1277" s="81">
        <v>45462</v>
      </c>
      <c r="C1277" s="82"/>
      <c r="D1277" s="79" t="s">
        <v>1478</v>
      </c>
      <c r="E1277" s="83" t="s">
        <v>700</v>
      </c>
      <c r="F1277" s="82" t="s">
        <v>430</v>
      </c>
      <c r="G1277" s="89"/>
      <c r="H1277" s="84">
        <v>39.380000000000003</v>
      </c>
      <c r="I1277" s="82"/>
      <c r="J1277" s="114">
        <v>45462.726759259298</v>
      </c>
    </row>
    <row r="1278" spans="1:10" x14ac:dyDescent="0.25">
      <c r="A1278" s="80">
        <v>344</v>
      </c>
      <c r="B1278" s="81">
        <v>45462</v>
      </c>
      <c r="C1278" s="82"/>
      <c r="D1278" s="79" t="s">
        <v>1478</v>
      </c>
      <c r="E1278" s="83" t="s">
        <v>701</v>
      </c>
      <c r="F1278" s="82" t="s">
        <v>431</v>
      </c>
      <c r="G1278" s="89"/>
      <c r="H1278" s="84">
        <v>78.55</v>
      </c>
      <c r="I1278" s="82"/>
      <c r="J1278" s="114">
        <v>45462.726759259298</v>
      </c>
    </row>
    <row r="1279" spans="1:10" x14ac:dyDescent="0.25">
      <c r="A1279" s="80">
        <v>345</v>
      </c>
      <c r="B1279" s="81">
        <v>45462</v>
      </c>
      <c r="C1279" s="82"/>
      <c r="D1279" s="79" t="s">
        <v>1479</v>
      </c>
      <c r="E1279" s="83" t="s">
        <v>389</v>
      </c>
      <c r="F1279" s="82" t="s">
        <v>345</v>
      </c>
      <c r="G1279" s="89">
        <v>905.43</v>
      </c>
      <c r="H1279" s="84"/>
      <c r="I1279" s="82"/>
      <c r="J1279" s="114">
        <v>45462.731111111098</v>
      </c>
    </row>
    <row r="1280" spans="1:10" x14ac:dyDescent="0.25">
      <c r="A1280" s="80">
        <v>345</v>
      </c>
      <c r="B1280" s="81">
        <v>45462</v>
      </c>
      <c r="C1280" s="82"/>
      <c r="D1280" s="79" t="s">
        <v>1479</v>
      </c>
      <c r="E1280" s="83" t="s">
        <v>365</v>
      </c>
      <c r="F1280" s="82" t="s">
        <v>432</v>
      </c>
      <c r="G1280" s="89"/>
      <c r="H1280" s="84">
        <v>787.5</v>
      </c>
      <c r="I1280" s="82"/>
      <c r="J1280" s="114">
        <v>45462.731111111098</v>
      </c>
    </row>
    <row r="1281" spans="1:10" x14ac:dyDescent="0.25">
      <c r="A1281" s="80">
        <v>345</v>
      </c>
      <c r="B1281" s="81">
        <v>45462</v>
      </c>
      <c r="C1281" s="82"/>
      <c r="D1281" s="79" t="s">
        <v>1479</v>
      </c>
      <c r="E1281" s="83" t="s">
        <v>700</v>
      </c>
      <c r="F1281" s="82" t="s">
        <v>430</v>
      </c>
      <c r="G1281" s="89"/>
      <c r="H1281" s="84">
        <v>39.380000000000003</v>
      </c>
      <c r="I1281" s="82"/>
      <c r="J1281" s="114">
        <v>45462.731111111098</v>
      </c>
    </row>
    <row r="1282" spans="1:10" x14ac:dyDescent="0.25">
      <c r="A1282" s="80">
        <v>345</v>
      </c>
      <c r="B1282" s="81">
        <v>45462</v>
      </c>
      <c r="C1282" s="82"/>
      <c r="D1282" s="79" t="s">
        <v>1479</v>
      </c>
      <c r="E1282" s="83" t="s">
        <v>701</v>
      </c>
      <c r="F1282" s="82" t="s">
        <v>431</v>
      </c>
      <c r="G1282" s="89"/>
      <c r="H1282" s="84">
        <v>78.55</v>
      </c>
      <c r="I1282" s="82"/>
      <c r="J1282" s="114">
        <v>45462.731111111098</v>
      </c>
    </row>
    <row r="1283" spans="1:10" x14ac:dyDescent="0.25">
      <c r="A1283" s="80">
        <v>346</v>
      </c>
      <c r="B1283" s="81">
        <v>45461</v>
      </c>
      <c r="C1283" s="82"/>
      <c r="D1283" s="79" t="s">
        <v>1480</v>
      </c>
      <c r="E1283" s="83" t="s">
        <v>389</v>
      </c>
      <c r="F1283" s="82" t="s">
        <v>345</v>
      </c>
      <c r="G1283" s="89">
        <v>3219.3</v>
      </c>
      <c r="H1283" s="84"/>
      <c r="I1283" s="82"/>
      <c r="J1283" s="114">
        <v>45462.734131944402</v>
      </c>
    </row>
    <row r="1284" spans="1:10" x14ac:dyDescent="0.25">
      <c r="A1284" s="80">
        <v>346</v>
      </c>
      <c r="B1284" s="81">
        <v>45461</v>
      </c>
      <c r="C1284" s="82"/>
      <c r="D1284" s="79" t="s">
        <v>1480</v>
      </c>
      <c r="E1284" s="83" t="s">
        <v>365</v>
      </c>
      <c r="F1284" s="82" t="s">
        <v>432</v>
      </c>
      <c r="G1284" s="89"/>
      <c r="H1284" s="84">
        <v>2800</v>
      </c>
      <c r="I1284" s="82"/>
      <c r="J1284" s="114">
        <v>45462.734131944402</v>
      </c>
    </row>
    <row r="1285" spans="1:10" x14ac:dyDescent="0.25">
      <c r="A1285" s="80">
        <v>346</v>
      </c>
      <c r="B1285" s="81">
        <v>45461</v>
      </c>
      <c r="C1285" s="82"/>
      <c r="D1285" s="79" t="s">
        <v>1480</v>
      </c>
      <c r="E1285" s="83" t="s">
        <v>700</v>
      </c>
      <c r="F1285" s="82" t="s">
        <v>430</v>
      </c>
      <c r="G1285" s="89"/>
      <c r="H1285" s="84">
        <v>140</v>
      </c>
      <c r="I1285" s="82"/>
      <c r="J1285" s="114">
        <v>45462.734131944402</v>
      </c>
    </row>
    <row r="1286" spans="1:10" x14ac:dyDescent="0.25">
      <c r="A1286" s="80">
        <v>346</v>
      </c>
      <c r="B1286" s="81">
        <v>45461</v>
      </c>
      <c r="C1286" s="82"/>
      <c r="D1286" s="79" t="s">
        <v>1480</v>
      </c>
      <c r="E1286" s="83" t="s">
        <v>701</v>
      </c>
      <c r="F1286" s="82" t="s">
        <v>431</v>
      </c>
      <c r="G1286" s="89"/>
      <c r="H1286" s="84">
        <v>279.3</v>
      </c>
      <c r="I1286" s="82"/>
      <c r="J1286" s="114">
        <v>45462.734131944402</v>
      </c>
    </row>
    <row r="1287" spans="1:10" x14ac:dyDescent="0.25">
      <c r="A1287" s="80">
        <v>347</v>
      </c>
      <c r="B1287" s="81">
        <v>45463</v>
      </c>
      <c r="C1287" s="82"/>
      <c r="D1287" s="79" t="s">
        <v>1495</v>
      </c>
      <c r="E1287" s="83" t="s">
        <v>389</v>
      </c>
      <c r="F1287" s="82" t="s">
        <v>345</v>
      </c>
      <c r="G1287" s="89">
        <v>1006.03</v>
      </c>
      <c r="H1287" s="84"/>
      <c r="I1287" s="82"/>
      <c r="J1287" s="114">
        <v>45464.385312500002</v>
      </c>
    </row>
    <row r="1288" spans="1:10" x14ac:dyDescent="0.25">
      <c r="A1288" s="80">
        <v>347</v>
      </c>
      <c r="B1288" s="81">
        <v>45463</v>
      </c>
      <c r="C1288" s="82"/>
      <c r="D1288" s="79" t="s">
        <v>1495</v>
      </c>
      <c r="E1288" s="83" t="s">
        <v>365</v>
      </c>
      <c r="F1288" s="82" t="s">
        <v>432</v>
      </c>
      <c r="G1288" s="89"/>
      <c r="H1288" s="84">
        <v>875</v>
      </c>
      <c r="I1288" s="82"/>
      <c r="J1288" s="114">
        <v>45464.385312500002</v>
      </c>
    </row>
    <row r="1289" spans="1:10" x14ac:dyDescent="0.25">
      <c r="A1289" s="80">
        <v>347</v>
      </c>
      <c r="B1289" s="81">
        <v>45463</v>
      </c>
      <c r="C1289" s="82"/>
      <c r="D1289" s="79" t="s">
        <v>1495</v>
      </c>
      <c r="E1289" s="83" t="s">
        <v>700</v>
      </c>
      <c r="F1289" s="82" t="s">
        <v>430</v>
      </c>
      <c r="G1289" s="89"/>
      <c r="H1289" s="84">
        <v>43.75</v>
      </c>
      <c r="I1289" s="82"/>
      <c r="J1289" s="114">
        <v>45464.385312500002</v>
      </c>
    </row>
    <row r="1290" spans="1:10" x14ac:dyDescent="0.25">
      <c r="A1290" s="80">
        <v>347</v>
      </c>
      <c r="B1290" s="81">
        <v>45463</v>
      </c>
      <c r="C1290" s="82"/>
      <c r="D1290" s="79" t="s">
        <v>1495</v>
      </c>
      <c r="E1290" s="83" t="s">
        <v>701</v>
      </c>
      <c r="F1290" s="82" t="s">
        <v>431</v>
      </c>
      <c r="G1290" s="89"/>
      <c r="H1290" s="84">
        <v>87.28</v>
      </c>
      <c r="I1290" s="82"/>
      <c r="J1290" s="114">
        <v>45464.385312500002</v>
      </c>
    </row>
    <row r="1291" spans="1:10" x14ac:dyDescent="0.25">
      <c r="A1291" s="80">
        <v>348</v>
      </c>
      <c r="B1291" s="81">
        <v>45464</v>
      </c>
      <c r="C1291" s="82"/>
      <c r="D1291" s="79" t="s">
        <v>1496</v>
      </c>
      <c r="E1291" s="83" t="s">
        <v>389</v>
      </c>
      <c r="F1291" s="82" t="s">
        <v>345</v>
      </c>
      <c r="G1291" s="89">
        <v>10643.82</v>
      </c>
      <c r="H1291" s="84"/>
      <c r="I1291" s="82"/>
      <c r="J1291" s="114">
        <v>45464.386747685203</v>
      </c>
    </row>
    <row r="1292" spans="1:10" x14ac:dyDescent="0.25">
      <c r="A1292" s="80">
        <v>348</v>
      </c>
      <c r="B1292" s="81">
        <v>45464</v>
      </c>
      <c r="C1292" s="82"/>
      <c r="D1292" s="79" t="s">
        <v>1496</v>
      </c>
      <c r="E1292" s="83" t="s">
        <v>365</v>
      </c>
      <c r="F1292" s="82" t="s">
        <v>432</v>
      </c>
      <c r="G1292" s="89"/>
      <c r="H1292" s="84">
        <v>9257.5</v>
      </c>
      <c r="I1292" s="82"/>
      <c r="J1292" s="114">
        <v>45464.386747685203</v>
      </c>
    </row>
    <row r="1293" spans="1:10" x14ac:dyDescent="0.25">
      <c r="A1293" s="80">
        <v>348</v>
      </c>
      <c r="B1293" s="81">
        <v>45464</v>
      </c>
      <c r="C1293" s="82"/>
      <c r="D1293" s="79" t="s">
        <v>1496</v>
      </c>
      <c r="E1293" s="83" t="s">
        <v>700</v>
      </c>
      <c r="F1293" s="82" t="s">
        <v>430</v>
      </c>
      <c r="G1293" s="89"/>
      <c r="H1293" s="84">
        <v>462.88</v>
      </c>
      <c r="I1293" s="82"/>
      <c r="J1293" s="114">
        <v>45464.386747685203</v>
      </c>
    </row>
    <row r="1294" spans="1:10" x14ac:dyDescent="0.25">
      <c r="A1294" s="80">
        <v>348</v>
      </c>
      <c r="B1294" s="81">
        <v>45464</v>
      </c>
      <c r="C1294" s="82"/>
      <c r="D1294" s="79" t="s">
        <v>1496</v>
      </c>
      <c r="E1294" s="83" t="s">
        <v>701</v>
      </c>
      <c r="F1294" s="82" t="s">
        <v>431</v>
      </c>
      <c r="G1294" s="89"/>
      <c r="H1294" s="84">
        <v>923.44</v>
      </c>
      <c r="I1294" s="82"/>
      <c r="J1294" s="114">
        <v>45464.386747685203</v>
      </c>
    </row>
    <row r="1295" spans="1:10" x14ac:dyDescent="0.25">
      <c r="A1295" s="80">
        <v>349</v>
      </c>
      <c r="B1295" s="81">
        <v>45464</v>
      </c>
      <c r="C1295" s="82"/>
      <c r="D1295" s="79" t="s">
        <v>1497</v>
      </c>
      <c r="E1295" s="83" t="s">
        <v>389</v>
      </c>
      <c r="F1295" s="82" t="s">
        <v>345</v>
      </c>
      <c r="G1295" s="89">
        <v>15613.61</v>
      </c>
      <c r="H1295" s="84"/>
      <c r="I1295" s="82"/>
      <c r="J1295" s="114">
        <v>45464.397395833301</v>
      </c>
    </row>
    <row r="1296" spans="1:10" x14ac:dyDescent="0.25">
      <c r="A1296" s="80">
        <v>349</v>
      </c>
      <c r="B1296" s="81">
        <v>45464</v>
      </c>
      <c r="C1296" s="82"/>
      <c r="D1296" s="79" t="s">
        <v>1497</v>
      </c>
      <c r="E1296" s="83" t="s">
        <v>365</v>
      </c>
      <c r="F1296" s="82" t="s">
        <v>432</v>
      </c>
      <c r="G1296" s="89"/>
      <c r="H1296" s="84">
        <v>13580</v>
      </c>
      <c r="I1296" s="82"/>
      <c r="J1296" s="114">
        <v>45464.397395833301</v>
      </c>
    </row>
    <row r="1297" spans="1:10" x14ac:dyDescent="0.25">
      <c r="A1297" s="80">
        <v>349</v>
      </c>
      <c r="B1297" s="81">
        <v>45464</v>
      </c>
      <c r="C1297" s="82"/>
      <c r="D1297" s="79" t="s">
        <v>1497</v>
      </c>
      <c r="E1297" s="83" t="s">
        <v>700</v>
      </c>
      <c r="F1297" s="82" t="s">
        <v>430</v>
      </c>
      <c r="G1297" s="89"/>
      <c r="H1297" s="84">
        <v>679</v>
      </c>
      <c r="I1297" s="82"/>
      <c r="J1297" s="114">
        <v>45464.397395833301</v>
      </c>
    </row>
    <row r="1298" spans="1:10" x14ac:dyDescent="0.25">
      <c r="A1298" s="80">
        <v>349</v>
      </c>
      <c r="B1298" s="81">
        <v>45464</v>
      </c>
      <c r="C1298" s="82"/>
      <c r="D1298" s="79" t="s">
        <v>1497</v>
      </c>
      <c r="E1298" s="83" t="s">
        <v>701</v>
      </c>
      <c r="F1298" s="82" t="s">
        <v>431</v>
      </c>
      <c r="G1298" s="89"/>
      <c r="H1298" s="84">
        <v>1354.61</v>
      </c>
      <c r="I1298" s="82"/>
      <c r="J1298" s="114">
        <v>45464.397395833301</v>
      </c>
    </row>
    <row r="1299" spans="1:10" x14ac:dyDescent="0.25">
      <c r="A1299" s="80">
        <v>350</v>
      </c>
      <c r="B1299" s="81">
        <v>45469</v>
      </c>
      <c r="C1299" s="82" t="s">
        <v>1498</v>
      </c>
      <c r="D1299" s="79" t="s">
        <v>1499</v>
      </c>
      <c r="E1299" s="83" t="s">
        <v>344</v>
      </c>
      <c r="F1299" s="82" t="s">
        <v>1276</v>
      </c>
      <c r="G1299" s="89"/>
      <c r="H1299" s="84">
        <v>268.95</v>
      </c>
      <c r="I1299" s="82"/>
      <c r="J1299" s="114">
        <v>45469.818310185197</v>
      </c>
    </row>
    <row r="1300" spans="1:10" x14ac:dyDescent="0.25">
      <c r="A1300" s="80">
        <v>350</v>
      </c>
      <c r="B1300" s="81">
        <v>45469</v>
      </c>
      <c r="C1300" s="82" t="s">
        <v>1498</v>
      </c>
      <c r="D1300" s="79" t="s">
        <v>1499</v>
      </c>
      <c r="E1300" s="83" t="s">
        <v>810</v>
      </c>
      <c r="F1300" s="82" t="s">
        <v>811</v>
      </c>
      <c r="G1300" s="89">
        <v>233.92</v>
      </c>
      <c r="H1300" s="84"/>
      <c r="I1300" s="82"/>
      <c r="J1300" s="114">
        <v>45469.818310185197</v>
      </c>
    </row>
    <row r="1301" spans="1:10" x14ac:dyDescent="0.25">
      <c r="A1301" s="80">
        <v>350</v>
      </c>
      <c r="B1301" s="81">
        <v>45469</v>
      </c>
      <c r="C1301" s="82" t="s">
        <v>1498</v>
      </c>
      <c r="D1301" s="79" t="s">
        <v>1499</v>
      </c>
      <c r="E1301" s="83" t="s">
        <v>355</v>
      </c>
      <c r="F1301" s="82" t="s">
        <v>356</v>
      </c>
      <c r="G1301" s="89">
        <v>11.7</v>
      </c>
      <c r="H1301" s="84"/>
      <c r="I1301" s="82"/>
      <c r="J1301" s="114">
        <v>45469.818310185197</v>
      </c>
    </row>
    <row r="1302" spans="1:10" x14ac:dyDescent="0.25">
      <c r="A1302" s="80">
        <v>350</v>
      </c>
      <c r="B1302" s="81">
        <v>45469</v>
      </c>
      <c r="C1302" s="82" t="s">
        <v>1498</v>
      </c>
      <c r="D1302" s="79" t="s">
        <v>1499</v>
      </c>
      <c r="E1302" s="83" t="s">
        <v>360</v>
      </c>
      <c r="F1302" s="82" t="s">
        <v>361</v>
      </c>
      <c r="G1302" s="89">
        <v>23.33</v>
      </c>
      <c r="H1302" s="84"/>
      <c r="I1302" s="82"/>
      <c r="J1302" s="114">
        <v>45469.818310185197</v>
      </c>
    </row>
    <row r="1303" spans="1:10" x14ac:dyDescent="0.25">
      <c r="A1303" s="80">
        <v>351</v>
      </c>
      <c r="B1303" s="81">
        <v>45469</v>
      </c>
      <c r="C1303" s="82" t="s">
        <v>1500</v>
      </c>
      <c r="D1303" s="79" t="s">
        <v>1501</v>
      </c>
      <c r="E1303" s="83" t="s">
        <v>344</v>
      </c>
      <c r="F1303" s="82" t="s">
        <v>1276</v>
      </c>
      <c r="G1303" s="89"/>
      <c r="H1303" s="84">
        <v>1298.45</v>
      </c>
      <c r="I1303" s="82"/>
      <c r="J1303" s="114">
        <v>45469.821967592601</v>
      </c>
    </row>
    <row r="1304" spans="1:10" x14ac:dyDescent="0.25">
      <c r="A1304" s="80">
        <v>351</v>
      </c>
      <c r="B1304" s="81">
        <v>45469</v>
      </c>
      <c r="C1304" s="82" t="s">
        <v>1500</v>
      </c>
      <c r="D1304" s="79" t="s">
        <v>1501</v>
      </c>
      <c r="E1304" s="83" t="s">
        <v>810</v>
      </c>
      <c r="F1304" s="82" t="s">
        <v>811</v>
      </c>
      <c r="G1304" s="89">
        <v>259.58</v>
      </c>
      <c r="H1304" s="84"/>
      <c r="I1304" s="82"/>
      <c r="J1304" s="114">
        <v>45469.821967592601</v>
      </c>
    </row>
    <row r="1305" spans="1:10" x14ac:dyDescent="0.25">
      <c r="A1305" s="80">
        <v>351</v>
      </c>
      <c r="B1305" s="81">
        <v>45469</v>
      </c>
      <c r="C1305" s="82" t="s">
        <v>1500</v>
      </c>
      <c r="D1305" s="79" t="s">
        <v>1501</v>
      </c>
      <c r="E1305" s="83" t="s">
        <v>355</v>
      </c>
      <c r="F1305" s="82" t="s">
        <v>356</v>
      </c>
      <c r="G1305" s="89">
        <v>12.98</v>
      </c>
      <c r="H1305" s="84"/>
      <c r="I1305" s="82"/>
      <c r="J1305" s="114">
        <v>45469.821967592601</v>
      </c>
    </row>
    <row r="1306" spans="1:10" x14ac:dyDescent="0.25">
      <c r="A1306" s="80">
        <v>351</v>
      </c>
      <c r="B1306" s="81">
        <v>45469</v>
      </c>
      <c r="C1306" s="82" t="s">
        <v>1500</v>
      </c>
      <c r="D1306" s="79" t="s">
        <v>1501</v>
      </c>
      <c r="E1306" s="83" t="s">
        <v>360</v>
      </c>
      <c r="F1306" s="82" t="s">
        <v>361</v>
      </c>
      <c r="G1306" s="89">
        <v>25.89</v>
      </c>
      <c r="H1306" s="84"/>
      <c r="I1306" s="82"/>
      <c r="J1306" s="114">
        <v>45469.821967592601</v>
      </c>
    </row>
    <row r="1307" spans="1:10" x14ac:dyDescent="0.25">
      <c r="A1307" s="80">
        <v>351</v>
      </c>
      <c r="B1307" s="81">
        <v>45469</v>
      </c>
      <c r="C1307" s="82" t="s">
        <v>1500</v>
      </c>
      <c r="D1307" s="79" t="s">
        <v>1501</v>
      </c>
      <c r="E1307" s="83" t="s">
        <v>347</v>
      </c>
      <c r="F1307" s="82" t="s">
        <v>348</v>
      </c>
      <c r="G1307" s="89">
        <v>934.88</v>
      </c>
      <c r="H1307" s="84"/>
      <c r="I1307" s="82"/>
      <c r="J1307" s="114">
        <v>45469.821967592601</v>
      </c>
    </row>
    <row r="1308" spans="1:10" x14ac:dyDescent="0.25">
      <c r="A1308" s="80">
        <v>351</v>
      </c>
      <c r="B1308" s="81">
        <v>45469</v>
      </c>
      <c r="C1308" s="82" t="s">
        <v>1500</v>
      </c>
      <c r="D1308" s="79" t="s">
        <v>1501</v>
      </c>
      <c r="E1308" s="83" t="s">
        <v>355</v>
      </c>
      <c r="F1308" s="82" t="s">
        <v>356</v>
      </c>
      <c r="G1308" s="89">
        <v>21.74</v>
      </c>
      <c r="H1308" s="84"/>
      <c r="I1308" s="82"/>
      <c r="J1308" s="114">
        <v>45469.821967592601</v>
      </c>
    </row>
    <row r="1309" spans="1:10" x14ac:dyDescent="0.25">
      <c r="A1309" s="80">
        <v>351</v>
      </c>
      <c r="B1309" s="81">
        <v>45469</v>
      </c>
      <c r="C1309" s="82" t="s">
        <v>1500</v>
      </c>
      <c r="D1309" s="79" t="s">
        <v>1501</v>
      </c>
      <c r="E1309" s="83" t="s">
        <v>360</v>
      </c>
      <c r="F1309" s="82" t="s">
        <v>361</v>
      </c>
      <c r="G1309" s="89">
        <v>43.38</v>
      </c>
      <c r="H1309" s="84"/>
      <c r="I1309" s="82"/>
      <c r="J1309" s="114">
        <v>45469.821967592601</v>
      </c>
    </row>
    <row r="1310" spans="1:10" x14ac:dyDescent="0.25">
      <c r="A1310" s="80">
        <v>352</v>
      </c>
      <c r="B1310" s="81">
        <v>45469</v>
      </c>
      <c r="C1310" s="82" t="s">
        <v>1498</v>
      </c>
      <c r="D1310" s="79" t="s">
        <v>1502</v>
      </c>
      <c r="E1310" s="83" t="s">
        <v>344</v>
      </c>
      <c r="F1310" s="82" t="s">
        <v>1276</v>
      </c>
      <c r="G1310" s="89"/>
      <c r="H1310" s="84">
        <v>298.45</v>
      </c>
      <c r="I1310" s="82"/>
      <c r="J1310" s="114">
        <v>45469.8253819444</v>
      </c>
    </row>
    <row r="1311" spans="1:10" x14ac:dyDescent="0.25">
      <c r="A1311" s="80">
        <v>352</v>
      </c>
      <c r="B1311" s="81">
        <v>45469</v>
      </c>
      <c r="C1311" s="82" t="s">
        <v>1498</v>
      </c>
      <c r="D1311" s="79" t="s">
        <v>1502</v>
      </c>
      <c r="E1311" s="83" t="s">
        <v>810</v>
      </c>
      <c r="F1311" s="82" t="s">
        <v>811</v>
      </c>
      <c r="G1311" s="89">
        <v>259.58</v>
      </c>
      <c r="H1311" s="84"/>
      <c r="I1311" s="82"/>
      <c r="J1311" s="114">
        <v>45469.8253819444</v>
      </c>
    </row>
    <row r="1312" spans="1:10" x14ac:dyDescent="0.25">
      <c r="A1312" s="80">
        <v>352</v>
      </c>
      <c r="B1312" s="81">
        <v>45469</v>
      </c>
      <c r="C1312" s="82" t="s">
        <v>1498</v>
      </c>
      <c r="D1312" s="79" t="s">
        <v>1502</v>
      </c>
      <c r="E1312" s="83" t="s">
        <v>355</v>
      </c>
      <c r="F1312" s="82" t="s">
        <v>356</v>
      </c>
      <c r="G1312" s="89">
        <v>12.98</v>
      </c>
      <c r="H1312" s="84"/>
      <c r="I1312" s="82"/>
      <c r="J1312" s="114">
        <v>45469.8253819444</v>
      </c>
    </row>
    <row r="1313" spans="1:10" x14ac:dyDescent="0.25">
      <c r="A1313" s="80">
        <v>352</v>
      </c>
      <c r="B1313" s="81">
        <v>45469</v>
      </c>
      <c r="C1313" s="82" t="s">
        <v>1498</v>
      </c>
      <c r="D1313" s="79" t="s">
        <v>1502</v>
      </c>
      <c r="E1313" s="83" t="s">
        <v>360</v>
      </c>
      <c r="F1313" s="82" t="s">
        <v>361</v>
      </c>
      <c r="G1313" s="89">
        <v>25.89</v>
      </c>
      <c r="H1313" s="84"/>
      <c r="I1313" s="82"/>
      <c r="J1313" s="114">
        <v>45469.8253819444</v>
      </c>
    </row>
    <row r="1314" spans="1:10" x14ac:dyDescent="0.25">
      <c r="A1314" s="80">
        <v>353</v>
      </c>
      <c r="B1314" s="81">
        <v>45469</v>
      </c>
      <c r="C1314" s="82" t="s">
        <v>1503</v>
      </c>
      <c r="D1314" s="79" t="s">
        <v>1504</v>
      </c>
      <c r="E1314" s="83" t="s">
        <v>344</v>
      </c>
      <c r="F1314" s="82" t="s">
        <v>1505</v>
      </c>
      <c r="G1314" s="89"/>
      <c r="H1314" s="84">
        <v>9.9499999999999993</v>
      </c>
      <c r="I1314" s="82"/>
      <c r="J1314" s="114">
        <v>45469.828402777799</v>
      </c>
    </row>
    <row r="1315" spans="1:10" x14ac:dyDescent="0.25">
      <c r="A1315" s="80">
        <v>353</v>
      </c>
      <c r="B1315" s="81">
        <v>45469</v>
      </c>
      <c r="C1315" s="82" t="s">
        <v>1503</v>
      </c>
      <c r="D1315" s="79" t="s">
        <v>1504</v>
      </c>
      <c r="E1315" s="83" t="s">
        <v>347</v>
      </c>
      <c r="F1315" s="82" t="s">
        <v>348</v>
      </c>
      <c r="G1315" s="89">
        <v>9.3000000000000007</v>
      </c>
      <c r="H1315" s="84"/>
      <c r="I1315" s="82"/>
      <c r="J1315" s="114">
        <v>45469.828402777799</v>
      </c>
    </row>
    <row r="1316" spans="1:10" x14ac:dyDescent="0.25">
      <c r="A1316" s="80">
        <v>353</v>
      </c>
      <c r="B1316" s="81">
        <v>45469</v>
      </c>
      <c r="C1316" s="82" t="s">
        <v>1503</v>
      </c>
      <c r="D1316" s="79" t="s">
        <v>1504</v>
      </c>
      <c r="E1316" s="83" t="s">
        <v>355</v>
      </c>
      <c r="F1316" s="82" t="s">
        <v>356</v>
      </c>
      <c r="G1316" s="89">
        <v>0.22</v>
      </c>
      <c r="H1316" s="84"/>
      <c r="I1316" s="82"/>
      <c r="J1316" s="114">
        <v>45469.828402777799</v>
      </c>
    </row>
    <row r="1317" spans="1:10" x14ac:dyDescent="0.25">
      <c r="A1317" s="80">
        <v>353</v>
      </c>
      <c r="B1317" s="81">
        <v>45469</v>
      </c>
      <c r="C1317" s="82" t="s">
        <v>1503</v>
      </c>
      <c r="D1317" s="79" t="s">
        <v>1504</v>
      </c>
      <c r="E1317" s="83" t="s">
        <v>360</v>
      </c>
      <c r="F1317" s="82" t="s">
        <v>361</v>
      </c>
      <c r="G1317" s="89">
        <v>0.43</v>
      </c>
      <c r="H1317" s="84"/>
      <c r="I1317" s="82"/>
      <c r="J1317" s="114">
        <v>45469.828402777799</v>
      </c>
    </row>
    <row r="1318" spans="1:10" x14ac:dyDescent="0.25">
      <c r="A1318" s="80">
        <v>354</v>
      </c>
      <c r="B1318" s="81">
        <v>45469</v>
      </c>
      <c r="C1318" s="82" t="s">
        <v>1506</v>
      </c>
      <c r="D1318" s="79" t="s">
        <v>1507</v>
      </c>
      <c r="E1318" s="83" t="s">
        <v>344</v>
      </c>
      <c r="F1318" s="82" t="s">
        <v>1276</v>
      </c>
      <c r="G1318" s="89"/>
      <c r="H1318" s="84">
        <v>333.33</v>
      </c>
      <c r="I1318" s="82"/>
      <c r="J1318" s="114">
        <v>45469.8293865741</v>
      </c>
    </row>
    <row r="1319" spans="1:10" x14ac:dyDescent="0.25">
      <c r="A1319" s="80">
        <v>354</v>
      </c>
      <c r="B1319" s="81">
        <v>45469</v>
      </c>
      <c r="C1319" s="82" t="s">
        <v>1506</v>
      </c>
      <c r="D1319" s="79" t="s">
        <v>1507</v>
      </c>
      <c r="E1319" s="83" t="s">
        <v>347</v>
      </c>
      <c r="F1319" s="82" t="s">
        <v>348</v>
      </c>
      <c r="G1319" s="89">
        <v>30.85</v>
      </c>
      <c r="H1319" s="84"/>
      <c r="I1319" s="82"/>
      <c r="J1319" s="114">
        <v>45469.8293865741</v>
      </c>
    </row>
    <row r="1320" spans="1:10" x14ac:dyDescent="0.25">
      <c r="A1320" s="80">
        <v>354</v>
      </c>
      <c r="B1320" s="81">
        <v>45469</v>
      </c>
      <c r="C1320" s="82" t="s">
        <v>1506</v>
      </c>
      <c r="D1320" s="79" t="s">
        <v>1507</v>
      </c>
      <c r="E1320" s="83" t="s">
        <v>355</v>
      </c>
      <c r="F1320" s="82" t="s">
        <v>356</v>
      </c>
      <c r="G1320" s="89">
        <v>0.72</v>
      </c>
      <c r="H1320" s="84"/>
      <c r="I1320" s="82"/>
      <c r="J1320" s="114">
        <v>45469.8293865741</v>
      </c>
    </row>
    <row r="1321" spans="1:10" x14ac:dyDescent="0.25">
      <c r="A1321" s="80">
        <v>354</v>
      </c>
      <c r="B1321" s="81">
        <v>45469</v>
      </c>
      <c r="C1321" s="82" t="s">
        <v>1506</v>
      </c>
      <c r="D1321" s="79" t="s">
        <v>1507</v>
      </c>
      <c r="E1321" s="83" t="s">
        <v>360</v>
      </c>
      <c r="F1321" s="82" t="s">
        <v>361</v>
      </c>
      <c r="G1321" s="89">
        <v>1.43</v>
      </c>
      <c r="H1321" s="84"/>
      <c r="I1321" s="82"/>
      <c r="J1321" s="114">
        <v>45469.8293865741</v>
      </c>
    </row>
    <row r="1322" spans="1:10" x14ac:dyDescent="0.25">
      <c r="A1322" s="80">
        <v>354</v>
      </c>
      <c r="B1322" s="81">
        <v>45469</v>
      </c>
      <c r="C1322" s="82" t="s">
        <v>1506</v>
      </c>
      <c r="D1322" s="79" t="s">
        <v>1507</v>
      </c>
      <c r="E1322" s="83" t="s">
        <v>810</v>
      </c>
      <c r="F1322" s="82" t="s">
        <v>811</v>
      </c>
      <c r="G1322" s="89">
        <v>28.7</v>
      </c>
      <c r="H1322" s="84"/>
      <c r="I1322" s="82"/>
      <c r="J1322" s="114">
        <v>45469.8293865741</v>
      </c>
    </row>
    <row r="1323" spans="1:10" x14ac:dyDescent="0.25">
      <c r="A1323" s="80">
        <v>354</v>
      </c>
      <c r="B1323" s="81">
        <v>45469</v>
      </c>
      <c r="C1323" s="82" t="s">
        <v>1506</v>
      </c>
      <c r="D1323" s="79" t="s">
        <v>1507</v>
      </c>
      <c r="E1323" s="83" t="s">
        <v>355</v>
      </c>
      <c r="F1323" s="82" t="s">
        <v>356</v>
      </c>
      <c r="G1323" s="89">
        <v>1.44</v>
      </c>
      <c r="H1323" s="84"/>
      <c r="I1323" s="82"/>
      <c r="J1323" s="114">
        <v>45469.8293865741</v>
      </c>
    </row>
    <row r="1324" spans="1:10" x14ac:dyDescent="0.25">
      <c r="A1324" s="80">
        <v>354</v>
      </c>
      <c r="B1324" s="81">
        <v>45469</v>
      </c>
      <c r="C1324" s="82" t="s">
        <v>1506</v>
      </c>
      <c r="D1324" s="79" t="s">
        <v>1507</v>
      </c>
      <c r="E1324" s="83" t="s">
        <v>360</v>
      </c>
      <c r="F1324" s="82" t="s">
        <v>361</v>
      </c>
      <c r="G1324" s="89">
        <v>2.86</v>
      </c>
      <c r="H1324" s="84"/>
      <c r="I1324" s="82"/>
      <c r="J1324" s="114">
        <v>45469.8293865741</v>
      </c>
    </row>
    <row r="1325" spans="1:10" x14ac:dyDescent="0.25">
      <c r="A1325" s="80">
        <v>354</v>
      </c>
      <c r="B1325" s="81">
        <v>45469</v>
      </c>
      <c r="C1325" s="82" t="s">
        <v>1506</v>
      </c>
      <c r="D1325" s="79" t="s">
        <v>1507</v>
      </c>
      <c r="E1325" s="83" t="s">
        <v>411</v>
      </c>
      <c r="F1325" s="82" t="s">
        <v>412</v>
      </c>
      <c r="G1325" s="89">
        <v>232.51</v>
      </c>
      <c r="H1325" s="84"/>
      <c r="I1325" s="82"/>
      <c r="J1325" s="114">
        <v>45469.8293865741</v>
      </c>
    </row>
    <row r="1326" spans="1:10" x14ac:dyDescent="0.25">
      <c r="A1326" s="80">
        <v>354</v>
      </c>
      <c r="B1326" s="81">
        <v>45469</v>
      </c>
      <c r="C1326" s="82" t="s">
        <v>1506</v>
      </c>
      <c r="D1326" s="79" t="s">
        <v>1507</v>
      </c>
      <c r="E1326" s="83" t="s">
        <v>355</v>
      </c>
      <c r="F1326" s="82" t="s">
        <v>356</v>
      </c>
      <c r="G1326" s="89">
        <v>11.63</v>
      </c>
      <c r="H1326" s="84"/>
      <c r="I1326" s="82"/>
      <c r="J1326" s="114">
        <v>45469.8293865741</v>
      </c>
    </row>
    <row r="1327" spans="1:10" x14ac:dyDescent="0.25">
      <c r="A1327" s="80">
        <v>354</v>
      </c>
      <c r="B1327" s="81">
        <v>45469</v>
      </c>
      <c r="C1327" s="82" t="s">
        <v>1506</v>
      </c>
      <c r="D1327" s="79" t="s">
        <v>1507</v>
      </c>
      <c r="E1327" s="83" t="s">
        <v>360</v>
      </c>
      <c r="F1327" s="82" t="s">
        <v>361</v>
      </c>
      <c r="G1327" s="89">
        <v>23.19</v>
      </c>
      <c r="H1327" s="84"/>
      <c r="I1327" s="82"/>
      <c r="J1327" s="114">
        <v>45469.8293865741</v>
      </c>
    </row>
    <row r="1328" spans="1:10" x14ac:dyDescent="0.25">
      <c r="A1328" s="80">
        <v>355</v>
      </c>
      <c r="B1328" s="81">
        <v>45468</v>
      </c>
      <c r="C1328" s="82" t="s">
        <v>1508</v>
      </c>
      <c r="D1328" s="79" t="s">
        <v>1509</v>
      </c>
      <c r="E1328" s="83" t="s">
        <v>344</v>
      </c>
      <c r="F1328" s="82" t="s">
        <v>1276</v>
      </c>
      <c r="G1328" s="89"/>
      <c r="H1328" s="84">
        <v>444.44</v>
      </c>
      <c r="I1328" s="82"/>
      <c r="J1328" s="114">
        <v>45469.831284722197</v>
      </c>
    </row>
    <row r="1329" spans="1:10" x14ac:dyDescent="0.25">
      <c r="A1329" s="80">
        <v>355</v>
      </c>
      <c r="B1329" s="81">
        <v>45468</v>
      </c>
      <c r="C1329" s="82" t="s">
        <v>1508</v>
      </c>
      <c r="D1329" s="79" t="s">
        <v>1509</v>
      </c>
      <c r="E1329" s="83" t="s">
        <v>810</v>
      </c>
      <c r="F1329" s="82" t="s">
        <v>811</v>
      </c>
      <c r="G1329" s="89">
        <v>193.28</v>
      </c>
      <c r="H1329" s="84"/>
      <c r="I1329" s="82"/>
      <c r="J1329" s="114">
        <v>45469.831284722197</v>
      </c>
    </row>
    <row r="1330" spans="1:10" x14ac:dyDescent="0.25">
      <c r="A1330" s="80">
        <v>355</v>
      </c>
      <c r="B1330" s="81">
        <v>45468</v>
      </c>
      <c r="C1330" s="82" t="s">
        <v>1508</v>
      </c>
      <c r="D1330" s="79" t="s">
        <v>1509</v>
      </c>
      <c r="E1330" s="83" t="s">
        <v>355</v>
      </c>
      <c r="F1330" s="82" t="s">
        <v>356</v>
      </c>
      <c r="G1330" s="89">
        <v>9.66</v>
      </c>
      <c r="H1330" s="84"/>
      <c r="I1330" s="82"/>
      <c r="J1330" s="114">
        <v>45469.831284722197</v>
      </c>
    </row>
    <row r="1331" spans="1:10" x14ac:dyDescent="0.25">
      <c r="A1331" s="80">
        <v>355</v>
      </c>
      <c r="B1331" s="81">
        <v>45468</v>
      </c>
      <c r="C1331" s="82" t="s">
        <v>1508</v>
      </c>
      <c r="D1331" s="79" t="s">
        <v>1509</v>
      </c>
      <c r="E1331" s="83" t="s">
        <v>360</v>
      </c>
      <c r="F1331" s="82" t="s">
        <v>361</v>
      </c>
      <c r="G1331" s="89">
        <v>19.28</v>
      </c>
      <c r="H1331" s="84"/>
      <c r="I1331" s="82"/>
      <c r="J1331" s="114">
        <v>45469.831284722197</v>
      </c>
    </row>
    <row r="1332" spans="1:10" x14ac:dyDescent="0.25">
      <c r="A1332" s="80">
        <v>355</v>
      </c>
      <c r="B1332" s="81">
        <v>45468</v>
      </c>
      <c r="C1332" s="82" t="s">
        <v>1508</v>
      </c>
      <c r="D1332" s="79" t="s">
        <v>1509</v>
      </c>
      <c r="E1332" s="83" t="s">
        <v>411</v>
      </c>
      <c r="F1332" s="82" t="s">
        <v>412</v>
      </c>
      <c r="G1332" s="89">
        <v>193.28</v>
      </c>
      <c r="H1332" s="84"/>
      <c r="I1332" s="82"/>
      <c r="J1332" s="114">
        <v>45469.831284722197</v>
      </c>
    </row>
    <row r="1333" spans="1:10" x14ac:dyDescent="0.25">
      <c r="A1333" s="80">
        <v>355</v>
      </c>
      <c r="B1333" s="81">
        <v>45468</v>
      </c>
      <c r="C1333" s="82" t="s">
        <v>1508</v>
      </c>
      <c r="D1333" s="79" t="s">
        <v>1509</v>
      </c>
      <c r="E1333" s="83" t="s">
        <v>355</v>
      </c>
      <c r="F1333" s="82" t="s">
        <v>356</v>
      </c>
      <c r="G1333" s="89">
        <v>9.66</v>
      </c>
      <c r="H1333" s="84"/>
      <c r="I1333" s="82"/>
      <c r="J1333" s="114">
        <v>45469.831284722197</v>
      </c>
    </row>
    <row r="1334" spans="1:10" x14ac:dyDescent="0.25">
      <c r="A1334" s="80">
        <v>355</v>
      </c>
      <c r="B1334" s="81">
        <v>45468</v>
      </c>
      <c r="C1334" s="82" t="s">
        <v>1508</v>
      </c>
      <c r="D1334" s="79" t="s">
        <v>1509</v>
      </c>
      <c r="E1334" s="83" t="s">
        <v>360</v>
      </c>
      <c r="F1334" s="82" t="s">
        <v>361</v>
      </c>
      <c r="G1334" s="89">
        <v>19.28</v>
      </c>
      <c r="H1334" s="84"/>
      <c r="I1334" s="82"/>
      <c r="J1334" s="114">
        <v>45469.831284722197</v>
      </c>
    </row>
    <row r="1335" spans="1:10" x14ac:dyDescent="0.25">
      <c r="A1335" s="80">
        <v>356</v>
      </c>
      <c r="B1335" s="81">
        <v>45468</v>
      </c>
      <c r="C1335" s="82" t="s">
        <v>1510</v>
      </c>
      <c r="D1335" s="79" t="s">
        <v>270</v>
      </c>
      <c r="E1335" s="83" t="s">
        <v>411</v>
      </c>
      <c r="F1335" s="82" t="s">
        <v>412</v>
      </c>
      <c r="G1335" s="89">
        <v>29.95</v>
      </c>
      <c r="H1335" s="84"/>
      <c r="I1335" s="82"/>
      <c r="J1335" s="114">
        <v>45469.836944444403</v>
      </c>
    </row>
    <row r="1336" spans="1:10" x14ac:dyDescent="0.25">
      <c r="A1336" s="80">
        <v>356</v>
      </c>
      <c r="B1336" s="81">
        <v>45468</v>
      </c>
      <c r="C1336" s="82" t="s">
        <v>1510</v>
      </c>
      <c r="D1336" s="79" t="s">
        <v>270</v>
      </c>
      <c r="E1336" s="83" t="s">
        <v>344</v>
      </c>
      <c r="F1336" s="82" t="s">
        <v>342</v>
      </c>
      <c r="G1336" s="89"/>
      <c r="H1336" s="84">
        <v>29.95</v>
      </c>
      <c r="I1336" s="82"/>
      <c r="J1336" s="114">
        <v>45469.836944444403</v>
      </c>
    </row>
    <row r="1337" spans="1:10" x14ac:dyDescent="0.25">
      <c r="A1337" s="80">
        <v>357</v>
      </c>
      <c r="B1337" s="81">
        <v>45358</v>
      </c>
      <c r="C1337" s="82" t="s">
        <v>1695</v>
      </c>
      <c r="D1337" s="79" t="s">
        <v>1696</v>
      </c>
      <c r="E1337" s="83" t="s">
        <v>344</v>
      </c>
      <c r="F1337" s="82" t="s">
        <v>1276</v>
      </c>
      <c r="G1337" s="89"/>
      <c r="H1337" s="84">
        <v>62.44</v>
      </c>
      <c r="I1337" s="82"/>
      <c r="J1337" s="114" t="s">
        <v>1697</v>
      </c>
    </row>
    <row r="1338" spans="1:10" x14ac:dyDescent="0.25">
      <c r="A1338" s="80">
        <v>357</v>
      </c>
      <c r="B1338" s="81">
        <v>45358</v>
      </c>
      <c r="C1338" s="82" t="s">
        <v>1695</v>
      </c>
      <c r="D1338" s="79" t="s">
        <v>1696</v>
      </c>
      <c r="E1338" s="83" t="s">
        <v>347</v>
      </c>
      <c r="F1338" s="82" t="s">
        <v>348</v>
      </c>
      <c r="G1338" s="89">
        <v>26.13</v>
      </c>
      <c r="H1338" s="84"/>
      <c r="I1338" s="82"/>
      <c r="J1338" s="114" t="s">
        <v>1697</v>
      </c>
    </row>
    <row r="1339" spans="1:10" x14ac:dyDescent="0.25">
      <c r="A1339" s="80">
        <v>357</v>
      </c>
      <c r="B1339" s="81">
        <v>45358</v>
      </c>
      <c r="C1339" s="82" t="s">
        <v>1695</v>
      </c>
      <c r="D1339" s="79" t="s">
        <v>1696</v>
      </c>
      <c r="E1339" s="83" t="s">
        <v>355</v>
      </c>
      <c r="F1339" s="82" t="s">
        <v>356</v>
      </c>
      <c r="G1339" s="89">
        <v>0.61</v>
      </c>
      <c r="H1339" s="84"/>
      <c r="I1339" s="82"/>
      <c r="J1339" s="114" t="s">
        <v>1697</v>
      </c>
    </row>
    <row r="1340" spans="1:10" x14ac:dyDescent="0.25">
      <c r="A1340" s="80">
        <v>357</v>
      </c>
      <c r="B1340" s="81">
        <v>45358</v>
      </c>
      <c r="C1340" s="82" t="s">
        <v>1695</v>
      </c>
      <c r="D1340" s="79" t="s">
        <v>1696</v>
      </c>
      <c r="E1340" s="83" t="s">
        <v>360</v>
      </c>
      <c r="F1340" s="82" t="s">
        <v>361</v>
      </c>
      <c r="G1340" s="89">
        <v>1.21</v>
      </c>
      <c r="H1340" s="84"/>
      <c r="I1340" s="82"/>
      <c r="J1340" s="114" t="s">
        <v>1697</v>
      </c>
    </row>
    <row r="1341" spans="1:10" x14ac:dyDescent="0.25">
      <c r="A1341" s="80">
        <v>357</v>
      </c>
      <c r="B1341" s="81">
        <v>45358</v>
      </c>
      <c r="C1341" s="82" t="s">
        <v>1695</v>
      </c>
      <c r="D1341" s="79" t="s">
        <v>1696</v>
      </c>
      <c r="E1341" s="83" t="s">
        <v>347</v>
      </c>
      <c r="F1341" s="82" t="s">
        <v>348</v>
      </c>
      <c r="G1341" s="89">
        <v>30</v>
      </c>
      <c r="H1341" s="84"/>
      <c r="I1341" s="82"/>
      <c r="J1341" s="114" t="s">
        <v>1697</v>
      </c>
    </row>
    <row r="1342" spans="1:10" x14ac:dyDescent="0.25">
      <c r="A1342" s="80">
        <v>357</v>
      </c>
      <c r="B1342" s="81">
        <v>45358</v>
      </c>
      <c r="C1342" s="82" t="s">
        <v>1695</v>
      </c>
      <c r="D1342" s="79" t="s">
        <v>1696</v>
      </c>
      <c r="E1342" s="83" t="s">
        <v>355</v>
      </c>
      <c r="F1342" s="82" t="s">
        <v>356</v>
      </c>
      <c r="G1342" s="89">
        <v>0.75</v>
      </c>
      <c r="H1342" s="84"/>
      <c r="I1342" s="82"/>
      <c r="J1342" s="114" t="s">
        <v>1697</v>
      </c>
    </row>
    <row r="1343" spans="1:10" x14ac:dyDescent="0.25">
      <c r="A1343" s="80">
        <v>357</v>
      </c>
      <c r="B1343" s="81">
        <v>45358</v>
      </c>
      <c r="C1343" s="82" t="s">
        <v>1695</v>
      </c>
      <c r="D1343" s="79" t="s">
        <v>1696</v>
      </c>
      <c r="E1343" s="83" t="s">
        <v>360</v>
      </c>
      <c r="F1343" s="82" t="s">
        <v>361</v>
      </c>
      <c r="G1343" s="89">
        <v>1.5</v>
      </c>
      <c r="H1343" s="84"/>
      <c r="I1343" s="82"/>
      <c r="J1343" s="114" t="s">
        <v>1697</v>
      </c>
    </row>
    <row r="1344" spans="1:10" x14ac:dyDescent="0.25">
      <c r="A1344" s="80">
        <v>358</v>
      </c>
      <c r="B1344" s="81">
        <v>45475</v>
      </c>
      <c r="C1344" s="82" t="s">
        <v>1701</v>
      </c>
      <c r="D1344" s="79" t="s">
        <v>1702</v>
      </c>
      <c r="E1344" s="83" t="s">
        <v>344</v>
      </c>
      <c r="F1344" s="82" t="s">
        <v>1276</v>
      </c>
      <c r="G1344" s="89"/>
      <c r="H1344" s="84">
        <v>199.95</v>
      </c>
      <c r="I1344" s="82"/>
      <c r="J1344" s="114" t="s">
        <v>1703</v>
      </c>
    </row>
    <row r="1345" spans="1:10" x14ac:dyDescent="0.25">
      <c r="A1345" s="80">
        <v>358</v>
      </c>
      <c r="B1345" s="81">
        <v>45475</v>
      </c>
      <c r="C1345" s="82" t="s">
        <v>1701</v>
      </c>
      <c r="D1345" s="79" t="s">
        <v>1702</v>
      </c>
      <c r="E1345" s="83" t="s">
        <v>1650</v>
      </c>
      <c r="F1345" s="82" t="s">
        <v>1649</v>
      </c>
      <c r="G1345" s="89">
        <v>199.95</v>
      </c>
      <c r="H1345" s="84"/>
      <c r="I1345" s="82"/>
      <c r="J1345" s="114" t="s">
        <v>1703</v>
      </c>
    </row>
    <row r="1346" spans="1:10" x14ac:dyDescent="0.25">
      <c r="A1346" s="80">
        <v>359</v>
      </c>
      <c r="B1346" s="81">
        <v>45475</v>
      </c>
      <c r="C1346" s="82" t="s">
        <v>1704</v>
      </c>
      <c r="D1346" s="79" t="s">
        <v>1705</v>
      </c>
      <c r="E1346" s="83" t="s">
        <v>344</v>
      </c>
      <c r="F1346" s="82" t="s">
        <v>1276</v>
      </c>
      <c r="G1346" s="89"/>
      <c r="H1346" s="84">
        <v>3500</v>
      </c>
      <c r="I1346" s="82"/>
      <c r="J1346" s="114" t="s">
        <v>1706</v>
      </c>
    </row>
    <row r="1347" spans="1:10" x14ac:dyDescent="0.25">
      <c r="A1347" s="80">
        <v>359</v>
      </c>
      <c r="B1347" s="81">
        <v>45475</v>
      </c>
      <c r="C1347" s="82" t="s">
        <v>1704</v>
      </c>
      <c r="D1347" s="79" t="s">
        <v>1705</v>
      </c>
      <c r="E1347" s="83" t="s">
        <v>700</v>
      </c>
      <c r="F1347" s="82" t="s">
        <v>1637</v>
      </c>
      <c r="G1347" s="89">
        <v>3500</v>
      </c>
      <c r="H1347" s="84"/>
      <c r="I1347" s="82"/>
      <c r="J1347" s="114" t="s">
        <v>1706</v>
      </c>
    </row>
    <row r="1348" spans="1:10" x14ac:dyDescent="0.25">
      <c r="A1348" s="231">
        <v>360</v>
      </c>
      <c r="B1348" s="232">
        <v>45476</v>
      </c>
      <c r="C1348" s="231" t="s">
        <v>1708</v>
      </c>
      <c r="D1348" s="231" t="s">
        <v>1709</v>
      </c>
      <c r="E1348" s="231" t="s">
        <v>344</v>
      </c>
      <c r="F1348" s="231" t="s">
        <v>1276</v>
      </c>
      <c r="H1348" s="76">
        <v>4895.6499999999996</v>
      </c>
      <c r="J1348" s="231" t="s">
        <v>1710</v>
      </c>
    </row>
    <row r="1349" spans="1:10" x14ac:dyDescent="0.25">
      <c r="A1349" s="231">
        <v>360</v>
      </c>
      <c r="B1349" s="232">
        <v>45476</v>
      </c>
      <c r="C1349" s="231" t="s">
        <v>1708</v>
      </c>
      <c r="D1349" s="231" t="s">
        <v>1709</v>
      </c>
      <c r="E1349" s="231" t="s">
        <v>371</v>
      </c>
      <c r="F1349" s="231" t="s">
        <v>372</v>
      </c>
      <c r="G1349" s="76">
        <v>4170.4799999999996</v>
      </c>
      <c r="J1349" s="231" t="s">
        <v>1710</v>
      </c>
    </row>
    <row r="1350" spans="1:10" x14ac:dyDescent="0.25">
      <c r="A1350" s="231">
        <v>360</v>
      </c>
      <c r="B1350" s="232">
        <v>45476</v>
      </c>
      <c r="C1350" s="231" t="s">
        <v>1708</v>
      </c>
      <c r="D1350" s="231" t="s">
        <v>1709</v>
      </c>
      <c r="E1350" s="231" t="s">
        <v>355</v>
      </c>
      <c r="F1350" s="231" t="s">
        <v>356</v>
      </c>
      <c r="G1350" s="76">
        <v>208.52</v>
      </c>
      <c r="J1350" s="231" t="s">
        <v>1710</v>
      </c>
    </row>
    <row r="1351" spans="1:10" x14ac:dyDescent="0.25">
      <c r="A1351" s="231">
        <v>360</v>
      </c>
      <c r="B1351" s="232">
        <v>45476</v>
      </c>
      <c r="C1351" s="231" t="s">
        <v>1708</v>
      </c>
      <c r="D1351" s="231" t="s">
        <v>1709</v>
      </c>
      <c r="E1351" s="231" t="s">
        <v>360</v>
      </c>
      <c r="F1351" s="231" t="s">
        <v>361</v>
      </c>
      <c r="G1351" s="76">
        <v>416</v>
      </c>
      <c r="J1351" s="231" t="s">
        <v>1710</v>
      </c>
    </row>
    <row r="1352" spans="1:10" x14ac:dyDescent="0.25">
      <c r="A1352" s="231">
        <v>360</v>
      </c>
      <c r="B1352" s="232">
        <v>45476</v>
      </c>
      <c r="C1352" s="231" t="s">
        <v>1708</v>
      </c>
      <c r="D1352" s="231" t="s">
        <v>1709</v>
      </c>
      <c r="E1352" s="231" t="s">
        <v>371</v>
      </c>
      <c r="F1352" s="231" t="s">
        <v>372</v>
      </c>
      <c r="G1352" s="76">
        <v>87.54</v>
      </c>
      <c r="J1352" s="231" t="s">
        <v>1710</v>
      </c>
    </row>
    <row r="1353" spans="1:10" x14ac:dyDescent="0.25">
      <c r="A1353" s="231">
        <v>360</v>
      </c>
      <c r="B1353" s="232">
        <v>45476</v>
      </c>
      <c r="C1353" s="231" t="s">
        <v>1708</v>
      </c>
      <c r="D1353" s="231" t="s">
        <v>1709</v>
      </c>
      <c r="E1353" s="231" t="s">
        <v>355</v>
      </c>
      <c r="F1353" s="231" t="s">
        <v>356</v>
      </c>
      <c r="G1353" s="76">
        <v>4.38</v>
      </c>
      <c r="J1353" s="231" t="s">
        <v>1710</v>
      </c>
    </row>
    <row r="1354" spans="1:10" x14ac:dyDescent="0.25">
      <c r="A1354" s="231">
        <v>360</v>
      </c>
      <c r="B1354" s="232">
        <v>45476</v>
      </c>
      <c r="C1354" s="231" t="s">
        <v>1708</v>
      </c>
      <c r="D1354" s="231" t="s">
        <v>1709</v>
      </c>
      <c r="E1354" s="231" t="s">
        <v>360</v>
      </c>
      <c r="F1354" s="231" t="s">
        <v>361</v>
      </c>
      <c r="G1354" s="76">
        <v>8.73</v>
      </c>
      <c r="J1354" s="231" t="s">
        <v>1710</v>
      </c>
    </row>
  </sheetData>
  <phoneticPr fontId="2" type="noConversion"/>
  <conditionalFormatting sqref="A2:J1347">
    <cfRule type="expression" dxfId="27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3" t="s">
        <v>493</v>
      </c>
      <c r="B1" s="43" t="s">
        <v>6</v>
      </c>
      <c r="C1" s="43" t="s">
        <v>474</v>
      </c>
      <c r="D1" s="43" t="s">
        <v>337</v>
      </c>
      <c r="E1" s="43" t="s">
        <v>338</v>
      </c>
      <c r="F1" s="43" t="s">
        <v>339</v>
      </c>
      <c r="G1" s="43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5">
        <v>29.95</v>
      </c>
      <c r="F2" s="45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5"/>
      <c r="F3" s="45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5">
        <v>262.44</v>
      </c>
      <c r="F4" s="45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5"/>
      <c r="F5" s="45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5"/>
      <c r="F6" s="45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5"/>
      <c r="F7" s="45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5">
        <v>25</v>
      </c>
      <c r="F8" s="45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5">
        <v>2400</v>
      </c>
      <c r="F9" s="45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5">
        <v>120</v>
      </c>
      <c r="F10" s="45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5">
        <v>239.4</v>
      </c>
      <c r="F11" s="45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5"/>
      <c r="F12" s="45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5">
        <v>650</v>
      </c>
      <c r="F13" s="45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5">
        <v>32.5</v>
      </c>
      <c r="F14" s="45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5">
        <v>64.84</v>
      </c>
      <c r="F15" s="45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5"/>
      <c r="F16" s="45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5">
        <v>129.94999999999999</v>
      </c>
      <c r="F17" s="45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5">
        <v>6.5</v>
      </c>
      <c r="F18" s="45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5">
        <v>12.96</v>
      </c>
      <c r="F19" s="45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5"/>
      <c r="F20" s="45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5">
        <v>29.95</v>
      </c>
      <c r="F21" s="45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5"/>
      <c r="F22" s="45">
        <v>29.95</v>
      </c>
      <c r="G22" s="14"/>
    </row>
    <row r="23" spans="1:7" s="13" customFormat="1" x14ac:dyDescent="0.25">
      <c r="A23" s="16">
        <v>7</v>
      </c>
      <c r="B23" s="46" t="s">
        <v>495</v>
      </c>
      <c r="C23" s="47" t="s">
        <v>411</v>
      </c>
      <c r="D23" s="46" t="s">
        <v>412</v>
      </c>
      <c r="E23" s="45">
        <v>29.95</v>
      </c>
      <c r="F23" s="45"/>
      <c r="G23" s="14"/>
    </row>
    <row r="24" spans="1:7" s="13" customFormat="1" x14ac:dyDescent="0.25">
      <c r="A24" s="16">
        <v>7</v>
      </c>
      <c r="B24" s="46" t="s">
        <v>495</v>
      </c>
      <c r="C24" s="47" t="s">
        <v>344</v>
      </c>
      <c r="D24" s="46" t="s">
        <v>342</v>
      </c>
      <c r="E24" s="45"/>
      <c r="F24" s="45">
        <v>29.95</v>
      </c>
      <c r="G24" s="14"/>
    </row>
    <row r="25" spans="1:7" s="13" customFormat="1" x14ac:dyDescent="0.25">
      <c r="A25" s="16">
        <v>8</v>
      </c>
      <c r="B25" s="46" t="s">
        <v>592</v>
      </c>
      <c r="C25" s="47" t="s">
        <v>411</v>
      </c>
      <c r="D25" s="46" t="s">
        <v>412</v>
      </c>
      <c r="E25" s="45">
        <v>0.4</v>
      </c>
      <c r="F25" s="45"/>
      <c r="G25" s="14"/>
    </row>
    <row r="26" spans="1:7" s="13" customFormat="1" x14ac:dyDescent="0.25">
      <c r="A26" s="16">
        <v>8</v>
      </c>
      <c r="B26" s="46" t="s">
        <v>592</v>
      </c>
      <c r="C26" s="47" t="s">
        <v>344</v>
      </c>
      <c r="D26" s="46" t="s">
        <v>342</v>
      </c>
      <c r="E26" s="45"/>
      <c r="F26" s="45">
        <v>0.4</v>
      </c>
      <c r="G26" s="14"/>
    </row>
    <row r="27" spans="1:7" s="13" customFormat="1" x14ac:dyDescent="0.25">
      <c r="A27" s="16">
        <v>9</v>
      </c>
      <c r="B27" s="46" t="s">
        <v>792</v>
      </c>
      <c r="C27" s="47" t="s">
        <v>411</v>
      </c>
      <c r="D27" s="46" t="s">
        <v>363</v>
      </c>
      <c r="E27" s="45">
        <v>29.95</v>
      </c>
      <c r="F27" s="45"/>
      <c r="G27" s="14" t="s">
        <v>794</v>
      </c>
    </row>
    <row r="28" spans="1:7" s="13" customFormat="1" x14ac:dyDescent="0.25">
      <c r="A28" s="16">
        <v>9</v>
      </c>
      <c r="B28" s="46" t="s">
        <v>792</v>
      </c>
      <c r="C28" s="47" t="s">
        <v>344</v>
      </c>
      <c r="D28" s="46" t="s">
        <v>342</v>
      </c>
      <c r="E28" s="45"/>
      <c r="F28" s="45">
        <v>29.95</v>
      </c>
      <c r="G28" s="14" t="s">
        <v>794</v>
      </c>
    </row>
    <row r="29" spans="1:7" x14ac:dyDescent="0.25">
      <c r="A29" s="16">
        <v>10</v>
      </c>
      <c r="B29" s="46" t="s">
        <v>797</v>
      </c>
      <c r="C29" s="47" t="s">
        <v>411</v>
      </c>
      <c r="D29" s="46" t="s">
        <v>412</v>
      </c>
      <c r="E29" s="45">
        <v>9.9499999999999993</v>
      </c>
      <c r="F29" s="45"/>
      <c r="G29" s="14"/>
    </row>
    <row r="30" spans="1:7" x14ac:dyDescent="0.25">
      <c r="A30" s="16">
        <v>10</v>
      </c>
      <c r="B30" s="46" t="s">
        <v>797</v>
      </c>
      <c r="C30" s="47" t="s">
        <v>344</v>
      </c>
      <c r="D30" s="46" t="s">
        <v>342</v>
      </c>
      <c r="E30" s="45"/>
      <c r="F30" s="45">
        <v>9.9499999999999993</v>
      </c>
      <c r="G30" s="14"/>
    </row>
    <row r="31" spans="1:7" x14ac:dyDescent="0.25">
      <c r="A31" s="16">
        <v>11</v>
      </c>
      <c r="B31" s="46" t="s">
        <v>801</v>
      </c>
      <c r="C31" s="47" t="s">
        <v>411</v>
      </c>
      <c r="D31" s="46" t="s">
        <v>412</v>
      </c>
      <c r="E31" s="45">
        <v>0.99</v>
      </c>
      <c r="F31" s="45"/>
      <c r="G31" s="14"/>
    </row>
    <row r="32" spans="1:7" x14ac:dyDescent="0.25">
      <c r="A32" s="16">
        <v>11</v>
      </c>
      <c r="B32" s="46" t="s">
        <v>801</v>
      </c>
      <c r="C32" s="47" t="s">
        <v>344</v>
      </c>
      <c r="D32" s="46" t="s">
        <v>342</v>
      </c>
      <c r="E32" s="45"/>
      <c r="F32" s="45">
        <v>0.99</v>
      </c>
      <c r="G32" s="14"/>
    </row>
    <row r="33" spans="1:7" x14ac:dyDescent="0.25">
      <c r="A33" s="16">
        <v>12</v>
      </c>
      <c r="B33" s="46" t="s">
        <v>803</v>
      </c>
      <c r="C33" s="47" t="s">
        <v>355</v>
      </c>
      <c r="D33" s="46" t="s">
        <v>356</v>
      </c>
      <c r="E33" s="45">
        <v>0.01</v>
      </c>
      <c r="F33" s="45"/>
      <c r="G33" s="14"/>
    </row>
    <row r="34" spans="1:7" x14ac:dyDescent="0.25">
      <c r="A34" s="16">
        <v>12</v>
      </c>
      <c r="B34" s="46" t="s">
        <v>803</v>
      </c>
      <c r="C34" s="47" t="s">
        <v>355</v>
      </c>
      <c r="D34" s="46" t="s">
        <v>356</v>
      </c>
      <c r="E34" s="45"/>
      <c r="F34" s="45">
        <v>0.01</v>
      </c>
      <c r="G34" s="14"/>
    </row>
    <row r="35" spans="1:7" x14ac:dyDescent="0.25">
      <c r="A35" s="16">
        <v>13</v>
      </c>
      <c r="B35" s="46" t="s">
        <v>1006</v>
      </c>
      <c r="C35" s="47" t="s">
        <v>411</v>
      </c>
      <c r="D35" s="46" t="s">
        <v>412</v>
      </c>
      <c r="E35" s="45">
        <v>9.9499999999999993</v>
      </c>
      <c r="F35" s="45"/>
      <c r="G35" s="14"/>
    </row>
    <row r="36" spans="1:7" x14ac:dyDescent="0.25">
      <c r="A36" s="16">
        <v>13</v>
      </c>
      <c r="B36" s="46" t="s">
        <v>1006</v>
      </c>
      <c r="C36" s="47" t="s">
        <v>344</v>
      </c>
      <c r="D36" s="46" t="s">
        <v>342</v>
      </c>
      <c r="E36" s="45"/>
      <c r="F36" s="45">
        <v>9.9499999999999993</v>
      </c>
      <c r="G36" s="14"/>
    </row>
    <row r="37" spans="1:7" x14ac:dyDescent="0.25">
      <c r="A37" s="16">
        <v>14</v>
      </c>
      <c r="B37" s="46" t="s">
        <v>1008</v>
      </c>
      <c r="C37" s="47" t="s">
        <v>411</v>
      </c>
      <c r="D37" s="46" t="s">
        <v>412</v>
      </c>
      <c r="E37" s="45">
        <v>99.95</v>
      </c>
      <c r="F37" s="45"/>
      <c r="G37" s="14"/>
    </row>
    <row r="38" spans="1:7" x14ac:dyDescent="0.25">
      <c r="A38" s="16">
        <v>14</v>
      </c>
      <c r="B38" s="46" t="s">
        <v>1008</v>
      </c>
      <c r="C38" s="47" t="s">
        <v>344</v>
      </c>
      <c r="D38" s="46" t="s">
        <v>342</v>
      </c>
      <c r="E38" s="45"/>
      <c r="F38" s="45">
        <v>99.95</v>
      </c>
      <c r="G38" s="14"/>
    </row>
  </sheetData>
  <conditionalFormatting sqref="A2:G38">
    <cfRule type="expression" dxfId="26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P70"/>
  <sheetViews>
    <sheetView zoomScale="95" zoomScaleNormal="95" workbookViewId="0">
      <pane ySplit="540" topLeftCell="A36" activePane="bottomLeft"/>
      <selection activeCell="E1" sqref="E1:E1048576"/>
      <selection pane="bottomLeft" activeCell="A61" sqref="A61:XFD61"/>
    </sheetView>
  </sheetViews>
  <sheetFormatPr baseColWidth="10" defaultRowHeight="15" x14ac:dyDescent="0.25"/>
  <cols>
    <col min="1" max="1" width="9.5703125" style="70" bestFit="1" customWidth="1"/>
    <col min="2" max="2" width="13.7109375" style="7" customWidth="1"/>
    <col min="3" max="3" width="21.28515625" style="8" bestFit="1" customWidth="1"/>
    <col min="4" max="4" width="43.28515625" style="8" bestFit="1" customWidth="1"/>
    <col min="5" max="5" width="8.140625" style="6" bestFit="1" customWidth="1"/>
    <col min="6" max="6" width="12.140625" bestFit="1" customWidth="1"/>
    <col min="7" max="7" width="10.5703125" style="70" bestFit="1" customWidth="1"/>
    <col min="8" max="8" width="36.28515625" style="8" bestFit="1" customWidth="1"/>
    <col min="9" max="9" width="9.28515625" style="70" bestFit="1" customWidth="1"/>
    <col min="10" max="10" width="12.7109375" style="74" customWidth="1"/>
    <col min="11" max="14" width="12.7109375" style="76" customWidth="1"/>
    <col min="15" max="15" width="19.42578125" bestFit="1" customWidth="1"/>
    <col min="16" max="16" width="20.7109375" customWidth="1"/>
  </cols>
  <sheetData>
    <row r="1" spans="1:16" s="6" customFormat="1" ht="15" customHeight="1" x14ac:dyDescent="0.25">
      <c r="A1" s="110" t="s">
        <v>697</v>
      </c>
      <c r="B1" s="115" t="s">
        <v>3</v>
      </c>
      <c r="C1" s="110" t="s">
        <v>1172</v>
      </c>
      <c r="D1" s="110" t="s">
        <v>1173</v>
      </c>
      <c r="E1" s="110" t="s">
        <v>1700</v>
      </c>
      <c r="F1" s="110" t="s">
        <v>1174</v>
      </c>
      <c r="G1" s="110" t="s">
        <v>474</v>
      </c>
      <c r="H1" s="110" t="s">
        <v>337</v>
      </c>
      <c r="I1" s="110" t="s">
        <v>1178</v>
      </c>
      <c r="J1" s="110" t="s">
        <v>1175</v>
      </c>
      <c r="K1" s="110" t="s">
        <v>1176</v>
      </c>
      <c r="L1" s="110" t="s">
        <v>1177</v>
      </c>
      <c r="M1" s="110" t="s">
        <v>1179</v>
      </c>
      <c r="N1" s="110" t="s">
        <v>1180</v>
      </c>
      <c r="O1" s="110" t="s">
        <v>340</v>
      </c>
      <c r="P1" s="110" t="s">
        <v>821</v>
      </c>
    </row>
    <row r="2" spans="1:16" ht="15" customHeight="1" x14ac:dyDescent="0.25">
      <c r="A2" s="70">
        <v>1</v>
      </c>
      <c r="B2" s="116">
        <v>45448</v>
      </c>
      <c r="C2" s="71" t="s">
        <v>1181</v>
      </c>
      <c r="D2" s="71" t="s">
        <v>1182</v>
      </c>
      <c r="E2" s="70"/>
      <c r="F2" s="24" t="s">
        <v>1183</v>
      </c>
      <c r="G2" s="70" t="s">
        <v>369</v>
      </c>
      <c r="H2" s="71" t="s">
        <v>370</v>
      </c>
      <c r="I2" s="70" t="s">
        <v>1185</v>
      </c>
      <c r="J2" s="72" t="s">
        <v>1184</v>
      </c>
      <c r="K2" s="72" t="s">
        <v>1186</v>
      </c>
      <c r="L2" s="72" t="s">
        <v>1187</v>
      </c>
      <c r="M2" s="72" t="s">
        <v>1186</v>
      </c>
      <c r="N2" s="72" t="s">
        <v>1187</v>
      </c>
      <c r="P2" s="117">
        <v>45448.793506944399</v>
      </c>
    </row>
    <row r="3" spans="1:16" ht="15" customHeight="1" x14ac:dyDescent="0.25">
      <c r="A3" s="70">
        <v>2</v>
      </c>
      <c r="B3" s="116">
        <v>45448</v>
      </c>
      <c r="C3" s="71" t="s">
        <v>1190</v>
      </c>
      <c r="D3" s="71" t="s">
        <v>1191</v>
      </c>
      <c r="E3" s="70"/>
      <c r="F3" s="24" t="s">
        <v>1192</v>
      </c>
      <c r="G3" s="70" t="s">
        <v>699</v>
      </c>
      <c r="H3" s="71" t="s">
        <v>1193</v>
      </c>
      <c r="I3" s="70" t="s">
        <v>1185</v>
      </c>
      <c r="J3" s="72">
        <v>195</v>
      </c>
      <c r="K3" s="72" t="s">
        <v>1194</v>
      </c>
      <c r="L3" s="72" t="s">
        <v>1195</v>
      </c>
      <c r="M3" s="72" t="s">
        <v>1194</v>
      </c>
      <c r="N3" s="72" t="s">
        <v>1195</v>
      </c>
      <c r="P3" s="117">
        <v>45448.828298611101</v>
      </c>
    </row>
    <row r="4" spans="1:16" ht="15" customHeight="1" x14ac:dyDescent="0.25">
      <c r="A4" s="70">
        <v>2</v>
      </c>
      <c r="B4" s="116">
        <v>45448</v>
      </c>
      <c r="C4" s="71" t="s">
        <v>1190</v>
      </c>
      <c r="D4" s="71" t="s">
        <v>1191</v>
      </c>
      <c r="E4" s="70"/>
      <c r="F4" s="24" t="s">
        <v>1192</v>
      </c>
      <c r="G4" s="70" t="s">
        <v>1196</v>
      </c>
      <c r="H4" s="71" t="s">
        <v>440</v>
      </c>
      <c r="I4" s="70" t="s">
        <v>1185</v>
      </c>
      <c r="J4" s="72" t="s">
        <v>1197</v>
      </c>
      <c r="K4" s="72" t="s">
        <v>1198</v>
      </c>
      <c r="L4" s="72" t="s">
        <v>1199</v>
      </c>
      <c r="M4" s="72" t="s">
        <v>1198</v>
      </c>
      <c r="N4" s="72" t="s">
        <v>1199</v>
      </c>
      <c r="P4" s="117">
        <v>45448.828298611101</v>
      </c>
    </row>
    <row r="5" spans="1:16" ht="15" customHeight="1" x14ac:dyDescent="0.25">
      <c r="A5" s="70">
        <v>3</v>
      </c>
      <c r="B5" s="116">
        <v>45449</v>
      </c>
      <c r="C5" s="71" t="s">
        <v>408</v>
      </c>
      <c r="D5" s="71" t="s">
        <v>1202</v>
      </c>
      <c r="E5" s="70"/>
      <c r="F5" s="71" t="s">
        <v>1203</v>
      </c>
      <c r="G5" s="70" t="s">
        <v>699</v>
      </c>
      <c r="H5" s="71" t="s">
        <v>1193</v>
      </c>
      <c r="I5" s="70" t="s">
        <v>1185</v>
      </c>
      <c r="J5" s="72" t="s">
        <v>1204</v>
      </c>
      <c r="K5" s="73">
        <v>5</v>
      </c>
      <c r="L5" s="73">
        <v>9.9700000000000006</v>
      </c>
      <c r="M5" s="73">
        <v>5</v>
      </c>
      <c r="N5" s="73">
        <v>9.9700000000000006</v>
      </c>
      <c r="P5" s="117">
        <v>45449.2809837963</v>
      </c>
    </row>
    <row r="6" spans="1:16" ht="15" customHeight="1" x14ac:dyDescent="0.25">
      <c r="A6" s="70">
        <v>4</v>
      </c>
      <c r="B6" s="116">
        <v>45449</v>
      </c>
      <c r="C6" s="71" t="s">
        <v>1208</v>
      </c>
      <c r="D6" s="71" t="s">
        <v>1209</v>
      </c>
      <c r="E6" s="70"/>
      <c r="F6" s="71" t="s">
        <v>1210</v>
      </c>
      <c r="G6" s="70" t="s">
        <v>360</v>
      </c>
      <c r="H6" s="71" t="s">
        <v>361</v>
      </c>
      <c r="I6" s="70" t="s">
        <v>1219</v>
      </c>
      <c r="J6" s="72">
        <v>-1000</v>
      </c>
      <c r="K6" s="72">
        <v>0</v>
      </c>
      <c r="L6" s="72">
        <v>0</v>
      </c>
      <c r="M6" s="72">
        <v>0</v>
      </c>
      <c r="N6" s="72">
        <v>0</v>
      </c>
      <c r="P6" s="117">
        <v>45449.304155092599</v>
      </c>
    </row>
    <row r="7" spans="1:16" ht="15" customHeight="1" x14ac:dyDescent="0.25">
      <c r="A7" s="70">
        <v>4</v>
      </c>
      <c r="B7" s="116">
        <v>45449</v>
      </c>
      <c r="C7" s="71" t="s">
        <v>1208</v>
      </c>
      <c r="D7" s="71" t="s">
        <v>1209</v>
      </c>
      <c r="E7" s="70"/>
      <c r="F7" s="71" t="s">
        <v>1210</v>
      </c>
      <c r="G7" s="70" t="s">
        <v>357</v>
      </c>
      <c r="H7" s="71" t="s">
        <v>358</v>
      </c>
      <c r="I7" s="70" t="s">
        <v>1219</v>
      </c>
      <c r="J7" s="72">
        <v>3000</v>
      </c>
      <c r="K7" s="72">
        <v>0</v>
      </c>
      <c r="L7" s="72">
        <v>0</v>
      </c>
      <c r="M7" s="72">
        <v>0</v>
      </c>
      <c r="N7" s="72">
        <v>0</v>
      </c>
      <c r="P7" s="117">
        <v>45449.304155092599</v>
      </c>
    </row>
    <row r="8" spans="1:16" ht="15" customHeight="1" x14ac:dyDescent="0.25">
      <c r="A8" s="70">
        <v>5</v>
      </c>
      <c r="B8" s="116">
        <v>45449</v>
      </c>
      <c r="C8" s="71" t="s">
        <v>1211</v>
      </c>
      <c r="D8" s="71" t="s">
        <v>1212</v>
      </c>
      <c r="E8" s="70"/>
      <c r="F8" s="71" t="s">
        <v>1213</v>
      </c>
      <c r="G8" s="70" t="s">
        <v>566</v>
      </c>
      <c r="H8" s="71" t="s">
        <v>567</v>
      </c>
      <c r="I8" s="70" t="s">
        <v>1214</v>
      </c>
      <c r="J8" s="72">
        <v>249.95</v>
      </c>
      <c r="K8" s="72">
        <v>0</v>
      </c>
      <c r="L8" s="72">
        <v>21.69</v>
      </c>
      <c r="M8" s="72">
        <v>0</v>
      </c>
      <c r="N8" s="72">
        <v>21.69</v>
      </c>
      <c r="P8" s="117">
        <v>45449.529918981498</v>
      </c>
    </row>
    <row r="9" spans="1:16" ht="15" customHeight="1" x14ac:dyDescent="0.25">
      <c r="A9" s="70">
        <v>6</v>
      </c>
      <c r="B9" s="116">
        <v>45449</v>
      </c>
      <c r="C9" s="71" t="s">
        <v>1190</v>
      </c>
      <c r="D9" s="71" t="s">
        <v>1220</v>
      </c>
      <c r="E9" s="70"/>
      <c r="F9" s="71" t="s">
        <v>1221</v>
      </c>
      <c r="G9" s="70" t="s">
        <v>456</v>
      </c>
      <c r="H9" s="71" t="s">
        <v>1222</v>
      </c>
      <c r="I9" s="70" t="s">
        <v>1185</v>
      </c>
      <c r="J9" s="72">
        <v>345</v>
      </c>
      <c r="K9" s="72">
        <v>15</v>
      </c>
      <c r="L9" s="72">
        <v>29.93</v>
      </c>
      <c r="M9" s="72">
        <v>15</v>
      </c>
      <c r="N9" s="72">
        <v>29.93</v>
      </c>
      <c r="P9" s="117">
        <v>45449.690358796302</v>
      </c>
    </row>
    <row r="10" spans="1:16" ht="15" customHeight="1" x14ac:dyDescent="0.25">
      <c r="A10" s="70">
        <v>7</v>
      </c>
      <c r="B10" s="116">
        <v>45449</v>
      </c>
      <c r="C10" s="71" t="s">
        <v>1211</v>
      </c>
      <c r="D10" s="71" t="s">
        <v>1223</v>
      </c>
      <c r="E10" s="70"/>
      <c r="F10" s="71" t="s">
        <v>1224</v>
      </c>
      <c r="G10" s="70" t="s">
        <v>425</v>
      </c>
      <c r="H10" s="71" t="s">
        <v>426</v>
      </c>
      <c r="I10" s="70" t="s">
        <v>1219</v>
      </c>
      <c r="J10" s="72">
        <v>1995</v>
      </c>
      <c r="K10" s="72">
        <v>0</v>
      </c>
      <c r="L10" s="72">
        <v>0</v>
      </c>
      <c r="M10" s="72">
        <v>0</v>
      </c>
      <c r="N10" s="72">
        <v>0</v>
      </c>
      <c r="P10" s="117">
        <v>45449.694965277798</v>
      </c>
    </row>
    <row r="11" spans="1:16" ht="15" customHeight="1" x14ac:dyDescent="0.25">
      <c r="A11" s="70">
        <v>8</v>
      </c>
      <c r="B11" s="116">
        <v>45449</v>
      </c>
      <c r="C11" s="71" t="s">
        <v>408</v>
      </c>
      <c r="D11" s="71" t="s">
        <v>1225</v>
      </c>
      <c r="E11" s="70"/>
      <c r="F11" s="71" t="s">
        <v>1226</v>
      </c>
      <c r="G11" s="70" t="s">
        <v>405</v>
      </c>
      <c r="H11" s="71" t="s">
        <v>406</v>
      </c>
      <c r="I11" s="70" t="s">
        <v>1219</v>
      </c>
      <c r="J11" s="72">
        <v>2145</v>
      </c>
      <c r="K11" s="72">
        <v>0</v>
      </c>
      <c r="L11" s="72">
        <v>0</v>
      </c>
      <c r="M11" s="72">
        <v>0</v>
      </c>
      <c r="N11" s="72">
        <v>0</v>
      </c>
      <c r="P11" s="117">
        <v>45449.696851851899</v>
      </c>
    </row>
    <row r="12" spans="1:16" ht="15" customHeight="1" x14ac:dyDescent="0.25">
      <c r="A12" s="70">
        <v>9</v>
      </c>
      <c r="B12" s="116">
        <v>45449</v>
      </c>
      <c r="C12" s="71" t="s">
        <v>1233</v>
      </c>
      <c r="D12" s="71" t="s">
        <v>1234</v>
      </c>
      <c r="E12" s="70"/>
      <c r="F12" s="71" t="s">
        <v>1235</v>
      </c>
      <c r="G12" s="70" t="s">
        <v>411</v>
      </c>
      <c r="H12" s="71" t="s">
        <v>412</v>
      </c>
      <c r="I12" s="70" t="s">
        <v>1219</v>
      </c>
      <c r="J12" s="72">
        <v>395</v>
      </c>
      <c r="K12" s="72">
        <v>0</v>
      </c>
      <c r="L12" s="72">
        <v>0</v>
      </c>
      <c r="M12" s="72">
        <v>0</v>
      </c>
      <c r="N12" s="72">
        <v>0</v>
      </c>
      <c r="P12" s="117">
        <v>45449.710347222201</v>
      </c>
    </row>
    <row r="13" spans="1:16" ht="15" customHeight="1" x14ac:dyDescent="0.25">
      <c r="A13" s="70">
        <v>10</v>
      </c>
      <c r="B13" s="116">
        <v>45449</v>
      </c>
      <c r="C13" s="71" t="s">
        <v>1238</v>
      </c>
      <c r="D13" s="71" t="s">
        <v>1239</v>
      </c>
      <c r="E13" s="70"/>
      <c r="F13" s="71" t="s">
        <v>1240</v>
      </c>
      <c r="G13" s="70" t="s">
        <v>425</v>
      </c>
      <c r="H13" s="71" t="s">
        <v>426</v>
      </c>
      <c r="I13" s="70" t="s">
        <v>1219</v>
      </c>
      <c r="J13" s="72">
        <v>222</v>
      </c>
      <c r="K13" s="74">
        <v>0</v>
      </c>
      <c r="L13" s="74">
        <v>0</v>
      </c>
      <c r="M13" s="74">
        <v>0</v>
      </c>
      <c r="N13" s="74">
        <v>0</v>
      </c>
      <c r="P13" s="117">
        <v>45449.724652777797</v>
      </c>
    </row>
    <row r="14" spans="1:16" ht="15" customHeight="1" x14ac:dyDescent="0.25">
      <c r="A14" s="70">
        <v>10</v>
      </c>
      <c r="B14" s="116">
        <v>45449</v>
      </c>
      <c r="C14" s="71" t="s">
        <v>1238</v>
      </c>
      <c r="D14" s="71" t="s">
        <v>1239</v>
      </c>
      <c r="E14" s="70"/>
      <c r="F14" s="71" t="s">
        <v>1240</v>
      </c>
      <c r="G14" s="70" t="s">
        <v>566</v>
      </c>
      <c r="H14" s="71" t="s">
        <v>567</v>
      </c>
      <c r="I14" s="70" t="s">
        <v>1219</v>
      </c>
      <c r="J14" s="72">
        <v>222</v>
      </c>
      <c r="K14" s="74">
        <v>0</v>
      </c>
      <c r="L14" s="74">
        <v>0</v>
      </c>
      <c r="M14" s="74">
        <v>0</v>
      </c>
      <c r="N14" s="74">
        <v>0</v>
      </c>
      <c r="P14" s="117">
        <v>45449.724652777797</v>
      </c>
    </row>
    <row r="15" spans="1:16" ht="15" customHeight="1" x14ac:dyDescent="0.25">
      <c r="A15" s="70">
        <v>10</v>
      </c>
      <c r="B15" s="116">
        <v>45449</v>
      </c>
      <c r="C15" s="71" t="s">
        <v>1238</v>
      </c>
      <c r="D15" s="71" t="s">
        <v>1239</v>
      </c>
      <c r="E15" s="70"/>
      <c r="F15" s="71" t="s">
        <v>1240</v>
      </c>
      <c r="G15" s="70" t="s">
        <v>1241</v>
      </c>
      <c r="H15" s="71" t="s">
        <v>1242</v>
      </c>
      <c r="I15" s="70" t="s">
        <v>1219</v>
      </c>
      <c r="J15" s="72">
        <v>444</v>
      </c>
      <c r="K15" s="74">
        <v>0</v>
      </c>
      <c r="L15" s="74">
        <v>0</v>
      </c>
      <c r="M15" s="74">
        <v>0</v>
      </c>
      <c r="N15" s="74">
        <v>0</v>
      </c>
      <c r="P15" s="117">
        <v>45449.724652777797</v>
      </c>
    </row>
    <row r="16" spans="1:16" ht="15" customHeight="1" x14ac:dyDescent="0.25">
      <c r="A16" s="70">
        <v>10</v>
      </c>
      <c r="B16" s="116">
        <v>45449</v>
      </c>
      <c r="C16" s="71" t="s">
        <v>1238</v>
      </c>
      <c r="D16" s="71" t="s">
        <v>1239</v>
      </c>
      <c r="E16" s="70"/>
      <c r="F16" s="71" t="s">
        <v>1240</v>
      </c>
      <c r="G16" s="70" t="s">
        <v>1243</v>
      </c>
      <c r="H16" s="71" t="s">
        <v>1244</v>
      </c>
      <c r="I16" s="70" t="s">
        <v>1219</v>
      </c>
      <c r="J16" s="72">
        <v>666</v>
      </c>
      <c r="K16" s="74">
        <v>0</v>
      </c>
      <c r="L16" s="74">
        <v>0</v>
      </c>
      <c r="M16" s="74">
        <v>0</v>
      </c>
      <c r="N16" s="74">
        <v>0</v>
      </c>
      <c r="P16" s="117">
        <v>45449.724652777797</v>
      </c>
    </row>
    <row r="17" spans="1:16" ht="15" customHeight="1" x14ac:dyDescent="0.25">
      <c r="A17" s="70">
        <v>10</v>
      </c>
      <c r="B17" s="116">
        <v>45449</v>
      </c>
      <c r="C17" s="71" t="s">
        <v>1238</v>
      </c>
      <c r="D17" s="71" t="s">
        <v>1239</v>
      </c>
      <c r="E17" s="70"/>
      <c r="F17" s="71" t="s">
        <v>1240</v>
      </c>
      <c r="G17" s="70" t="s">
        <v>1245</v>
      </c>
      <c r="H17" s="71" t="s">
        <v>1246</v>
      </c>
      <c r="I17" s="70" t="s">
        <v>1219</v>
      </c>
      <c r="J17" s="72">
        <v>444</v>
      </c>
      <c r="K17" s="74">
        <v>0</v>
      </c>
      <c r="L17" s="74">
        <v>0</v>
      </c>
      <c r="M17" s="74">
        <v>0</v>
      </c>
      <c r="N17" s="74">
        <v>0</v>
      </c>
      <c r="P17" s="117">
        <v>45449.724652777797</v>
      </c>
    </row>
    <row r="18" spans="1:16" ht="15" customHeight="1" x14ac:dyDescent="0.25">
      <c r="A18" s="70">
        <v>11</v>
      </c>
      <c r="B18" s="116">
        <v>45448</v>
      </c>
      <c r="C18" s="24" t="s">
        <v>1190</v>
      </c>
      <c r="D18" s="24" t="s">
        <v>1249</v>
      </c>
      <c r="E18" s="70"/>
      <c r="F18" s="24" t="s">
        <v>1250</v>
      </c>
      <c r="G18" s="70" t="s">
        <v>496</v>
      </c>
      <c r="H18" s="24" t="s">
        <v>441</v>
      </c>
      <c r="I18" s="70" t="s">
        <v>1185</v>
      </c>
      <c r="J18" s="73">
        <v>2500</v>
      </c>
      <c r="K18" s="24">
        <v>108.72</v>
      </c>
      <c r="L18" s="24">
        <v>216.89</v>
      </c>
      <c r="M18" s="24">
        <v>108.72</v>
      </c>
      <c r="N18" s="24">
        <v>216.89</v>
      </c>
      <c r="P18" s="117">
        <v>45450.383009259298</v>
      </c>
    </row>
    <row r="19" spans="1:16" ht="15" customHeight="1" x14ac:dyDescent="0.25">
      <c r="A19" s="70">
        <v>12</v>
      </c>
      <c r="B19" s="116">
        <v>45450</v>
      </c>
      <c r="C19" s="24" t="s">
        <v>1181</v>
      </c>
      <c r="D19" s="24" t="s">
        <v>1191</v>
      </c>
      <c r="E19" s="70"/>
      <c r="G19" s="70" t="s">
        <v>699</v>
      </c>
      <c r="H19" s="24" t="s">
        <v>1193</v>
      </c>
      <c r="I19" s="70" t="s">
        <v>1185</v>
      </c>
      <c r="J19" s="73">
        <v>159</v>
      </c>
      <c r="K19" s="75">
        <v>6.91</v>
      </c>
      <c r="L19" s="75">
        <v>13.79</v>
      </c>
      <c r="M19" s="75">
        <v>6.91</v>
      </c>
      <c r="N19" s="75">
        <v>13.79</v>
      </c>
      <c r="P19" s="117">
        <v>45450.387916666703</v>
      </c>
    </row>
    <row r="20" spans="1:16" ht="15" customHeight="1" x14ac:dyDescent="0.25">
      <c r="A20" s="70">
        <v>12</v>
      </c>
      <c r="B20" s="116">
        <v>45450</v>
      </c>
      <c r="C20" s="24" t="s">
        <v>1181</v>
      </c>
      <c r="D20" s="24" t="s">
        <v>1191</v>
      </c>
      <c r="E20" s="70"/>
      <c r="G20" s="70" t="s">
        <v>1196</v>
      </c>
      <c r="H20" s="24" t="s">
        <v>440</v>
      </c>
      <c r="I20" s="70" t="s">
        <v>1185</v>
      </c>
      <c r="J20" s="73">
        <v>90.95</v>
      </c>
      <c r="K20" s="75">
        <v>3.96</v>
      </c>
      <c r="L20" s="75">
        <v>7.89</v>
      </c>
      <c r="M20" s="75">
        <v>3.96</v>
      </c>
      <c r="N20" s="75">
        <v>7.89</v>
      </c>
      <c r="P20" s="117">
        <v>45450.387916666703</v>
      </c>
    </row>
    <row r="21" spans="1:16" ht="15" customHeight="1" x14ac:dyDescent="0.25">
      <c r="A21" s="70">
        <v>13</v>
      </c>
      <c r="B21" s="116">
        <v>45454</v>
      </c>
      <c r="C21" s="71" t="s">
        <v>1190</v>
      </c>
      <c r="D21" s="71" t="s">
        <v>1256</v>
      </c>
      <c r="E21" s="70"/>
      <c r="F21" s="71" t="s">
        <v>1257</v>
      </c>
      <c r="G21" s="70" t="s">
        <v>456</v>
      </c>
      <c r="H21" s="71" t="s">
        <v>1222</v>
      </c>
      <c r="I21" s="70" t="s">
        <v>1185</v>
      </c>
      <c r="J21" s="73">
        <v>400</v>
      </c>
      <c r="K21" s="75">
        <v>17.399999999999999</v>
      </c>
      <c r="L21" s="75">
        <v>34.700000000000003</v>
      </c>
      <c r="M21" s="75">
        <v>17.399999999999999</v>
      </c>
      <c r="N21" s="75">
        <v>34.700000000000003</v>
      </c>
      <c r="P21" s="117">
        <v>45454.592592592599</v>
      </c>
    </row>
    <row r="22" spans="1:16" ht="15" customHeight="1" x14ac:dyDescent="0.25">
      <c r="A22" s="70">
        <v>14</v>
      </c>
      <c r="B22" s="116">
        <v>45454</v>
      </c>
      <c r="C22" s="71" t="s">
        <v>408</v>
      </c>
      <c r="D22" s="71" t="s">
        <v>1260</v>
      </c>
      <c r="E22" s="70"/>
      <c r="F22" s="71" t="s">
        <v>1261</v>
      </c>
      <c r="G22" s="70" t="s">
        <v>502</v>
      </c>
      <c r="H22" s="71" t="s">
        <v>503</v>
      </c>
      <c r="I22" s="70" t="s">
        <v>1185</v>
      </c>
      <c r="J22" s="73">
        <v>800</v>
      </c>
      <c r="K22" s="75">
        <v>34.79</v>
      </c>
      <c r="L22" s="75">
        <v>69.41</v>
      </c>
      <c r="M22" s="75">
        <v>34.79</v>
      </c>
      <c r="N22" s="75">
        <v>69.41</v>
      </c>
      <c r="P22" s="117">
        <v>45454.600543981498</v>
      </c>
    </row>
    <row r="23" spans="1:16" ht="15" customHeight="1" x14ac:dyDescent="0.25">
      <c r="A23" s="70">
        <v>15</v>
      </c>
      <c r="B23" s="116">
        <v>45454</v>
      </c>
      <c r="C23" s="71" t="s">
        <v>1181</v>
      </c>
      <c r="D23" s="71" t="s">
        <v>1264</v>
      </c>
      <c r="E23" s="70"/>
      <c r="F23" s="71" t="s">
        <v>1265</v>
      </c>
      <c r="G23" s="70" t="s">
        <v>347</v>
      </c>
      <c r="H23" s="71" t="s">
        <v>348</v>
      </c>
      <c r="I23" s="70" t="s">
        <v>1266</v>
      </c>
      <c r="J23" s="73">
        <v>777</v>
      </c>
      <c r="K23" s="75">
        <v>33.79</v>
      </c>
      <c r="L23" s="75">
        <v>67.41</v>
      </c>
      <c r="M23" s="75">
        <v>16.899999999999999</v>
      </c>
      <c r="N23" s="75">
        <v>33.700000000000003</v>
      </c>
      <c r="P23" s="117">
        <v>45454.610208333303</v>
      </c>
    </row>
    <row r="24" spans="1:16" ht="15" customHeight="1" x14ac:dyDescent="0.25">
      <c r="A24" s="70">
        <v>16</v>
      </c>
      <c r="B24" s="116">
        <v>45454</v>
      </c>
      <c r="C24" s="71" t="s">
        <v>1233</v>
      </c>
      <c r="D24" s="71" t="s">
        <v>1267</v>
      </c>
      <c r="E24" s="70"/>
      <c r="F24" s="71" t="s">
        <v>1268</v>
      </c>
      <c r="G24" s="70" t="s">
        <v>566</v>
      </c>
      <c r="H24" s="71" t="s">
        <v>567</v>
      </c>
      <c r="I24" s="70" t="s">
        <v>1214</v>
      </c>
      <c r="J24" s="73">
        <v>1099.75</v>
      </c>
      <c r="K24" s="75">
        <v>0</v>
      </c>
      <c r="L24" s="75">
        <v>99.75</v>
      </c>
      <c r="M24" s="75">
        <v>0</v>
      </c>
      <c r="N24" s="75">
        <v>99.75</v>
      </c>
      <c r="P24" s="117">
        <v>45454.615729166697</v>
      </c>
    </row>
    <row r="25" spans="1:16" ht="15" customHeight="1" x14ac:dyDescent="0.25">
      <c r="A25" s="70">
        <v>17</v>
      </c>
      <c r="B25" s="116">
        <v>45454</v>
      </c>
      <c r="C25" s="71" t="s">
        <v>1208</v>
      </c>
      <c r="D25" s="71" t="s">
        <v>1273</v>
      </c>
      <c r="E25" s="70"/>
      <c r="F25" s="71" t="s">
        <v>1274</v>
      </c>
      <c r="G25" s="70" t="s">
        <v>347</v>
      </c>
      <c r="H25" s="71" t="s">
        <v>348</v>
      </c>
      <c r="I25" s="70" t="s">
        <v>1266</v>
      </c>
      <c r="J25" s="73">
        <v>100</v>
      </c>
      <c r="K25" s="75">
        <v>4.3499999999999996</v>
      </c>
      <c r="L25" s="75">
        <v>8.68</v>
      </c>
      <c r="M25" s="75">
        <v>2.17</v>
      </c>
      <c r="N25" s="75">
        <v>4.34</v>
      </c>
      <c r="P25" s="117">
        <v>45454.626006944403</v>
      </c>
    </row>
    <row r="26" spans="1:16" ht="15" customHeight="1" x14ac:dyDescent="0.25">
      <c r="A26" s="70">
        <v>17</v>
      </c>
      <c r="B26" s="116">
        <v>45454</v>
      </c>
      <c r="C26" s="71" t="s">
        <v>1208</v>
      </c>
      <c r="D26" s="71" t="s">
        <v>1273</v>
      </c>
      <c r="E26" s="70"/>
      <c r="F26" s="71" t="s">
        <v>1274</v>
      </c>
      <c r="G26" s="70" t="s">
        <v>810</v>
      </c>
      <c r="H26" s="71" t="s">
        <v>811</v>
      </c>
      <c r="I26" s="70" t="s">
        <v>1185</v>
      </c>
      <c r="J26" s="73">
        <v>59.95</v>
      </c>
      <c r="K26" s="75">
        <v>2.61</v>
      </c>
      <c r="L26" s="75">
        <v>5.2</v>
      </c>
      <c r="M26" s="75">
        <v>2.61</v>
      </c>
      <c r="N26" s="75">
        <v>5.2</v>
      </c>
      <c r="P26" s="117">
        <v>45454.626006944403</v>
      </c>
    </row>
    <row r="27" spans="1:16" ht="15" customHeight="1" x14ac:dyDescent="0.25">
      <c r="A27" s="70">
        <v>18</v>
      </c>
      <c r="B27" s="116">
        <v>45454</v>
      </c>
      <c r="C27" s="71" t="s">
        <v>1211</v>
      </c>
      <c r="D27" s="71" t="s">
        <v>1281</v>
      </c>
      <c r="E27" s="70"/>
      <c r="F27" s="71" t="s">
        <v>1282</v>
      </c>
      <c r="G27" s="70" t="s">
        <v>810</v>
      </c>
      <c r="H27" s="71" t="s">
        <v>811</v>
      </c>
      <c r="I27" s="70" t="s">
        <v>1185</v>
      </c>
      <c r="J27" s="73">
        <v>23.95</v>
      </c>
      <c r="K27" s="75">
        <v>1.04</v>
      </c>
      <c r="L27" s="75">
        <v>2.08</v>
      </c>
      <c r="M27" s="75">
        <v>1.04</v>
      </c>
      <c r="N27" s="75">
        <v>2.08</v>
      </c>
      <c r="P27" s="117">
        <v>45454.640636574099</v>
      </c>
    </row>
    <row r="28" spans="1:16" ht="15" customHeight="1" x14ac:dyDescent="0.25">
      <c r="A28" s="70">
        <v>19</v>
      </c>
      <c r="B28" s="116">
        <v>45454</v>
      </c>
      <c r="C28" s="71" t="s">
        <v>1208</v>
      </c>
      <c r="D28" s="71" t="s">
        <v>1286</v>
      </c>
      <c r="E28" s="70"/>
      <c r="F28" s="71" t="s">
        <v>58</v>
      </c>
      <c r="G28" s="70" t="s">
        <v>810</v>
      </c>
      <c r="H28" s="71" t="s">
        <v>811</v>
      </c>
      <c r="I28" s="70" t="s">
        <v>1185</v>
      </c>
      <c r="J28" s="73">
        <v>219.95</v>
      </c>
      <c r="K28" s="75">
        <v>9.57</v>
      </c>
      <c r="L28" s="75">
        <v>19.079999999999998</v>
      </c>
      <c r="M28" s="75">
        <v>9.57</v>
      </c>
      <c r="N28" s="75">
        <v>19.079999999999998</v>
      </c>
      <c r="P28" s="117">
        <v>45454.668680555602</v>
      </c>
    </row>
    <row r="29" spans="1:16" ht="15" customHeight="1" x14ac:dyDescent="0.25">
      <c r="A29" s="70">
        <v>20</v>
      </c>
      <c r="B29" s="116">
        <v>45454</v>
      </c>
      <c r="C29" s="71" t="s">
        <v>1208</v>
      </c>
      <c r="D29" s="71" t="s">
        <v>1288</v>
      </c>
      <c r="E29" s="70"/>
      <c r="F29" s="71"/>
      <c r="G29" s="70" t="s">
        <v>367</v>
      </c>
      <c r="H29" s="71" t="s">
        <v>323</v>
      </c>
      <c r="I29" s="70" t="s">
        <v>1219</v>
      </c>
      <c r="J29" s="73">
        <v>19.95</v>
      </c>
      <c r="K29" s="75">
        <v>0</v>
      </c>
      <c r="L29" s="75">
        <v>0</v>
      </c>
      <c r="M29" s="75">
        <v>0</v>
      </c>
      <c r="N29" s="75">
        <v>0</v>
      </c>
      <c r="P29" s="117">
        <v>45454.673009259299</v>
      </c>
    </row>
    <row r="30" spans="1:16" ht="15" customHeight="1" x14ac:dyDescent="0.25">
      <c r="A30" s="70">
        <v>21</v>
      </c>
      <c r="B30" s="116">
        <v>45453</v>
      </c>
      <c r="C30" s="71" t="s">
        <v>1190</v>
      </c>
      <c r="D30" s="71" t="s">
        <v>1292</v>
      </c>
      <c r="E30" s="70"/>
      <c r="F30" s="71"/>
      <c r="G30" s="70" t="s">
        <v>1196</v>
      </c>
      <c r="H30" s="71" t="s">
        <v>440</v>
      </c>
      <c r="I30" s="70" t="s">
        <v>1185</v>
      </c>
      <c r="J30" s="73">
        <v>119</v>
      </c>
      <c r="K30" s="75">
        <v>5.18</v>
      </c>
      <c r="L30" s="75">
        <v>10.32</v>
      </c>
      <c r="M30" s="75">
        <v>5.18</v>
      </c>
      <c r="N30" s="75">
        <v>10.32</v>
      </c>
      <c r="P30" s="117">
        <v>45454.682129629597</v>
      </c>
    </row>
    <row r="31" spans="1:16" ht="15" customHeight="1" x14ac:dyDescent="0.25">
      <c r="A31" s="70">
        <v>21</v>
      </c>
      <c r="B31" s="116">
        <v>45453</v>
      </c>
      <c r="C31" s="71" t="s">
        <v>1190</v>
      </c>
      <c r="D31" s="71" t="s">
        <v>1292</v>
      </c>
      <c r="E31" s="70"/>
      <c r="F31" s="71"/>
      <c r="G31" s="70" t="s">
        <v>1196</v>
      </c>
      <c r="H31" s="71" t="s">
        <v>440</v>
      </c>
      <c r="I31" s="70" t="s">
        <v>1185</v>
      </c>
      <c r="J31" s="73">
        <v>110.95</v>
      </c>
      <c r="K31" s="75">
        <v>4.82</v>
      </c>
      <c r="L31" s="75">
        <v>9.6300000000000008</v>
      </c>
      <c r="M31" s="75">
        <v>4.82</v>
      </c>
      <c r="N31" s="75">
        <v>9.6300000000000008</v>
      </c>
      <c r="P31" s="117">
        <v>45454.682129629597</v>
      </c>
    </row>
    <row r="32" spans="1:16" ht="15" customHeight="1" x14ac:dyDescent="0.25">
      <c r="A32" s="70">
        <v>22</v>
      </c>
      <c r="B32" s="116">
        <v>45455</v>
      </c>
      <c r="C32" s="71" t="s">
        <v>1190</v>
      </c>
      <c r="D32" s="71" t="s">
        <v>317</v>
      </c>
      <c r="E32" s="70"/>
      <c r="F32" s="71" t="s">
        <v>270</v>
      </c>
      <c r="G32" s="70" t="s">
        <v>347</v>
      </c>
      <c r="H32" s="71" t="s">
        <v>348</v>
      </c>
      <c r="I32" s="70" t="s">
        <v>1266</v>
      </c>
      <c r="J32" s="73">
        <v>19.95</v>
      </c>
      <c r="K32" s="75">
        <v>0.82</v>
      </c>
      <c r="L32" s="75">
        <v>1.65</v>
      </c>
      <c r="M32" s="75">
        <v>0.41</v>
      </c>
      <c r="N32" s="75">
        <v>0.82</v>
      </c>
      <c r="P32" s="117">
        <v>45456.639699074098</v>
      </c>
    </row>
    <row r="33" spans="1:16" ht="15" customHeight="1" x14ac:dyDescent="0.25">
      <c r="A33" s="70">
        <v>23</v>
      </c>
      <c r="B33" s="116">
        <v>45450</v>
      </c>
      <c r="C33" s="71" t="s">
        <v>1190</v>
      </c>
      <c r="D33" s="71" t="s">
        <v>1306</v>
      </c>
      <c r="E33" s="70"/>
      <c r="F33" s="71" t="s">
        <v>1307</v>
      </c>
      <c r="G33" s="70" t="s">
        <v>810</v>
      </c>
      <c r="H33" s="71" t="s">
        <v>811</v>
      </c>
      <c r="I33" s="70" t="s">
        <v>1185</v>
      </c>
      <c r="J33" s="73">
        <v>29.95</v>
      </c>
      <c r="K33" s="75">
        <v>1.1000000000000001</v>
      </c>
      <c r="L33" s="75">
        <v>2.25</v>
      </c>
      <c r="M33" s="75">
        <v>1.1000000000000001</v>
      </c>
      <c r="N33" s="75">
        <v>2.25</v>
      </c>
      <c r="P33" s="117">
        <v>45456.644664351901</v>
      </c>
    </row>
    <row r="34" spans="1:16" ht="15" customHeight="1" x14ac:dyDescent="0.25">
      <c r="A34" s="70">
        <v>24</v>
      </c>
      <c r="B34" s="116">
        <v>45443</v>
      </c>
      <c r="C34" s="71" t="s">
        <v>1190</v>
      </c>
      <c r="D34" s="71" t="s">
        <v>1331</v>
      </c>
      <c r="E34" s="70"/>
      <c r="F34" s="71"/>
      <c r="G34" s="70" t="s">
        <v>425</v>
      </c>
      <c r="H34" s="71" t="s">
        <v>426</v>
      </c>
      <c r="I34" s="70" t="s">
        <v>1185</v>
      </c>
      <c r="J34" s="73">
        <v>1995</v>
      </c>
      <c r="K34" s="75">
        <v>86.76</v>
      </c>
      <c r="L34" s="75">
        <v>173.08</v>
      </c>
      <c r="M34" s="75">
        <v>86.76</v>
      </c>
      <c r="N34" s="75">
        <v>173.08</v>
      </c>
      <c r="P34" s="117">
        <v>45456.657025462999</v>
      </c>
    </row>
    <row r="35" spans="1:16" ht="15" customHeight="1" x14ac:dyDescent="0.25">
      <c r="A35" s="70">
        <v>25</v>
      </c>
      <c r="B35" s="116">
        <v>45457</v>
      </c>
      <c r="C35" s="71" t="s">
        <v>1190</v>
      </c>
      <c r="D35" s="71" t="s">
        <v>1338</v>
      </c>
      <c r="E35" s="70"/>
      <c r="F35" s="71"/>
      <c r="G35" s="70" t="s">
        <v>810</v>
      </c>
      <c r="H35" s="71" t="s">
        <v>811</v>
      </c>
      <c r="I35" s="70" t="s">
        <v>1185</v>
      </c>
      <c r="J35" s="73">
        <v>189.95</v>
      </c>
      <c r="K35" s="75">
        <v>8.26</v>
      </c>
      <c r="L35" s="75">
        <v>16.48</v>
      </c>
      <c r="M35" s="75">
        <v>8.26</v>
      </c>
      <c r="N35" s="75">
        <v>16.48</v>
      </c>
      <c r="P35" s="117">
        <v>45457.271805555603</v>
      </c>
    </row>
    <row r="36" spans="1:16" ht="15" customHeight="1" x14ac:dyDescent="0.25">
      <c r="A36" s="70">
        <v>26</v>
      </c>
      <c r="B36" s="116">
        <v>45456</v>
      </c>
      <c r="C36" s="71" t="s">
        <v>1211</v>
      </c>
      <c r="D36" s="71" t="s">
        <v>1339</v>
      </c>
      <c r="E36" s="70"/>
      <c r="F36" s="71"/>
      <c r="G36" s="70" t="s">
        <v>456</v>
      </c>
      <c r="H36" s="71" t="s">
        <v>1222</v>
      </c>
      <c r="I36" s="70" t="s">
        <v>1185</v>
      </c>
      <c r="J36" s="73">
        <v>29.95</v>
      </c>
      <c r="K36" s="75">
        <v>1.3</v>
      </c>
      <c r="L36" s="75">
        <v>2.6</v>
      </c>
      <c r="M36" s="75">
        <v>1.3</v>
      </c>
      <c r="N36" s="75">
        <v>2.6</v>
      </c>
      <c r="P36" s="117">
        <v>45457.359131944402</v>
      </c>
    </row>
    <row r="37" spans="1:16" ht="15" customHeight="1" x14ac:dyDescent="0.25">
      <c r="A37" s="70">
        <v>27</v>
      </c>
      <c r="B37" s="116">
        <v>45454</v>
      </c>
      <c r="C37" s="71" t="s">
        <v>1190</v>
      </c>
      <c r="D37" s="71" t="s">
        <v>1340</v>
      </c>
      <c r="E37" s="70"/>
      <c r="F37" s="71"/>
      <c r="G37" s="70" t="s">
        <v>1196</v>
      </c>
      <c r="H37" s="71" t="s">
        <v>440</v>
      </c>
      <c r="I37" s="70" t="s">
        <v>1185</v>
      </c>
      <c r="J37" s="73">
        <v>39.950000000000003</v>
      </c>
      <c r="K37" s="75">
        <v>1.74</v>
      </c>
      <c r="L37" s="75">
        <v>3.47</v>
      </c>
      <c r="M37" s="75">
        <v>1.74</v>
      </c>
      <c r="N37" s="75">
        <v>3.47</v>
      </c>
      <c r="P37" s="117">
        <v>45457.363310185203</v>
      </c>
    </row>
    <row r="38" spans="1:16" ht="15" customHeight="1" x14ac:dyDescent="0.25">
      <c r="A38" s="70">
        <v>27</v>
      </c>
      <c r="B38" s="116">
        <v>45454</v>
      </c>
      <c r="C38" s="71" t="s">
        <v>1190</v>
      </c>
      <c r="D38" s="71" t="s">
        <v>1340</v>
      </c>
      <c r="E38" s="70"/>
      <c r="F38" s="71"/>
      <c r="G38" s="70" t="s">
        <v>1196</v>
      </c>
      <c r="H38" s="71" t="s">
        <v>440</v>
      </c>
      <c r="I38" s="70" t="s">
        <v>1185</v>
      </c>
      <c r="J38" s="73">
        <v>19.95</v>
      </c>
      <c r="K38" s="75">
        <v>0.87</v>
      </c>
      <c r="L38" s="75">
        <v>1.73</v>
      </c>
      <c r="M38" s="75">
        <v>0.87</v>
      </c>
      <c r="N38" s="75">
        <v>1.73</v>
      </c>
      <c r="P38" s="117">
        <v>45457.363310185203</v>
      </c>
    </row>
    <row r="39" spans="1:16" ht="15" customHeight="1" x14ac:dyDescent="0.25">
      <c r="A39" s="70">
        <v>27</v>
      </c>
      <c r="B39" s="116">
        <v>45454</v>
      </c>
      <c r="C39" s="71" t="s">
        <v>1190</v>
      </c>
      <c r="D39" s="71" t="s">
        <v>1340</v>
      </c>
      <c r="E39" s="70"/>
      <c r="F39" s="71"/>
      <c r="G39" s="70" t="s">
        <v>1196</v>
      </c>
      <c r="H39" s="71" t="s">
        <v>440</v>
      </c>
      <c r="I39" s="70" t="s">
        <v>1185</v>
      </c>
      <c r="J39" s="73">
        <v>9.9499999999999993</v>
      </c>
      <c r="K39" s="75">
        <v>0.43</v>
      </c>
      <c r="L39" s="75">
        <v>0.86</v>
      </c>
      <c r="M39" s="75">
        <v>0.43</v>
      </c>
      <c r="N39" s="75">
        <v>0.86</v>
      </c>
      <c r="P39" s="117">
        <v>45457.363310185203</v>
      </c>
    </row>
    <row r="40" spans="1:16" ht="15" customHeight="1" x14ac:dyDescent="0.25">
      <c r="A40" s="70">
        <v>27</v>
      </c>
      <c r="B40" s="116">
        <v>45454</v>
      </c>
      <c r="C40" s="71" t="s">
        <v>1190</v>
      </c>
      <c r="D40" s="71" t="s">
        <v>1340</v>
      </c>
      <c r="E40" s="70"/>
      <c r="F40" s="71"/>
      <c r="G40" s="70" t="s">
        <v>1196</v>
      </c>
      <c r="H40" s="71" t="s">
        <v>440</v>
      </c>
      <c r="I40" s="70" t="s">
        <v>1185</v>
      </c>
      <c r="J40" s="73">
        <v>29.95</v>
      </c>
      <c r="K40" s="75">
        <v>1.3</v>
      </c>
      <c r="L40" s="75">
        <v>2.6</v>
      </c>
      <c r="M40" s="75">
        <v>1.3</v>
      </c>
      <c r="N40" s="75">
        <v>2.6</v>
      </c>
      <c r="P40" s="117">
        <v>45457.363310185203</v>
      </c>
    </row>
    <row r="41" spans="1:16" ht="15" customHeight="1" x14ac:dyDescent="0.25">
      <c r="A41" s="70">
        <v>27</v>
      </c>
      <c r="B41" s="116">
        <v>45454</v>
      </c>
      <c r="C41" s="71" t="s">
        <v>1190</v>
      </c>
      <c r="D41" s="71" t="s">
        <v>1340</v>
      </c>
      <c r="E41" s="70"/>
      <c r="F41" s="71"/>
      <c r="G41" s="70" t="s">
        <v>1196</v>
      </c>
      <c r="H41" s="71" t="s">
        <v>440</v>
      </c>
      <c r="I41" s="70" t="s">
        <v>1185</v>
      </c>
      <c r="J41" s="73">
        <v>49.95</v>
      </c>
      <c r="K41" s="75">
        <v>2.17</v>
      </c>
      <c r="L41" s="75">
        <v>4.33</v>
      </c>
      <c r="M41" s="75">
        <v>2.17</v>
      </c>
      <c r="N41" s="75">
        <v>4.33</v>
      </c>
      <c r="P41" s="117">
        <v>45457.363310185203</v>
      </c>
    </row>
    <row r="42" spans="1:16" ht="15" customHeight="1" x14ac:dyDescent="0.25">
      <c r="A42" s="70">
        <v>28</v>
      </c>
      <c r="B42" s="116">
        <v>45451</v>
      </c>
      <c r="C42" s="71" t="s">
        <v>1190</v>
      </c>
      <c r="D42" s="71" t="s">
        <v>1341</v>
      </c>
      <c r="E42" s="70"/>
      <c r="F42" s="71"/>
      <c r="G42" s="70" t="s">
        <v>1196</v>
      </c>
      <c r="H42" s="71" t="s">
        <v>440</v>
      </c>
      <c r="I42" s="70" t="s">
        <v>1185</v>
      </c>
      <c r="J42" s="73">
        <v>39.950000000000003</v>
      </c>
      <c r="K42" s="75">
        <v>1.74</v>
      </c>
      <c r="L42" s="75">
        <v>3.47</v>
      </c>
      <c r="M42" s="75">
        <v>1.74</v>
      </c>
      <c r="N42" s="75">
        <v>3.47</v>
      </c>
      <c r="P42" s="117">
        <v>45457.365914351903</v>
      </c>
    </row>
    <row r="43" spans="1:16" ht="15" customHeight="1" x14ac:dyDescent="0.25">
      <c r="A43" s="70">
        <v>28</v>
      </c>
      <c r="B43" s="116">
        <v>45451</v>
      </c>
      <c r="C43" s="71" t="s">
        <v>1190</v>
      </c>
      <c r="D43" s="71" t="s">
        <v>1341</v>
      </c>
      <c r="E43" s="70"/>
      <c r="F43" s="71"/>
      <c r="G43" s="70" t="s">
        <v>1196</v>
      </c>
      <c r="H43" s="71" t="s">
        <v>440</v>
      </c>
      <c r="I43" s="70" t="s">
        <v>1185</v>
      </c>
      <c r="J43" s="73">
        <v>19.95</v>
      </c>
      <c r="K43" s="75">
        <v>0.87</v>
      </c>
      <c r="L43" s="75">
        <v>1.73</v>
      </c>
      <c r="M43" s="75">
        <v>0.87</v>
      </c>
      <c r="N43" s="75">
        <v>1.73</v>
      </c>
      <c r="P43" s="117">
        <v>45457.365914351903</v>
      </c>
    </row>
    <row r="44" spans="1:16" ht="15" customHeight="1" x14ac:dyDescent="0.25">
      <c r="A44" s="70">
        <v>28</v>
      </c>
      <c r="B44" s="116">
        <v>45451</v>
      </c>
      <c r="C44" s="71" t="s">
        <v>1190</v>
      </c>
      <c r="D44" s="71" t="s">
        <v>1341</v>
      </c>
      <c r="E44" s="70"/>
      <c r="F44" s="71"/>
      <c r="G44" s="70" t="s">
        <v>1196</v>
      </c>
      <c r="H44" s="71" t="s">
        <v>440</v>
      </c>
      <c r="I44" s="70" t="s">
        <v>1185</v>
      </c>
      <c r="J44" s="73">
        <v>9.9499999999999993</v>
      </c>
      <c r="K44" s="75">
        <v>0.43</v>
      </c>
      <c r="L44" s="75">
        <v>0.86</v>
      </c>
      <c r="M44" s="75">
        <v>0.43</v>
      </c>
      <c r="N44" s="75">
        <v>0.86</v>
      </c>
      <c r="P44" s="117">
        <v>45457.365914351903</v>
      </c>
    </row>
    <row r="45" spans="1:16" ht="15" customHeight="1" x14ac:dyDescent="0.25">
      <c r="A45" s="70">
        <v>28</v>
      </c>
      <c r="B45" s="116">
        <v>45451</v>
      </c>
      <c r="C45" s="71" t="s">
        <v>1190</v>
      </c>
      <c r="D45" s="71" t="s">
        <v>1341</v>
      </c>
      <c r="E45" s="70"/>
      <c r="F45" s="71"/>
      <c r="G45" s="70" t="s">
        <v>1196</v>
      </c>
      <c r="H45" s="71" t="s">
        <v>440</v>
      </c>
      <c r="I45" s="70" t="s">
        <v>1185</v>
      </c>
      <c r="J45" s="73">
        <v>29.95</v>
      </c>
      <c r="K45" s="75">
        <v>1.3</v>
      </c>
      <c r="L45" s="75">
        <v>2.6</v>
      </c>
      <c r="M45" s="75">
        <v>1.3</v>
      </c>
      <c r="N45" s="75">
        <v>2.6</v>
      </c>
      <c r="P45" s="117">
        <v>45457.365914351903</v>
      </c>
    </row>
    <row r="46" spans="1:16" ht="15" customHeight="1" x14ac:dyDescent="0.25">
      <c r="A46" s="70">
        <v>28</v>
      </c>
      <c r="B46" s="116">
        <v>45451</v>
      </c>
      <c r="C46" s="71" t="s">
        <v>1190</v>
      </c>
      <c r="D46" s="71" t="s">
        <v>1341</v>
      </c>
      <c r="E46" s="70"/>
      <c r="F46" s="71"/>
      <c r="G46" s="70" t="s">
        <v>1196</v>
      </c>
      <c r="H46" s="71" t="s">
        <v>440</v>
      </c>
      <c r="I46" s="70" t="s">
        <v>1185</v>
      </c>
      <c r="J46" s="73">
        <v>49.95</v>
      </c>
      <c r="K46" s="75">
        <v>2.17</v>
      </c>
      <c r="L46" s="75">
        <v>4.33</v>
      </c>
      <c r="M46" s="75">
        <v>2.17</v>
      </c>
      <c r="N46" s="75">
        <v>4.33</v>
      </c>
      <c r="P46" s="117">
        <v>45457.365914351903</v>
      </c>
    </row>
    <row r="47" spans="1:16" ht="15" customHeight="1" x14ac:dyDescent="0.25">
      <c r="A47" s="70">
        <v>29</v>
      </c>
      <c r="B47" s="116">
        <v>45457</v>
      </c>
      <c r="C47" s="71" t="s">
        <v>1190</v>
      </c>
      <c r="D47" s="71" t="s">
        <v>1331</v>
      </c>
      <c r="E47" s="70"/>
      <c r="F47" s="71"/>
      <c r="G47" s="70" t="s">
        <v>425</v>
      </c>
      <c r="H47" s="71" t="s">
        <v>426</v>
      </c>
      <c r="I47" s="70" t="s">
        <v>1185</v>
      </c>
      <c r="J47" s="73">
        <v>299.95</v>
      </c>
      <c r="K47" s="75">
        <v>13.04</v>
      </c>
      <c r="L47" s="75">
        <v>26.02</v>
      </c>
      <c r="M47" s="75">
        <v>13.04</v>
      </c>
      <c r="N47" s="75">
        <v>26.02</v>
      </c>
      <c r="P47" s="117">
        <v>45457.381469907399</v>
      </c>
    </row>
    <row r="48" spans="1:16" ht="15" customHeight="1" x14ac:dyDescent="0.25">
      <c r="A48" s="70">
        <v>30</v>
      </c>
      <c r="B48" s="116">
        <v>45469</v>
      </c>
      <c r="C48" s="71" t="s">
        <v>1190</v>
      </c>
      <c r="D48" s="71" t="s">
        <v>270</v>
      </c>
      <c r="E48" s="70"/>
      <c r="F48" s="71" t="s">
        <v>1511</v>
      </c>
      <c r="G48" s="70" t="s">
        <v>810</v>
      </c>
      <c r="H48" s="71" t="s">
        <v>811</v>
      </c>
      <c r="I48" s="70" t="s">
        <v>1185</v>
      </c>
      <c r="J48" s="73">
        <v>268.95</v>
      </c>
      <c r="K48" s="75">
        <v>11.7</v>
      </c>
      <c r="L48" s="75">
        <v>23.33</v>
      </c>
      <c r="M48" s="75">
        <v>11.7</v>
      </c>
      <c r="N48" s="75">
        <v>23.33</v>
      </c>
      <c r="P48" s="117">
        <v>45469.818298611099</v>
      </c>
    </row>
    <row r="49" spans="1:16" ht="15" customHeight="1" x14ac:dyDescent="0.25">
      <c r="A49" s="70">
        <v>31</v>
      </c>
      <c r="B49" s="116">
        <v>45469</v>
      </c>
      <c r="C49" s="71" t="s">
        <v>1190</v>
      </c>
      <c r="D49" s="71" t="s">
        <v>58</v>
      </c>
      <c r="E49" s="70"/>
      <c r="F49" s="71" t="s">
        <v>1511</v>
      </c>
      <c r="G49" s="70" t="s">
        <v>810</v>
      </c>
      <c r="H49" s="71" t="s">
        <v>811</v>
      </c>
      <c r="I49" s="70" t="s">
        <v>1185</v>
      </c>
      <c r="J49" s="73">
        <v>298.45</v>
      </c>
      <c r="K49" s="75">
        <v>12.98</v>
      </c>
      <c r="L49" s="75">
        <v>25.89</v>
      </c>
      <c r="M49" s="75">
        <v>12.98</v>
      </c>
      <c r="N49" s="75">
        <v>25.89</v>
      </c>
      <c r="P49" s="117">
        <v>45469.821956018503</v>
      </c>
    </row>
    <row r="50" spans="1:16" ht="15" customHeight="1" x14ac:dyDescent="0.25">
      <c r="A50" s="70">
        <v>31</v>
      </c>
      <c r="B50" s="116">
        <v>45469</v>
      </c>
      <c r="C50" s="71" t="s">
        <v>1190</v>
      </c>
      <c r="D50" s="71" t="s">
        <v>58</v>
      </c>
      <c r="E50" s="70"/>
      <c r="F50" s="71" t="s">
        <v>1511</v>
      </c>
      <c r="G50" s="70" t="s">
        <v>347</v>
      </c>
      <c r="H50" s="71" t="s">
        <v>348</v>
      </c>
      <c r="I50" s="70" t="s">
        <v>1266</v>
      </c>
      <c r="J50" s="73">
        <v>1000</v>
      </c>
      <c r="K50" s="75">
        <v>43.49</v>
      </c>
      <c r="L50" s="75">
        <v>86.76</v>
      </c>
      <c r="M50" s="75">
        <v>21.74</v>
      </c>
      <c r="N50" s="75">
        <v>43.38</v>
      </c>
      <c r="P50" s="117">
        <v>45469.821956018503</v>
      </c>
    </row>
    <row r="51" spans="1:16" ht="15" customHeight="1" x14ac:dyDescent="0.25">
      <c r="A51" s="70">
        <v>32</v>
      </c>
      <c r="B51" s="116">
        <v>45469</v>
      </c>
      <c r="C51" s="71" t="s">
        <v>1190</v>
      </c>
      <c r="D51" s="71" t="s">
        <v>270</v>
      </c>
      <c r="E51" s="70"/>
      <c r="F51" s="71" t="s">
        <v>1511</v>
      </c>
      <c r="G51" s="70" t="s">
        <v>810</v>
      </c>
      <c r="H51" s="71" t="s">
        <v>811</v>
      </c>
      <c r="I51" s="70" t="s">
        <v>1185</v>
      </c>
      <c r="J51" s="73">
        <v>298.45</v>
      </c>
      <c r="K51" s="75">
        <v>12.98</v>
      </c>
      <c r="L51" s="75">
        <v>25.89</v>
      </c>
      <c r="M51" s="75">
        <v>12.98</v>
      </c>
      <c r="N51" s="75">
        <v>25.89</v>
      </c>
      <c r="P51" s="117">
        <v>45469.8253819444</v>
      </c>
    </row>
    <row r="52" spans="1:16" ht="15" customHeight="1" x14ac:dyDescent="0.25">
      <c r="A52" s="70">
        <v>33</v>
      </c>
      <c r="B52" s="116">
        <v>45469</v>
      </c>
      <c r="C52" s="71" t="s">
        <v>408</v>
      </c>
      <c r="D52" s="71" t="s">
        <v>270</v>
      </c>
      <c r="E52" s="70"/>
      <c r="F52" s="71" t="s">
        <v>1512</v>
      </c>
      <c r="G52" s="70" t="s">
        <v>347</v>
      </c>
      <c r="H52" s="71" t="s">
        <v>348</v>
      </c>
      <c r="I52" s="70" t="s">
        <v>1266</v>
      </c>
      <c r="J52" s="73">
        <v>9.9499999999999993</v>
      </c>
      <c r="K52" s="75">
        <v>0.43</v>
      </c>
      <c r="L52" s="75">
        <v>0.86</v>
      </c>
      <c r="M52" s="75">
        <v>0.22</v>
      </c>
      <c r="N52" s="75">
        <v>0.43</v>
      </c>
      <c r="P52" s="117">
        <v>45469.828402777799</v>
      </c>
    </row>
    <row r="53" spans="1:16" ht="15" customHeight="1" x14ac:dyDescent="0.25">
      <c r="A53" s="70">
        <v>34</v>
      </c>
      <c r="B53" s="116">
        <v>45469</v>
      </c>
      <c r="C53" s="71" t="s">
        <v>1190</v>
      </c>
      <c r="D53" s="71" t="s">
        <v>1513</v>
      </c>
      <c r="E53" s="70"/>
      <c r="F53" s="71" t="s">
        <v>1514</v>
      </c>
      <c r="G53" s="70" t="s">
        <v>347</v>
      </c>
      <c r="H53" s="71" t="s">
        <v>348</v>
      </c>
      <c r="I53" s="70" t="s">
        <v>1266</v>
      </c>
      <c r="J53" s="73">
        <v>33</v>
      </c>
      <c r="K53" s="75">
        <v>1.44</v>
      </c>
      <c r="L53" s="75">
        <v>2.86</v>
      </c>
      <c r="M53" s="75">
        <v>0.72</v>
      </c>
      <c r="N53" s="75">
        <v>1.43</v>
      </c>
      <c r="P53" s="117">
        <v>45469.8293865741</v>
      </c>
    </row>
    <row r="54" spans="1:16" ht="15" customHeight="1" x14ac:dyDescent="0.25">
      <c r="A54" s="70">
        <v>34</v>
      </c>
      <c r="B54" s="116">
        <v>45469</v>
      </c>
      <c r="C54" s="71" t="s">
        <v>1190</v>
      </c>
      <c r="D54" s="71" t="s">
        <v>1513</v>
      </c>
      <c r="E54" s="70"/>
      <c r="F54" s="71" t="s">
        <v>1514</v>
      </c>
      <c r="G54" s="70" t="s">
        <v>810</v>
      </c>
      <c r="H54" s="71" t="s">
        <v>811</v>
      </c>
      <c r="I54" s="70" t="s">
        <v>1185</v>
      </c>
      <c r="J54" s="73">
        <v>33</v>
      </c>
      <c r="K54" s="75">
        <v>1.44</v>
      </c>
      <c r="L54" s="75">
        <v>2.86</v>
      </c>
      <c r="M54" s="75">
        <v>1.44</v>
      </c>
      <c r="N54" s="75">
        <v>2.86</v>
      </c>
      <c r="P54" s="117">
        <v>45469.8293865741</v>
      </c>
    </row>
    <row r="55" spans="1:16" ht="15" customHeight="1" x14ac:dyDescent="0.25">
      <c r="A55" s="70">
        <v>34</v>
      </c>
      <c r="B55" s="116">
        <v>45469</v>
      </c>
      <c r="C55" s="71" t="s">
        <v>1190</v>
      </c>
      <c r="D55" s="71" t="s">
        <v>1513</v>
      </c>
      <c r="E55" s="70"/>
      <c r="F55" s="71" t="s">
        <v>1514</v>
      </c>
      <c r="G55" s="70" t="s">
        <v>411</v>
      </c>
      <c r="H55" s="71" t="s">
        <v>412</v>
      </c>
      <c r="I55" s="70" t="s">
        <v>1185</v>
      </c>
      <c r="J55" s="73">
        <v>267.33</v>
      </c>
      <c r="K55" s="75">
        <v>11.63</v>
      </c>
      <c r="L55" s="75">
        <v>23.19</v>
      </c>
      <c r="M55" s="75">
        <v>11.63</v>
      </c>
      <c r="N55" s="75">
        <v>23.19</v>
      </c>
      <c r="P55" s="117">
        <v>45469.8293865741</v>
      </c>
    </row>
    <row r="56" spans="1:16" ht="15" customHeight="1" x14ac:dyDescent="0.25">
      <c r="A56" s="70">
        <v>35</v>
      </c>
      <c r="B56" s="116">
        <v>45468</v>
      </c>
      <c r="C56" s="71" t="s">
        <v>1211</v>
      </c>
      <c r="D56" s="71" t="s">
        <v>1515</v>
      </c>
      <c r="E56" s="70"/>
      <c r="F56" s="71" t="s">
        <v>1516</v>
      </c>
      <c r="G56" s="70" t="s">
        <v>810</v>
      </c>
      <c r="H56" s="71" t="s">
        <v>811</v>
      </c>
      <c r="I56" s="70" t="s">
        <v>1185</v>
      </c>
      <c r="J56" s="73">
        <v>222.22</v>
      </c>
      <c r="K56" s="75">
        <v>9.66</v>
      </c>
      <c r="L56" s="75">
        <v>19.28</v>
      </c>
      <c r="M56" s="75">
        <v>9.66</v>
      </c>
      <c r="N56" s="75">
        <v>19.28</v>
      </c>
      <c r="P56" s="117">
        <v>45469.831284722197</v>
      </c>
    </row>
    <row r="57" spans="1:16" ht="15" customHeight="1" x14ac:dyDescent="0.25">
      <c r="A57" s="70">
        <v>35</v>
      </c>
      <c r="B57" s="116">
        <v>45468</v>
      </c>
      <c r="C57" s="71" t="s">
        <v>1211</v>
      </c>
      <c r="D57" s="71" t="s">
        <v>1515</v>
      </c>
      <c r="E57" s="70"/>
      <c r="F57" s="71" t="s">
        <v>1516</v>
      </c>
      <c r="G57" s="70" t="s">
        <v>411</v>
      </c>
      <c r="H57" s="71" t="s">
        <v>412</v>
      </c>
      <c r="I57" s="70" t="s">
        <v>1185</v>
      </c>
      <c r="J57" s="73">
        <v>222.22</v>
      </c>
      <c r="K57" s="75">
        <v>9.66</v>
      </c>
      <c r="L57" s="75">
        <v>19.28</v>
      </c>
      <c r="M57" s="75">
        <v>9.66</v>
      </c>
      <c r="N57" s="75">
        <v>19.28</v>
      </c>
      <c r="P57" s="117">
        <v>45469.831284722197</v>
      </c>
    </row>
    <row r="58" spans="1:16" ht="15" customHeight="1" x14ac:dyDescent="0.25">
      <c r="A58" s="70">
        <v>36</v>
      </c>
      <c r="B58" s="116">
        <v>45358</v>
      </c>
      <c r="C58" s="71" t="s">
        <v>1190</v>
      </c>
      <c r="D58" s="71" t="s">
        <v>1698</v>
      </c>
      <c r="E58" s="70"/>
      <c r="F58" s="71" t="s">
        <v>1699</v>
      </c>
      <c r="G58" s="70" t="s">
        <v>347</v>
      </c>
      <c r="H58" s="71" t="s">
        <v>348</v>
      </c>
      <c r="I58" s="70" t="s">
        <v>1266</v>
      </c>
      <c r="J58" s="73">
        <v>27.95</v>
      </c>
      <c r="K58" s="75">
        <v>1.22</v>
      </c>
      <c r="L58" s="75">
        <v>2.42</v>
      </c>
      <c r="M58" s="75">
        <v>0.61</v>
      </c>
      <c r="N58" s="75">
        <v>1.21</v>
      </c>
      <c r="P58" s="117">
        <v>45476.635092592602</v>
      </c>
    </row>
    <row r="59" spans="1:16" ht="15" customHeight="1" x14ac:dyDescent="0.25">
      <c r="A59" s="70">
        <v>36</v>
      </c>
      <c r="B59" s="116">
        <v>45358</v>
      </c>
      <c r="C59" s="71" t="s">
        <v>1190</v>
      </c>
      <c r="D59" s="71" t="s">
        <v>1698</v>
      </c>
      <c r="E59" s="70"/>
      <c r="F59" s="71" t="s">
        <v>1699</v>
      </c>
      <c r="G59" s="70" t="s">
        <v>347</v>
      </c>
      <c r="H59" s="71" t="s">
        <v>348</v>
      </c>
      <c r="I59" s="70" t="s">
        <v>1266</v>
      </c>
      <c r="J59" s="73">
        <v>34.49</v>
      </c>
      <c r="K59" s="75">
        <v>1.5</v>
      </c>
      <c r="L59" s="75">
        <v>2.99</v>
      </c>
      <c r="M59" s="75">
        <v>0.75</v>
      </c>
      <c r="N59" s="75">
        <v>1.5</v>
      </c>
      <c r="P59" s="117">
        <v>45476.635092592602</v>
      </c>
    </row>
    <row r="60" spans="1:16" ht="15" customHeight="1" x14ac:dyDescent="0.25">
      <c r="A60" s="70">
        <v>37</v>
      </c>
      <c r="B60" s="116">
        <v>45475</v>
      </c>
      <c r="C60" s="71" t="s">
        <v>1190</v>
      </c>
      <c r="D60" s="71" t="s">
        <v>1209</v>
      </c>
      <c r="E60" s="70">
        <v>16</v>
      </c>
      <c r="F60" s="71" t="s">
        <v>1257</v>
      </c>
      <c r="G60" s="70" t="s">
        <v>1650</v>
      </c>
      <c r="H60" s="71" t="s">
        <v>1649</v>
      </c>
      <c r="I60" s="70" t="s">
        <v>1219</v>
      </c>
      <c r="J60" s="73">
        <v>199.95</v>
      </c>
      <c r="K60" s="75">
        <v>0</v>
      </c>
      <c r="L60" s="75">
        <v>0</v>
      </c>
      <c r="M60" s="75">
        <v>0</v>
      </c>
      <c r="N60" s="75">
        <v>0</v>
      </c>
      <c r="P60" s="117">
        <v>45476.6878125</v>
      </c>
    </row>
    <row r="61" spans="1:16" ht="15" customHeight="1" x14ac:dyDescent="0.25">
      <c r="A61" s="70">
        <v>38</v>
      </c>
      <c r="B61" s="116">
        <v>45475</v>
      </c>
      <c r="C61" s="71" t="s">
        <v>1190</v>
      </c>
      <c r="D61" s="71" t="s">
        <v>1707</v>
      </c>
      <c r="E61" s="70" t="s">
        <v>612</v>
      </c>
      <c r="F61" s="71"/>
      <c r="G61" s="70" t="s">
        <v>700</v>
      </c>
      <c r="H61" s="71" t="s">
        <v>1637</v>
      </c>
      <c r="I61" s="70" t="s">
        <v>1219</v>
      </c>
      <c r="J61" s="73">
        <v>3500</v>
      </c>
      <c r="K61" s="75">
        <v>0</v>
      </c>
      <c r="L61" s="75">
        <v>0</v>
      </c>
      <c r="M61" s="75">
        <v>0</v>
      </c>
      <c r="N61" s="75">
        <v>0</v>
      </c>
      <c r="P61" s="117">
        <v>45476.697349536997</v>
      </c>
    </row>
    <row r="62" spans="1:16" ht="15" customHeight="1" x14ac:dyDescent="0.25">
      <c r="A62" s="231">
        <v>39</v>
      </c>
      <c r="B62" s="232">
        <v>45476</v>
      </c>
      <c r="C62" s="231" t="s">
        <v>1190</v>
      </c>
      <c r="D62" s="231" t="s">
        <v>1711</v>
      </c>
      <c r="E62" s="231" t="s">
        <v>1408</v>
      </c>
      <c r="F62" s="231" t="s">
        <v>1235</v>
      </c>
      <c r="G62" s="231" t="s">
        <v>371</v>
      </c>
      <c r="H62" s="231" t="s">
        <v>372</v>
      </c>
      <c r="I62" s="231" t="s">
        <v>1185</v>
      </c>
      <c r="J62" s="231">
        <v>4795</v>
      </c>
      <c r="K62" s="231">
        <v>208.52</v>
      </c>
      <c r="L62" s="231">
        <v>416</v>
      </c>
      <c r="M62" s="231">
        <v>208.52</v>
      </c>
      <c r="N62" s="231">
        <v>416</v>
      </c>
      <c r="P62" s="232">
        <v>45476.703738425902</v>
      </c>
    </row>
    <row r="63" spans="1:16" ht="15" customHeight="1" x14ac:dyDescent="0.25">
      <c r="A63" s="231">
        <v>39</v>
      </c>
      <c r="B63" s="232">
        <v>45476</v>
      </c>
      <c r="C63" s="231" t="s">
        <v>1190</v>
      </c>
      <c r="D63" s="231" t="s">
        <v>1711</v>
      </c>
      <c r="E63" s="231" t="s">
        <v>1408</v>
      </c>
      <c r="F63" s="231" t="s">
        <v>1235</v>
      </c>
      <c r="G63" s="231" t="s">
        <v>371</v>
      </c>
      <c r="H63" s="231" t="s">
        <v>372</v>
      </c>
      <c r="I63" s="231" t="s">
        <v>1185</v>
      </c>
      <c r="J63" s="231">
        <v>100.65</v>
      </c>
      <c r="K63" s="231">
        <v>4.38</v>
      </c>
      <c r="L63" s="231">
        <v>8.73</v>
      </c>
      <c r="M63" s="231">
        <v>4.38</v>
      </c>
      <c r="N63" s="231">
        <v>8.73</v>
      </c>
      <c r="P63" s="232">
        <v>45476.703738425902</v>
      </c>
    </row>
    <row r="64" spans="1:16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</sheetData>
  <phoneticPr fontId="2" type="noConversion"/>
  <conditionalFormatting sqref="A2:P9992">
    <cfRule type="expression" dxfId="25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sqref="A1:XFD1048576"/>
      <selection pane="bottomLeft" activeCell="D19" sqref="D19"/>
    </sheetView>
  </sheetViews>
  <sheetFormatPr baseColWidth="10" defaultRowHeight="12.75" x14ac:dyDescent="0.2"/>
  <cols>
    <col min="1" max="1" width="11.42578125" style="38" bestFit="1" customWidth="1"/>
    <col min="2" max="2" width="12.7109375" style="42" customWidth="1"/>
    <col min="3" max="3" width="19.5703125" style="41" bestFit="1" customWidth="1"/>
    <col min="4" max="4" width="38.7109375" style="41" bestFit="1" customWidth="1"/>
    <col min="5" max="5" width="10.42578125" style="41" bestFit="1" customWidth="1"/>
    <col min="6" max="6" width="12.28515625" style="38" bestFit="1" customWidth="1"/>
    <col min="7" max="7" width="34.85546875" style="41" bestFit="1" customWidth="1"/>
    <col min="8" max="8" width="10.42578125" style="38" bestFit="1" customWidth="1"/>
    <col min="9" max="13" width="10.7109375" style="55" customWidth="1"/>
    <col min="14" max="16384" width="11.42578125" style="41"/>
  </cols>
  <sheetData>
    <row r="1" spans="1:13" s="38" customFormat="1" ht="13.5" x14ac:dyDescent="0.2">
      <c r="A1" s="32" t="s">
        <v>1255</v>
      </c>
      <c r="B1" s="33" t="s">
        <v>3</v>
      </c>
      <c r="C1" s="34" t="s">
        <v>1172</v>
      </c>
      <c r="D1" s="34" t="s">
        <v>1173</v>
      </c>
      <c r="E1" s="35" t="s">
        <v>1174</v>
      </c>
      <c r="F1" s="32" t="s">
        <v>474</v>
      </c>
      <c r="G1" s="34" t="s">
        <v>337</v>
      </c>
      <c r="H1" s="36" t="s">
        <v>1178</v>
      </c>
      <c r="I1" s="37" t="s">
        <v>1175</v>
      </c>
      <c r="J1" s="37" t="s">
        <v>1176</v>
      </c>
      <c r="K1" s="37" t="s">
        <v>1177</v>
      </c>
      <c r="L1" s="37" t="s">
        <v>1179</v>
      </c>
      <c r="M1" s="37" t="s">
        <v>1180</v>
      </c>
    </row>
    <row r="2" spans="1:13" x14ac:dyDescent="0.2">
      <c r="A2" s="39">
        <v>1</v>
      </c>
      <c r="B2" s="118">
        <v>45454</v>
      </c>
      <c r="C2" s="40" t="s">
        <v>1208</v>
      </c>
      <c r="D2" s="40" t="s">
        <v>1273</v>
      </c>
      <c r="E2" s="40" t="s">
        <v>1274</v>
      </c>
      <c r="F2" s="39" t="s">
        <v>347</v>
      </c>
      <c r="G2" s="40" t="s">
        <v>348</v>
      </c>
      <c r="H2" s="39" t="s">
        <v>1266</v>
      </c>
      <c r="I2" s="54">
        <v>100</v>
      </c>
      <c r="J2" s="54" t="s">
        <v>1277</v>
      </c>
      <c r="K2" s="54" t="s">
        <v>1278</v>
      </c>
      <c r="L2" s="54" t="s">
        <v>1279</v>
      </c>
      <c r="M2" s="54" t="s">
        <v>1280</v>
      </c>
    </row>
    <row r="3" spans="1:13" x14ac:dyDescent="0.2">
      <c r="A3" s="39">
        <v>1</v>
      </c>
      <c r="B3" s="118">
        <v>45454</v>
      </c>
      <c r="C3" s="40" t="s">
        <v>1208</v>
      </c>
      <c r="D3" s="40" t="s">
        <v>1273</v>
      </c>
      <c r="E3" s="40" t="s">
        <v>1274</v>
      </c>
      <c r="F3" s="39" t="s">
        <v>810</v>
      </c>
      <c r="G3" s="40" t="s">
        <v>811</v>
      </c>
      <c r="H3" s="39" t="s">
        <v>1185</v>
      </c>
      <c r="I3" s="54">
        <v>59.95</v>
      </c>
      <c r="J3" s="54">
        <v>2.61</v>
      </c>
      <c r="K3" s="54">
        <v>5.2</v>
      </c>
      <c r="L3" s="54">
        <v>2.61</v>
      </c>
      <c r="M3" s="54">
        <v>5.2</v>
      </c>
    </row>
    <row r="4" spans="1:13" x14ac:dyDescent="0.2">
      <c r="A4" s="39">
        <v>2</v>
      </c>
      <c r="B4" s="118">
        <v>45454</v>
      </c>
      <c r="C4" s="40" t="s">
        <v>1211</v>
      </c>
      <c r="D4" s="40" t="s">
        <v>1281</v>
      </c>
      <c r="E4" s="40" t="s">
        <v>1282</v>
      </c>
      <c r="F4" s="39" t="s">
        <v>810</v>
      </c>
      <c r="G4" s="40" t="s">
        <v>811</v>
      </c>
      <c r="H4" s="39" t="s">
        <v>1185</v>
      </c>
      <c r="I4" s="54">
        <v>23.95</v>
      </c>
      <c r="J4" s="54">
        <v>1.04</v>
      </c>
      <c r="K4" s="54">
        <v>2.08</v>
      </c>
      <c r="L4" s="54">
        <v>1.04</v>
      </c>
      <c r="M4" s="54">
        <v>2.08</v>
      </c>
    </row>
    <row r="5" spans="1:13" x14ac:dyDescent="0.2">
      <c r="A5" s="39">
        <v>3</v>
      </c>
      <c r="B5" s="118">
        <v>45453</v>
      </c>
      <c r="C5" s="40" t="s">
        <v>1190</v>
      </c>
      <c r="D5" s="40" t="s">
        <v>1292</v>
      </c>
      <c r="E5" s="40"/>
      <c r="F5" s="39" t="s">
        <v>1196</v>
      </c>
      <c r="G5" s="40" t="s">
        <v>440</v>
      </c>
      <c r="H5" s="39" t="s">
        <v>1185</v>
      </c>
      <c r="I5" s="54">
        <v>119</v>
      </c>
      <c r="J5" s="54">
        <v>5.18</v>
      </c>
      <c r="K5" s="54">
        <v>10.32</v>
      </c>
      <c r="L5" s="54">
        <v>5.18</v>
      </c>
      <c r="M5" s="54">
        <v>10.32</v>
      </c>
    </row>
    <row r="6" spans="1:13" x14ac:dyDescent="0.2">
      <c r="A6" s="39">
        <v>3</v>
      </c>
      <c r="B6" s="118">
        <v>45453</v>
      </c>
      <c r="C6" s="40" t="s">
        <v>1190</v>
      </c>
      <c r="D6" s="40" t="s">
        <v>1292</v>
      </c>
      <c r="E6" s="40"/>
      <c r="F6" s="39" t="s">
        <v>1196</v>
      </c>
      <c r="G6" s="40" t="s">
        <v>440</v>
      </c>
      <c r="H6" s="39" t="s">
        <v>1185</v>
      </c>
      <c r="I6" s="54">
        <v>110.95</v>
      </c>
      <c r="J6" s="54">
        <v>4.82</v>
      </c>
      <c r="K6" s="54">
        <v>9.6300000000000008</v>
      </c>
      <c r="L6" s="54">
        <v>4.82</v>
      </c>
      <c r="M6" s="54">
        <v>9.6300000000000008</v>
      </c>
    </row>
    <row r="7" spans="1:13" x14ac:dyDescent="0.2">
      <c r="A7" s="39">
        <v>4</v>
      </c>
      <c r="B7" s="118">
        <v>45456</v>
      </c>
      <c r="C7" s="40" t="s">
        <v>1211</v>
      </c>
      <c r="D7" s="40" t="s">
        <v>1339</v>
      </c>
      <c r="E7" s="40"/>
      <c r="F7" s="39" t="s">
        <v>456</v>
      </c>
      <c r="G7" s="40" t="s">
        <v>1222</v>
      </c>
      <c r="H7" s="39" t="s">
        <v>1185</v>
      </c>
      <c r="I7" s="54">
        <v>29.95</v>
      </c>
      <c r="J7" s="54">
        <v>1.3</v>
      </c>
      <c r="K7" s="54">
        <v>2.6</v>
      </c>
      <c r="L7" s="54">
        <v>1.3</v>
      </c>
      <c r="M7" s="54">
        <v>2.6</v>
      </c>
    </row>
    <row r="8" spans="1:13" x14ac:dyDescent="0.2">
      <c r="A8" s="39">
        <v>5</v>
      </c>
      <c r="B8" s="118">
        <v>45454</v>
      </c>
      <c r="C8" s="40" t="s">
        <v>1190</v>
      </c>
      <c r="D8" s="40" t="s">
        <v>1340</v>
      </c>
      <c r="E8" s="40"/>
      <c r="F8" s="39" t="s">
        <v>1196</v>
      </c>
      <c r="G8" s="40" t="s">
        <v>440</v>
      </c>
      <c r="H8" s="39" t="s">
        <v>1185</v>
      </c>
      <c r="I8" s="54">
        <v>39.950000000000003</v>
      </c>
      <c r="J8" s="54">
        <v>1.74</v>
      </c>
      <c r="K8" s="54">
        <v>3.47</v>
      </c>
      <c r="L8" s="54">
        <v>1.74</v>
      </c>
      <c r="M8" s="54">
        <v>3.47</v>
      </c>
    </row>
    <row r="9" spans="1:13" x14ac:dyDescent="0.2">
      <c r="A9" s="39">
        <v>5</v>
      </c>
      <c r="B9" s="118">
        <v>45454</v>
      </c>
      <c r="C9" s="40" t="s">
        <v>1190</v>
      </c>
      <c r="D9" s="40" t="s">
        <v>1340</v>
      </c>
      <c r="E9" s="40"/>
      <c r="F9" s="39" t="s">
        <v>1196</v>
      </c>
      <c r="G9" s="40" t="s">
        <v>440</v>
      </c>
      <c r="H9" s="39" t="s">
        <v>1185</v>
      </c>
      <c r="I9" s="54">
        <v>19.95</v>
      </c>
      <c r="J9" s="54">
        <v>0.87</v>
      </c>
      <c r="K9" s="54">
        <v>1.73</v>
      </c>
      <c r="L9" s="54">
        <v>0.87</v>
      </c>
      <c r="M9" s="54">
        <v>1.73</v>
      </c>
    </row>
    <row r="10" spans="1:13" x14ac:dyDescent="0.2">
      <c r="A10" s="39">
        <v>5</v>
      </c>
      <c r="B10" s="118">
        <v>45454</v>
      </c>
      <c r="C10" s="40" t="s">
        <v>1190</v>
      </c>
      <c r="D10" s="40" t="s">
        <v>1340</v>
      </c>
      <c r="E10" s="40"/>
      <c r="F10" s="39" t="s">
        <v>1196</v>
      </c>
      <c r="G10" s="40" t="s">
        <v>440</v>
      </c>
      <c r="H10" s="39" t="s">
        <v>1185</v>
      </c>
      <c r="I10" s="54">
        <v>9.9499999999999993</v>
      </c>
      <c r="J10" s="54">
        <v>0.43</v>
      </c>
      <c r="K10" s="54">
        <v>0.86</v>
      </c>
      <c r="L10" s="54">
        <v>0.43</v>
      </c>
      <c r="M10" s="54">
        <v>0.86</v>
      </c>
    </row>
    <row r="11" spans="1:13" x14ac:dyDescent="0.2">
      <c r="A11" s="39">
        <v>5</v>
      </c>
      <c r="B11" s="118">
        <v>45454</v>
      </c>
      <c r="C11" s="40" t="s">
        <v>1190</v>
      </c>
      <c r="D11" s="40" t="s">
        <v>1340</v>
      </c>
      <c r="E11" s="40"/>
      <c r="F11" s="39" t="s">
        <v>1196</v>
      </c>
      <c r="G11" s="40" t="s">
        <v>440</v>
      </c>
      <c r="H11" s="39" t="s">
        <v>1185</v>
      </c>
      <c r="I11" s="54">
        <v>29.95</v>
      </c>
      <c r="J11" s="54">
        <v>1.3</v>
      </c>
      <c r="K11" s="54">
        <v>2.6</v>
      </c>
      <c r="L11" s="54">
        <v>1.3</v>
      </c>
      <c r="M11" s="54">
        <v>2.6</v>
      </c>
    </row>
    <row r="12" spans="1:13" x14ac:dyDescent="0.2">
      <c r="A12" s="39">
        <v>5</v>
      </c>
      <c r="B12" s="118">
        <v>45454</v>
      </c>
      <c r="C12" s="40" t="s">
        <v>1190</v>
      </c>
      <c r="D12" s="40" t="s">
        <v>1340</v>
      </c>
      <c r="E12" s="40"/>
      <c r="F12" s="39" t="s">
        <v>1196</v>
      </c>
      <c r="G12" s="40" t="s">
        <v>440</v>
      </c>
      <c r="H12" s="39" t="s">
        <v>1185</v>
      </c>
      <c r="I12" s="54">
        <v>49.95</v>
      </c>
      <c r="J12" s="54">
        <v>2.17</v>
      </c>
      <c r="K12" s="54">
        <v>4.33</v>
      </c>
      <c r="L12" s="54">
        <v>2.17</v>
      </c>
      <c r="M12" s="54">
        <v>4.33</v>
      </c>
    </row>
    <row r="13" spans="1:13" x14ac:dyDescent="0.2">
      <c r="A13" s="39">
        <v>6</v>
      </c>
      <c r="B13" s="118">
        <v>45457</v>
      </c>
      <c r="C13" s="40" t="s">
        <v>1190</v>
      </c>
      <c r="D13" s="40" t="s">
        <v>1331</v>
      </c>
      <c r="E13" s="40"/>
      <c r="F13" s="39" t="s">
        <v>425</v>
      </c>
      <c r="G13" s="40" t="s">
        <v>426</v>
      </c>
      <c r="H13" s="39" t="s">
        <v>1185</v>
      </c>
      <c r="I13" s="54">
        <v>299.95</v>
      </c>
      <c r="J13" s="54">
        <v>13.04</v>
      </c>
      <c r="K13" s="54">
        <v>26.02</v>
      </c>
      <c r="L13" s="54">
        <v>13.04</v>
      </c>
      <c r="M13" s="54">
        <v>26.02</v>
      </c>
    </row>
  </sheetData>
  <autoFilter ref="A1:M13" xr:uid="{D8A3CC01-672A-4E08-A937-7846D76D63D3}"/>
  <conditionalFormatting sqref="A2:M9999">
    <cfRule type="expression" dxfId="24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6"/>
  <sheetViews>
    <sheetView zoomScale="95" zoomScaleNormal="95" workbookViewId="0">
      <pane ySplit="2" topLeftCell="A122" activePane="bottomLeft" state="frozen"/>
      <selection pane="bottomLeft" activeCell="B1" sqref="B1:B1048576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3" t="s">
        <v>579</v>
      </c>
      <c r="B1" s="43" t="s">
        <v>901</v>
      </c>
      <c r="C1" s="43" t="s">
        <v>902</v>
      </c>
      <c r="D1" s="43" t="s">
        <v>309</v>
      </c>
      <c r="E1" s="43" t="s">
        <v>903</v>
      </c>
      <c r="F1" s="43" t="s">
        <v>974</v>
      </c>
      <c r="G1" s="43" t="s">
        <v>984</v>
      </c>
      <c r="H1" s="43" t="s">
        <v>975</v>
      </c>
      <c r="I1" s="43" t="s">
        <v>310</v>
      </c>
      <c r="J1" s="43" t="s">
        <v>904</v>
      </c>
      <c r="K1" s="43" t="s">
        <v>905</v>
      </c>
      <c r="L1" s="43" t="s">
        <v>906</v>
      </c>
      <c r="M1" s="43" t="s">
        <v>907</v>
      </c>
      <c r="N1" s="43" t="s">
        <v>908</v>
      </c>
      <c r="O1" s="43" t="s">
        <v>909</v>
      </c>
      <c r="P1" s="43" t="s">
        <v>910</v>
      </c>
      <c r="Q1" s="43" t="s">
        <v>911</v>
      </c>
      <c r="R1" s="43" t="s">
        <v>912</v>
      </c>
      <c r="S1" s="43" t="s">
        <v>913</v>
      </c>
      <c r="T1" s="43" t="s">
        <v>639</v>
      </c>
      <c r="U1" s="43" t="s">
        <v>900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7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7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7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7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7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7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7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7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7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858</v>
      </c>
      <c r="B29" s="7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861</v>
      </c>
      <c r="B30" s="7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863</v>
      </c>
      <c r="B31" s="7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865</v>
      </c>
      <c r="B32" s="7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866</v>
      </c>
      <c r="B33" s="7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870</v>
      </c>
      <c r="B34" s="7">
        <v>45359</v>
      </c>
      <c r="C34" s="27">
        <v>198</v>
      </c>
      <c r="D34" s="26" t="s">
        <v>156</v>
      </c>
      <c r="E34" s="26" t="s">
        <v>850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878</v>
      </c>
      <c r="B35" s="7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880</v>
      </c>
      <c r="B36" s="7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890</v>
      </c>
      <c r="B37" s="7">
        <v>45361</v>
      </c>
      <c r="C37" s="27">
        <v>895</v>
      </c>
      <c r="D37" s="26" t="s">
        <v>888</v>
      </c>
      <c r="E37" s="26" t="s">
        <v>104</v>
      </c>
      <c r="F37" s="26" t="s">
        <v>313</v>
      </c>
      <c r="G37" s="26"/>
      <c r="H37" s="26" t="s">
        <v>889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892</v>
      </c>
      <c r="B38" s="7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894</v>
      </c>
      <c r="B39" s="7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896</v>
      </c>
      <c r="B40" s="7">
        <v>45360</v>
      </c>
      <c r="C40" s="27">
        <v>12</v>
      </c>
      <c r="D40" s="26"/>
      <c r="E40" s="26" t="s">
        <v>884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895</v>
      </c>
      <c r="B41" s="7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916</v>
      </c>
      <c r="B42" s="7">
        <v>45363</v>
      </c>
      <c r="C42" s="27">
        <v>1134</v>
      </c>
      <c r="D42" s="26" t="s">
        <v>918</v>
      </c>
      <c r="E42" s="26" t="s">
        <v>26</v>
      </c>
      <c r="F42" s="26" t="s">
        <v>919</v>
      </c>
      <c r="G42" s="26" t="s">
        <v>976</v>
      </c>
      <c r="H42" s="26" t="s">
        <v>920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921</v>
      </c>
      <c r="B43" s="7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922</v>
      </c>
      <c r="B44" s="7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926</v>
      </c>
      <c r="B45" s="7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929</v>
      </c>
      <c r="B46" s="7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928</v>
      </c>
      <c r="B47" s="7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933</v>
      </c>
      <c r="B48" s="7">
        <v>45363</v>
      </c>
      <c r="C48" s="27">
        <v>836</v>
      </c>
      <c r="D48" s="26" t="s">
        <v>936</v>
      </c>
      <c r="E48" s="26" t="s">
        <v>783</v>
      </c>
      <c r="F48" s="26" t="s">
        <v>937</v>
      </c>
      <c r="G48" s="26"/>
      <c r="H48" s="26" t="s">
        <v>938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932</v>
      </c>
      <c r="B49" s="7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943</v>
      </c>
      <c r="B50" s="7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947</v>
      </c>
      <c r="B51" s="7">
        <v>45363</v>
      </c>
      <c r="C51" s="27">
        <v>870</v>
      </c>
      <c r="D51" s="26"/>
      <c r="E51" s="26" t="s">
        <v>845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944</v>
      </c>
      <c r="B52" s="7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946</v>
      </c>
      <c r="B53" s="7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941</v>
      </c>
      <c r="B54" s="7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942</v>
      </c>
      <c r="B55" s="7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945</v>
      </c>
      <c r="B56" s="7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959</v>
      </c>
      <c r="B57" s="7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957</v>
      </c>
      <c r="B58" s="7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958</v>
      </c>
      <c r="B59" s="7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964</v>
      </c>
      <c r="B60" s="7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963</v>
      </c>
      <c r="B61" s="7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977</v>
      </c>
      <c r="B62" s="7">
        <v>45364</v>
      </c>
      <c r="C62" s="27">
        <v>895</v>
      </c>
      <c r="D62" s="26" t="s">
        <v>888</v>
      </c>
      <c r="E62" s="26" t="s">
        <v>104</v>
      </c>
      <c r="F62" s="26" t="s">
        <v>979</v>
      </c>
      <c r="G62" s="26" t="s">
        <v>981</v>
      </c>
      <c r="H62" s="26" t="s">
        <v>980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982</v>
      </c>
      <c r="B63" s="7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986</v>
      </c>
      <c r="B64" s="7">
        <v>45364</v>
      </c>
      <c r="C64" s="27">
        <v>2020</v>
      </c>
      <c r="D64" s="26" t="s">
        <v>156</v>
      </c>
      <c r="E64" s="26" t="s">
        <v>253</v>
      </c>
      <c r="F64" s="26" t="s">
        <v>989</v>
      </c>
      <c r="G64" s="26"/>
      <c r="H64" s="26" t="s">
        <v>990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985</v>
      </c>
      <c r="B65" s="7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993</v>
      </c>
      <c r="B66" s="7">
        <v>45363</v>
      </c>
      <c r="C66" s="27">
        <v>836</v>
      </c>
      <c r="D66" s="26" t="s">
        <v>936</v>
      </c>
      <c r="E66" s="26" t="s">
        <v>783</v>
      </c>
      <c r="F66" s="26" t="s">
        <v>937</v>
      </c>
      <c r="G66" s="26" t="s">
        <v>1000</v>
      </c>
      <c r="H66" s="26" t="s">
        <v>938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991</v>
      </c>
      <c r="B67" s="7">
        <v>45364</v>
      </c>
      <c r="C67" s="27">
        <v>334</v>
      </c>
      <c r="D67" s="26" t="s">
        <v>1001</v>
      </c>
      <c r="E67" s="26" t="s">
        <v>209</v>
      </c>
      <c r="F67" s="26" t="s">
        <v>1002</v>
      </c>
      <c r="G67" s="26" t="s">
        <v>1003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992</v>
      </c>
      <c r="B68" s="7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994</v>
      </c>
      <c r="B69" s="7">
        <v>45364</v>
      </c>
      <c r="C69" s="27">
        <v>1134</v>
      </c>
      <c r="D69" s="26" t="s">
        <v>918</v>
      </c>
      <c r="E69" s="26" t="s">
        <v>26</v>
      </c>
      <c r="F69" s="26" t="s">
        <v>919</v>
      </c>
      <c r="G69" s="26" t="s">
        <v>1004</v>
      </c>
      <c r="H69" s="26" t="s">
        <v>920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1013</v>
      </c>
      <c r="B70" s="7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1014</v>
      </c>
      <c r="B71" s="7">
        <v>45365</v>
      </c>
      <c r="C71" s="27">
        <v>1005</v>
      </c>
      <c r="D71" s="26"/>
      <c r="E71" s="26" t="s">
        <v>848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1009</v>
      </c>
      <c r="B72" s="7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1016</v>
      </c>
      <c r="B73" s="7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1018</v>
      </c>
      <c r="B74" s="7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1020</v>
      </c>
      <c r="B75" s="7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1031</v>
      </c>
      <c r="B76" s="7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1032</v>
      </c>
      <c r="B77" s="7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1026</v>
      </c>
      <c r="B78" s="7">
        <v>45365</v>
      </c>
      <c r="C78" s="27">
        <v>895</v>
      </c>
      <c r="D78" s="26" t="s">
        <v>888</v>
      </c>
      <c r="E78" s="26" t="s">
        <v>104</v>
      </c>
      <c r="F78" s="26" t="s">
        <v>979</v>
      </c>
      <c r="G78" s="26" t="s">
        <v>981</v>
      </c>
      <c r="H78" s="26" t="s">
        <v>980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1025</v>
      </c>
      <c r="B79" s="7">
        <v>45365</v>
      </c>
      <c r="C79" s="27">
        <v>2031</v>
      </c>
      <c r="D79" s="26" t="s">
        <v>1033</v>
      </c>
      <c r="E79" s="26" t="s">
        <v>251</v>
      </c>
      <c r="F79" s="26" t="s">
        <v>989</v>
      </c>
      <c r="G79" s="26" t="s">
        <v>1034</v>
      </c>
      <c r="H79" s="26" t="s">
        <v>990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1038</v>
      </c>
      <c r="B80" s="7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1035</v>
      </c>
      <c r="B81" s="7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1037</v>
      </c>
      <c r="B82" s="7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1036</v>
      </c>
      <c r="B83" s="7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1048</v>
      </c>
      <c r="B84" s="7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1049</v>
      </c>
      <c r="B85" s="7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1053</v>
      </c>
      <c r="B86" s="7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1055</v>
      </c>
      <c r="B87" s="7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1058</v>
      </c>
      <c r="B88" s="7">
        <v>45370</v>
      </c>
      <c r="C88" s="27">
        <v>1264</v>
      </c>
      <c r="D88" s="26"/>
      <c r="E88" s="26" t="s">
        <v>1043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1059</v>
      </c>
      <c r="B89" s="7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1057</v>
      </c>
      <c r="B90" s="7">
        <v>45371</v>
      </c>
      <c r="C90" s="27">
        <v>895</v>
      </c>
      <c r="D90" s="26" t="s">
        <v>888</v>
      </c>
      <c r="E90" s="26" t="s">
        <v>104</v>
      </c>
      <c r="F90" s="26" t="s">
        <v>979</v>
      </c>
      <c r="G90" s="26" t="s">
        <v>981</v>
      </c>
      <c r="H90" s="26" t="s">
        <v>980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1070</v>
      </c>
      <c r="B91" s="7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1067</v>
      </c>
      <c r="B92" s="7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1066</v>
      </c>
      <c r="B93" s="7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1072</v>
      </c>
      <c r="B94" s="7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1069</v>
      </c>
      <c r="B95" s="7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1071</v>
      </c>
      <c r="B96" s="7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1065</v>
      </c>
      <c r="B97" s="7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1075</v>
      </c>
      <c r="B98" s="7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1074</v>
      </c>
      <c r="B99" s="7">
        <v>45372</v>
      </c>
      <c r="C99" s="27">
        <v>2031</v>
      </c>
      <c r="D99" s="26" t="s">
        <v>1033</v>
      </c>
      <c r="E99" s="26" t="s">
        <v>251</v>
      </c>
      <c r="F99" s="26" t="s">
        <v>989</v>
      </c>
      <c r="G99" s="26" t="s">
        <v>1034</v>
      </c>
      <c r="H99" s="26" t="s">
        <v>990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1095</v>
      </c>
      <c r="B100" s="7">
        <v>45372</v>
      </c>
      <c r="C100" s="27">
        <v>1222</v>
      </c>
      <c r="D100" s="26" t="s">
        <v>1116</v>
      </c>
      <c r="E100" s="26" t="s">
        <v>156</v>
      </c>
      <c r="F100" s="26" t="s">
        <v>1117</v>
      </c>
      <c r="G100" s="26" t="s">
        <v>1118</v>
      </c>
      <c r="H100" s="26" t="s">
        <v>1119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1093</v>
      </c>
      <c r="B101" s="7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1094</v>
      </c>
      <c r="B102" s="7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1092</v>
      </c>
      <c r="B103" s="7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1097</v>
      </c>
      <c r="B104" s="7">
        <v>45372</v>
      </c>
      <c r="C104" s="27">
        <v>2031</v>
      </c>
      <c r="D104" s="26" t="s">
        <v>1033</v>
      </c>
      <c r="E104" s="26" t="s">
        <v>251</v>
      </c>
      <c r="F104" s="26" t="s">
        <v>989</v>
      </c>
      <c r="G104" s="26" t="s">
        <v>1034</v>
      </c>
      <c r="H104" s="26" t="s">
        <v>990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1096</v>
      </c>
      <c r="B105" s="7">
        <v>45372</v>
      </c>
      <c r="C105" s="27">
        <v>2031</v>
      </c>
      <c r="D105" s="26" t="s">
        <v>1033</v>
      </c>
      <c r="E105" s="26" t="s">
        <v>251</v>
      </c>
      <c r="F105" s="26" t="s">
        <v>989</v>
      </c>
      <c r="G105" s="26" t="s">
        <v>1034</v>
      </c>
      <c r="H105" s="26" t="s">
        <v>990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1104</v>
      </c>
      <c r="B106" s="7">
        <v>45372</v>
      </c>
      <c r="C106" s="27">
        <v>1222</v>
      </c>
      <c r="D106" s="26" t="s">
        <v>1116</v>
      </c>
      <c r="E106" s="26" t="s">
        <v>156</v>
      </c>
      <c r="F106" s="26" t="s">
        <v>1117</v>
      </c>
      <c r="G106" s="26" t="s">
        <v>1118</v>
      </c>
      <c r="H106" s="26" t="s">
        <v>1119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1098</v>
      </c>
      <c r="B107" s="7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1125</v>
      </c>
      <c r="B108" s="7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1124</v>
      </c>
      <c r="B109" s="7">
        <v>45379</v>
      </c>
      <c r="C109" s="27">
        <v>1083</v>
      </c>
      <c r="D109" s="26" t="s">
        <v>1128</v>
      </c>
      <c r="E109" s="26" t="s">
        <v>47</v>
      </c>
      <c r="F109" s="26" t="s">
        <v>318</v>
      </c>
      <c r="G109" s="26" t="s">
        <v>1129</v>
      </c>
      <c r="H109" s="26" t="s">
        <v>1130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1143</v>
      </c>
      <c r="B110" s="7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1145</v>
      </c>
      <c r="B111" s="7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1146</v>
      </c>
      <c r="B112" s="7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1137</v>
      </c>
      <c r="B113" s="7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1139</v>
      </c>
      <c r="B114" s="7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1144</v>
      </c>
      <c r="B115" s="7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1141</v>
      </c>
      <c r="B116" s="7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1138</v>
      </c>
      <c r="B117" s="7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1135</v>
      </c>
      <c r="B118" s="7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1136</v>
      </c>
      <c r="B119" s="7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1140</v>
      </c>
      <c r="B120" s="7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1167</v>
      </c>
      <c r="B121" s="7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1168</v>
      </c>
      <c r="B122" s="7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1296</v>
      </c>
      <c r="B123" s="7">
        <v>45456</v>
      </c>
      <c r="C123" s="27">
        <v>1083</v>
      </c>
      <c r="D123" s="26" t="s">
        <v>1128</v>
      </c>
      <c r="E123" s="26" t="s">
        <v>47</v>
      </c>
      <c r="F123" s="26"/>
      <c r="G123" s="26" t="s">
        <v>318</v>
      </c>
      <c r="H123" s="26" t="s">
        <v>1299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1300</v>
      </c>
      <c r="B124" s="7">
        <v>45454</v>
      </c>
      <c r="C124" s="27">
        <v>895</v>
      </c>
      <c r="D124" s="26" t="s">
        <v>888</v>
      </c>
      <c r="E124" s="26" t="s">
        <v>104</v>
      </c>
      <c r="F124" s="26" t="s">
        <v>979</v>
      </c>
      <c r="G124" s="26" t="s">
        <v>981</v>
      </c>
      <c r="H124" s="26" t="s">
        <v>980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1303</v>
      </c>
      <c r="B125" s="7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1304</v>
      </c>
      <c r="B126" s="7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1301</v>
      </c>
      <c r="B127" s="7">
        <v>45454</v>
      </c>
      <c r="C127" s="27">
        <v>1083</v>
      </c>
      <c r="D127" s="26" t="s">
        <v>1128</v>
      </c>
      <c r="E127" s="26" t="s">
        <v>47</v>
      </c>
      <c r="F127" s="26" t="s">
        <v>318</v>
      </c>
      <c r="G127" s="26" t="s">
        <v>1129</v>
      </c>
      <c r="H127" s="26" t="s">
        <v>1130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1319</v>
      </c>
      <c r="B128" s="7">
        <v>45455</v>
      </c>
      <c r="C128" s="27">
        <v>338</v>
      </c>
      <c r="D128" s="26"/>
      <c r="E128" s="26" t="s">
        <v>1311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1302</v>
      </c>
      <c r="B129" s="7">
        <v>45456</v>
      </c>
      <c r="C129" s="27">
        <v>1083</v>
      </c>
      <c r="D129" s="26" t="s">
        <v>1128</v>
      </c>
      <c r="E129" s="26" t="s">
        <v>47</v>
      </c>
      <c r="F129" s="26" t="s">
        <v>318</v>
      </c>
      <c r="G129" s="26" t="s">
        <v>1129</v>
      </c>
      <c r="H129" s="26" t="s">
        <v>1130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1305</v>
      </c>
      <c r="B130" s="7">
        <v>45456</v>
      </c>
      <c r="C130" s="27">
        <v>1083</v>
      </c>
      <c r="D130" s="26" t="s">
        <v>1128</v>
      </c>
      <c r="E130" s="26" t="s">
        <v>47</v>
      </c>
      <c r="F130" s="26" t="s">
        <v>318</v>
      </c>
      <c r="G130" s="26" t="s">
        <v>1129</v>
      </c>
      <c r="H130" s="26" t="s">
        <v>1130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1336</v>
      </c>
      <c r="B131" s="7">
        <v>45460</v>
      </c>
      <c r="C131" s="27">
        <v>1083</v>
      </c>
      <c r="D131" s="26" t="s">
        <v>1128</v>
      </c>
      <c r="E131" s="26" t="s">
        <v>47</v>
      </c>
      <c r="F131" s="26" t="s">
        <v>318</v>
      </c>
      <c r="G131" s="26" t="s">
        <v>1129</v>
      </c>
      <c r="H131" s="26" t="s">
        <v>1130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1337</v>
      </c>
      <c r="B132" s="7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1354</v>
      </c>
      <c r="B133" s="7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1360</v>
      </c>
      <c r="B134" s="7">
        <v>45459</v>
      </c>
      <c r="C134" s="27">
        <v>1083</v>
      </c>
      <c r="D134" s="26" t="s">
        <v>1128</v>
      </c>
      <c r="E134" s="26" t="s">
        <v>47</v>
      </c>
      <c r="F134" s="26" t="s">
        <v>318</v>
      </c>
      <c r="G134" s="26" t="s">
        <v>1129</v>
      </c>
      <c r="H134" s="26" t="s">
        <v>1130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1361</v>
      </c>
      <c r="B135" s="7">
        <v>45459</v>
      </c>
      <c r="C135" s="27">
        <v>1083</v>
      </c>
      <c r="D135" s="26" t="s">
        <v>1128</v>
      </c>
      <c r="E135" s="26" t="s">
        <v>47</v>
      </c>
      <c r="F135" s="26" t="s">
        <v>318</v>
      </c>
      <c r="G135" s="26" t="s">
        <v>1129</v>
      </c>
      <c r="H135" s="26" t="s">
        <v>1130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1362</v>
      </c>
      <c r="B136" s="7">
        <v>45460</v>
      </c>
      <c r="C136" s="27">
        <v>1083</v>
      </c>
      <c r="D136" s="26" t="s">
        <v>1128</v>
      </c>
      <c r="E136" s="26" t="s">
        <v>47</v>
      </c>
      <c r="F136" s="26" t="s">
        <v>318</v>
      </c>
      <c r="G136" s="26" t="s">
        <v>1129</v>
      </c>
      <c r="H136" s="26" t="s">
        <v>1130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1363</v>
      </c>
      <c r="B137" s="7">
        <v>45460</v>
      </c>
      <c r="C137" s="27">
        <v>1083</v>
      </c>
      <c r="D137" s="26" t="s">
        <v>1128</v>
      </c>
      <c r="E137" s="26" t="s">
        <v>47</v>
      </c>
      <c r="F137" s="26" t="s">
        <v>318</v>
      </c>
      <c r="G137" s="26" t="s">
        <v>1129</v>
      </c>
      <c r="H137" s="26" t="s">
        <v>1130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1387</v>
      </c>
      <c r="B138" s="7">
        <v>45461</v>
      </c>
      <c r="C138" s="27">
        <v>1083</v>
      </c>
      <c r="D138" s="26" t="s">
        <v>1128</v>
      </c>
      <c r="E138" s="26" t="s">
        <v>47</v>
      </c>
      <c r="F138" s="26" t="s">
        <v>318</v>
      </c>
      <c r="G138" s="26" t="s">
        <v>1129</v>
      </c>
      <c r="H138" s="26" t="s">
        <v>1130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1388</v>
      </c>
      <c r="B139" s="7">
        <v>45461</v>
      </c>
      <c r="C139" s="27">
        <v>1083</v>
      </c>
      <c r="D139" s="26" t="s">
        <v>1128</v>
      </c>
      <c r="E139" s="26" t="s">
        <v>47</v>
      </c>
      <c r="F139" s="26" t="s">
        <v>318</v>
      </c>
      <c r="G139" s="26" t="s">
        <v>1129</v>
      </c>
      <c r="H139" s="26" t="s">
        <v>1130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1389</v>
      </c>
      <c r="B140" s="7">
        <v>45461</v>
      </c>
      <c r="C140" s="27">
        <v>1083</v>
      </c>
      <c r="D140" s="26" t="s">
        <v>1128</v>
      </c>
      <c r="E140" s="26" t="s">
        <v>47</v>
      </c>
      <c r="F140" s="26" t="s">
        <v>318</v>
      </c>
      <c r="G140" s="26" t="s">
        <v>1129</v>
      </c>
      <c r="H140" s="26" t="s">
        <v>1130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1359</v>
      </c>
      <c r="B141" s="7">
        <v>45461</v>
      </c>
      <c r="C141" s="27">
        <v>1083</v>
      </c>
      <c r="D141" s="26" t="s">
        <v>1128</v>
      </c>
      <c r="E141" s="26" t="s">
        <v>47</v>
      </c>
      <c r="F141" s="26" t="s">
        <v>318</v>
      </c>
      <c r="G141" s="26" t="s">
        <v>1129</v>
      </c>
      <c r="H141" s="26" t="s">
        <v>1130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1364</v>
      </c>
      <c r="B142" s="7">
        <v>45461</v>
      </c>
      <c r="C142" s="27">
        <v>1083</v>
      </c>
      <c r="D142" s="26" t="s">
        <v>1128</v>
      </c>
      <c r="E142" s="26" t="s">
        <v>47</v>
      </c>
      <c r="F142" s="26" t="s">
        <v>318</v>
      </c>
      <c r="G142" s="26" t="s">
        <v>1129</v>
      </c>
      <c r="H142" s="26" t="s">
        <v>1130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1370</v>
      </c>
      <c r="B143" s="7">
        <v>45461</v>
      </c>
      <c r="C143" s="27">
        <v>895</v>
      </c>
      <c r="D143" s="26" t="s">
        <v>888</v>
      </c>
      <c r="E143" s="26" t="s">
        <v>104</v>
      </c>
      <c r="F143" s="26" t="s">
        <v>979</v>
      </c>
      <c r="G143" s="26" t="s">
        <v>981</v>
      </c>
      <c r="H143" s="26" t="s">
        <v>980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1365</v>
      </c>
      <c r="B144" s="7">
        <v>45461</v>
      </c>
      <c r="C144" s="27">
        <v>1083</v>
      </c>
      <c r="D144" s="26" t="s">
        <v>1128</v>
      </c>
      <c r="E144" s="26" t="s">
        <v>47</v>
      </c>
      <c r="F144" s="26" t="s">
        <v>318</v>
      </c>
      <c r="G144" s="26" t="s">
        <v>1129</v>
      </c>
      <c r="H144" s="26" t="s">
        <v>1130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1366</v>
      </c>
      <c r="B145" s="7">
        <v>45461</v>
      </c>
      <c r="C145" s="27">
        <v>1083</v>
      </c>
      <c r="D145" s="26" t="s">
        <v>1128</v>
      </c>
      <c r="E145" s="26" t="s">
        <v>47</v>
      </c>
      <c r="F145" s="26" t="s">
        <v>318</v>
      </c>
      <c r="G145" s="26" t="s">
        <v>1129</v>
      </c>
      <c r="H145" s="26" t="s">
        <v>1130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1390</v>
      </c>
      <c r="B146" s="7">
        <v>45461</v>
      </c>
      <c r="C146" s="27">
        <v>895</v>
      </c>
      <c r="D146" s="26" t="s">
        <v>888</v>
      </c>
      <c r="E146" s="26" t="s">
        <v>104</v>
      </c>
      <c r="F146" s="26" t="s">
        <v>979</v>
      </c>
      <c r="G146" s="26" t="s">
        <v>981</v>
      </c>
      <c r="H146" s="26" t="s">
        <v>980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1367</v>
      </c>
      <c r="B147" s="7">
        <v>45461</v>
      </c>
      <c r="C147" s="27">
        <v>1083</v>
      </c>
      <c r="D147" s="26" t="s">
        <v>1128</v>
      </c>
      <c r="E147" s="26" t="s">
        <v>47</v>
      </c>
      <c r="F147" s="26" t="s">
        <v>318</v>
      </c>
      <c r="G147" s="26" t="s">
        <v>1129</v>
      </c>
      <c r="H147" s="26" t="s">
        <v>1130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1368</v>
      </c>
      <c r="B148" s="7">
        <v>45458</v>
      </c>
      <c r="C148" s="27">
        <v>1083</v>
      </c>
      <c r="D148" s="26" t="s">
        <v>1128</v>
      </c>
      <c r="E148" s="26" t="s">
        <v>47</v>
      </c>
      <c r="F148" s="26" t="s">
        <v>318</v>
      </c>
      <c r="G148" s="26" t="s">
        <v>1129</v>
      </c>
      <c r="H148" s="26" t="s">
        <v>1130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1369</v>
      </c>
      <c r="B149" s="7">
        <v>45461</v>
      </c>
      <c r="C149" s="27">
        <v>1083</v>
      </c>
      <c r="D149" s="26" t="s">
        <v>1128</v>
      </c>
      <c r="E149" s="26" t="s">
        <v>47</v>
      </c>
      <c r="F149" s="26" t="s">
        <v>318</v>
      </c>
      <c r="G149" s="26" t="s">
        <v>1129</v>
      </c>
      <c r="H149" s="26" t="s">
        <v>1130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1481</v>
      </c>
      <c r="B150" s="7">
        <v>45461</v>
      </c>
      <c r="C150" s="27">
        <v>895</v>
      </c>
      <c r="D150" s="26" t="s">
        <v>888</v>
      </c>
      <c r="E150" s="26" t="s">
        <v>104</v>
      </c>
      <c r="F150" s="26" t="s">
        <v>979</v>
      </c>
      <c r="G150" s="26" t="s">
        <v>981</v>
      </c>
      <c r="H150" s="26" t="s">
        <v>980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1482</v>
      </c>
      <c r="B151" s="7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1475</v>
      </c>
      <c r="B152" s="7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1476</v>
      </c>
      <c r="B153" s="7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  <row r="154" spans="1:21" x14ac:dyDescent="0.25">
      <c r="A154" t="s">
        <v>1489</v>
      </c>
      <c r="B154" s="7">
        <v>45463</v>
      </c>
      <c r="C154">
        <v>2</v>
      </c>
      <c r="E154" t="s">
        <v>267</v>
      </c>
      <c r="G154"/>
      <c r="I154" s="76">
        <v>875</v>
      </c>
      <c r="J154" t="s">
        <v>323</v>
      </c>
      <c r="K154" s="76">
        <v>0</v>
      </c>
      <c r="L154" t="s">
        <v>641</v>
      </c>
      <c r="M154" s="76">
        <v>0</v>
      </c>
      <c r="N154" t="s">
        <v>325</v>
      </c>
      <c r="O154" s="76">
        <v>0</v>
      </c>
      <c r="P154">
        <v>0.05</v>
      </c>
      <c r="Q154" s="76">
        <v>43.75</v>
      </c>
      <c r="R154">
        <v>9.9750000000000005E-2</v>
      </c>
      <c r="S154" s="76">
        <v>87.28</v>
      </c>
      <c r="T154" s="76">
        <v>1006.03</v>
      </c>
      <c r="U154" s="76">
        <v>0</v>
      </c>
    </row>
    <row r="155" spans="1:21" x14ac:dyDescent="0.25">
      <c r="A155" t="s">
        <v>1487</v>
      </c>
      <c r="B155" s="7">
        <v>45464</v>
      </c>
      <c r="C155">
        <v>895</v>
      </c>
      <c r="D155" t="s">
        <v>888</v>
      </c>
      <c r="E155" t="s">
        <v>104</v>
      </c>
      <c r="F155" t="s">
        <v>979</v>
      </c>
      <c r="G155" t="s">
        <v>981</v>
      </c>
      <c r="H155" t="s">
        <v>980</v>
      </c>
      <c r="I155" s="76">
        <v>9257.5</v>
      </c>
      <c r="J155" t="s">
        <v>323</v>
      </c>
      <c r="K155" s="76">
        <v>0</v>
      </c>
      <c r="L155" t="s">
        <v>641</v>
      </c>
      <c r="M155" s="76">
        <v>0</v>
      </c>
      <c r="N155" t="s">
        <v>325</v>
      </c>
      <c r="O155" s="76">
        <v>0</v>
      </c>
      <c r="P155">
        <v>0.05</v>
      </c>
      <c r="Q155" s="76">
        <v>462.88</v>
      </c>
      <c r="R155">
        <v>9.9750000000000005E-2</v>
      </c>
      <c r="S155" s="76">
        <v>923.44</v>
      </c>
      <c r="T155" s="76">
        <v>10643.82</v>
      </c>
      <c r="U155" s="76">
        <v>0</v>
      </c>
    </row>
    <row r="156" spans="1:21" x14ac:dyDescent="0.25">
      <c r="A156" t="s">
        <v>1488</v>
      </c>
      <c r="B156" s="7">
        <v>45464</v>
      </c>
      <c r="C156">
        <v>895</v>
      </c>
      <c r="D156" t="s">
        <v>888</v>
      </c>
      <c r="E156" t="s">
        <v>104</v>
      </c>
      <c r="F156" t="s">
        <v>979</v>
      </c>
      <c r="G156" t="s">
        <v>981</v>
      </c>
      <c r="H156" t="s">
        <v>980</v>
      </c>
      <c r="I156" s="76">
        <v>13580</v>
      </c>
      <c r="J156" t="s">
        <v>323</v>
      </c>
      <c r="K156" s="76">
        <v>0</v>
      </c>
      <c r="L156" t="s">
        <v>641</v>
      </c>
      <c r="M156" s="76">
        <v>0</v>
      </c>
      <c r="N156" t="s">
        <v>325</v>
      </c>
      <c r="O156" s="76">
        <v>0</v>
      </c>
      <c r="P156">
        <v>0.05</v>
      </c>
      <c r="Q156" s="76">
        <v>679</v>
      </c>
      <c r="R156">
        <v>9.9750000000000005E-2</v>
      </c>
      <c r="S156" s="76">
        <v>1354.61</v>
      </c>
      <c r="T156" s="76">
        <v>15613.61</v>
      </c>
      <c r="U156" s="76">
        <v>0</v>
      </c>
    </row>
  </sheetData>
  <autoFilter ref="A1:U156" xr:uid="{8B45F79E-24DF-4598-AC35-A20900C36411}"/>
  <conditionalFormatting sqref="A2:U9999">
    <cfRule type="expression" dxfId="23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7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915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858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861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863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865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866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866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866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870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870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870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870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870</v>
      </c>
      <c r="B185" s="24" t="s">
        <v>877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870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870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878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880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890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892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892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892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894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896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895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916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921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922</v>
      </c>
      <c r="B199" t="s">
        <v>925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926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929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928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933</v>
      </c>
      <c r="B203" t="s">
        <v>939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932</v>
      </c>
      <c r="B204" t="s">
        <v>940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932</v>
      </c>
      <c r="C205" s="22"/>
      <c r="D205" s="1"/>
      <c r="E205" s="10"/>
      <c r="F205" s="6">
        <v>35</v>
      </c>
    </row>
    <row r="206" spans="1:6" x14ac:dyDescent="0.25">
      <c r="A206" t="s">
        <v>932</v>
      </c>
      <c r="B206" t="s">
        <v>940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932</v>
      </c>
      <c r="C207" s="22"/>
      <c r="D207" s="1"/>
      <c r="E207" s="10"/>
      <c r="F207" s="6">
        <v>37</v>
      </c>
    </row>
    <row r="208" spans="1:6" x14ac:dyDescent="0.25">
      <c r="A208" t="s">
        <v>932</v>
      </c>
      <c r="B208" t="s">
        <v>940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943</v>
      </c>
      <c r="B209" t="s">
        <v>955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947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944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946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941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942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945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959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957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958</v>
      </c>
      <c r="B218" t="s">
        <v>940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964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964</v>
      </c>
      <c r="C220" s="22"/>
      <c r="D220" s="1"/>
      <c r="E220" s="10"/>
      <c r="F220" s="6">
        <v>35</v>
      </c>
    </row>
    <row r="221" spans="1:6" x14ac:dyDescent="0.25">
      <c r="A221" t="s">
        <v>964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964</v>
      </c>
      <c r="C222" s="22"/>
      <c r="D222" s="1"/>
      <c r="E222" s="10"/>
      <c r="F222" s="6">
        <v>37</v>
      </c>
    </row>
    <row r="223" spans="1:6" x14ac:dyDescent="0.25">
      <c r="A223" t="s">
        <v>964</v>
      </c>
      <c r="B223" t="s">
        <v>955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964</v>
      </c>
      <c r="C224" s="22"/>
      <c r="D224" s="1"/>
      <c r="E224" s="10"/>
      <c r="F224" s="6">
        <v>39</v>
      </c>
    </row>
    <row r="225" spans="1:6" x14ac:dyDescent="0.25">
      <c r="A225" t="s">
        <v>964</v>
      </c>
      <c r="B225" t="s">
        <v>967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964</v>
      </c>
      <c r="C226" s="22"/>
      <c r="D226" s="1"/>
      <c r="E226" s="10"/>
      <c r="F226" s="6">
        <v>41</v>
      </c>
    </row>
    <row r="227" spans="1:6" x14ac:dyDescent="0.25">
      <c r="A227" t="s">
        <v>964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964</v>
      </c>
      <c r="C228" s="22"/>
      <c r="D228" s="1"/>
      <c r="E228" s="10"/>
      <c r="F228" s="6">
        <v>43</v>
      </c>
    </row>
    <row r="229" spans="1:6" x14ac:dyDescent="0.25">
      <c r="A229" t="s">
        <v>964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964</v>
      </c>
      <c r="C230" s="22"/>
      <c r="D230" s="1"/>
      <c r="E230" s="10"/>
      <c r="F230" s="6">
        <v>45</v>
      </c>
    </row>
    <row r="231" spans="1:6" x14ac:dyDescent="0.25">
      <c r="A231" t="s">
        <v>964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964</v>
      </c>
      <c r="C232" s="22"/>
      <c r="D232" s="1"/>
      <c r="E232" s="10"/>
      <c r="F232" s="6">
        <v>47</v>
      </c>
    </row>
    <row r="233" spans="1:6" x14ac:dyDescent="0.25">
      <c r="A233" t="s">
        <v>964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964</v>
      </c>
      <c r="C234" s="22"/>
      <c r="D234" s="1"/>
      <c r="E234" s="10"/>
      <c r="F234" s="6">
        <v>49</v>
      </c>
    </row>
    <row r="235" spans="1:6" x14ac:dyDescent="0.25">
      <c r="A235" t="s">
        <v>964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964</v>
      </c>
      <c r="C236" s="22"/>
      <c r="D236" s="1"/>
      <c r="E236" s="10"/>
      <c r="F236" s="6">
        <v>51</v>
      </c>
    </row>
    <row r="237" spans="1:6" x14ac:dyDescent="0.25">
      <c r="A237" t="s">
        <v>964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964</v>
      </c>
      <c r="C238" s="22"/>
      <c r="D238" s="1"/>
      <c r="E238" s="10"/>
      <c r="F238" s="6">
        <v>53</v>
      </c>
    </row>
    <row r="239" spans="1:6" x14ac:dyDescent="0.25">
      <c r="A239" t="s">
        <v>964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964</v>
      </c>
      <c r="C240" s="22"/>
      <c r="D240" s="1"/>
      <c r="E240" s="10"/>
      <c r="F240" s="6">
        <v>55</v>
      </c>
    </row>
    <row r="241" spans="1:6" x14ac:dyDescent="0.25">
      <c r="A241" t="s">
        <v>964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964</v>
      </c>
      <c r="C242" s="22"/>
      <c r="D242" s="1"/>
      <c r="E242" s="10"/>
      <c r="F242" s="6">
        <v>57</v>
      </c>
    </row>
    <row r="243" spans="1:6" x14ac:dyDescent="0.25">
      <c r="A243" t="s">
        <v>964</v>
      </c>
      <c r="B243" t="s">
        <v>968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964</v>
      </c>
      <c r="C244" s="22"/>
      <c r="D244" s="1"/>
      <c r="E244" s="10"/>
      <c r="F244" s="6">
        <v>59</v>
      </c>
    </row>
    <row r="245" spans="1:6" x14ac:dyDescent="0.25">
      <c r="A245" t="s">
        <v>964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964</v>
      </c>
      <c r="C246" s="22"/>
      <c r="D246" s="1"/>
      <c r="E246" s="10"/>
      <c r="F246" s="6">
        <v>61</v>
      </c>
    </row>
    <row r="247" spans="1:6" x14ac:dyDescent="0.25">
      <c r="A247" t="s">
        <v>964</v>
      </c>
      <c r="B247" t="s">
        <v>969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964</v>
      </c>
      <c r="C248" s="22"/>
      <c r="D248" s="1"/>
      <c r="E248" s="10"/>
      <c r="F248" s="6">
        <v>63</v>
      </c>
    </row>
    <row r="249" spans="1:6" x14ac:dyDescent="0.25">
      <c r="A249" t="s">
        <v>964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964</v>
      </c>
      <c r="C250" s="22"/>
      <c r="D250" s="1"/>
      <c r="E250" s="10"/>
      <c r="F250" s="6">
        <v>65</v>
      </c>
    </row>
    <row r="251" spans="1:6" x14ac:dyDescent="0.25">
      <c r="A251" t="s">
        <v>964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964</v>
      </c>
      <c r="C252" s="22"/>
      <c r="D252" s="1"/>
      <c r="E252" s="10"/>
      <c r="F252" s="6">
        <v>67</v>
      </c>
    </row>
    <row r="253" spans="1:6" x14ac:dyDescent="0.25">
      <c r="A253" t="s">
        <v>964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963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977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982</v>
      </c>
      <c r="B256" t="s">
        <v>940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986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985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993</v>
      </c>
      <c r="B259" t="s">
        <v>940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991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992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994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1013</v>
      </c>
      <c r="B263" t="s">
        <v>940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1014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1009</v>
      </c>
      <c r="B265" t="s">
        <v>940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1016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1018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1020</v>
      </c>
      <c r="B268" t="s">
        <v>969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1031</v>
      </c>
      <c r="B269" t="s">
        <v>939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1032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1026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1025</v>
      </c>
      <c r="B272" t="s">
        <v>955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1038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1035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1037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1036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1048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1049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1049</v>
      </c>
      <c r="C279" s="22"/>
      <c r="D279" s="1"/>
      <c r="E279" s="10"/>
      <c r="F279" s="6">
        <v>35</v>
      </c>
    </row>
    <row r="280" spans="1:6" x14ac:dyDescent="0.25">
      <c r="A280" t="s">
        <v>1049</v>
      </c>
      <c r="B280" t="s">
        <v>940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1053</v>
      </c>
      <c r="B281" t="s">
        <v>940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1055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1058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1058</v>
      </c>
      <c r="C284" s="22"/>
      <c r="D284" s="1"/>
      <c r="E284" s="10"/>
      <c r="F284" s="6">
        <v>35</v>
      </c>
    </row>
    <row r="285" spans="1:6" x14ac:dyDescent="0.25">
      <c r="A285" t="s">
        <v>1058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1059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1057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1070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1067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1066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1072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1072</v>
      </c>
      <c r="C292" s="22"/>
      <c r="D292" s="1"/>
      <c r="E292" s="10"/>
      <c r="F292" s="6">
        <v>35</v>
      </c>
    </row>
    <row r="293" spans="1:6" x14ac:dyDescent="0.25">
      <c r="A293" t="s">
        <v>1072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1072</v>
      </c>
      <c r="C294" s="22"/>
      <c r="D294" s="1"/>
      <c r="E294" s="10"/>
      <c r="F294" s="6">
        <v>37</v>
      </c>
    </row>
    <row r="295" spans="1:6" x14ac:dyDescent="0.25">
      <c r="A295" t="s">
        <v>1072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1072</v>
      </c>
      <c r="C296" s="22"/>
      <c r="D296" s="1"/>
      <c r="E296" s="10"/>
      <c r="F296" s="6">
        <v>39</v>
      </c>
    </row>
    <row r="297" spans="1:6" x14ac:dyDescent="0.25">
      <c r="A297" t="s">
        <v>1072</v>
      </c>
      <c r="B297" t="s">
        <v>1085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1069</v>
      </c>
      <c r="B298" t="s">
        <v>1086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1071</v>
      </c>
      <c r="B299" t="s">
        <v>1087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1065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1065</v>
      </c>
      <c r="C301" s="22"/>
      <c r="D301" s="1"/>
      <c r="E301" s="10"/>
      <c r="F301" s="6">
        <v>35</v>
      </c>
    </row>
    <row r="302" spans="1:6" x14ac:dyDescent="0.25">
      <c r="A302" t="s">
        <v>1065</v>
      </c>
      <c r="B302" t="s">
        <v>1088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1075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1075</v>
      </c>
      <c r="C304" s="22"/>
      <c r="D304" s="1"/>
      <c r="E304" s="10"/>
      <c r="F304" s="6">
        <v>35</v>
      </c>
    </row>
    <row r="305" spans="1:6" x14ac:dyDescent="0.25">
      <c r="A305" t="s">
        <v>1075</v>
      </c>
      <c r="B305" t="s">
        <v>1089</v>
      </c>
      <c r="C305" s="22"/>
      <c r="D305" s="1"/>
      <c r="E305" s="10"/>
      <c r="F305" s="6">
        <v>36</v>
      </c>
    </row>
    <row r="306" spans="1:6" x14ac:dyDescent="0.25">
      <c r="A306" t="s">
        <v>1075</v>
      </c>
      <c r="C306" s="22"/>
      <c r="D306" s="1"/>
      <c r="E306" s="10"/>
      <c r="F306" s="6">
        <v>37</v>
      </c>
    </row>
    <row r="307" spans="1:6" x14ac:dyDescent="0.25">
      <c r="A307" t="s">
        <v>1075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1074</v>
      </c>
      <c r="B308" t="s">
        <v>1090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1095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1093</v>
      </c>
      <c r="B310" t="s">
        <v>1120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1094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1092</v>
      </c>
      <c r="B312" t="s">
        <v>1121</v>
      </c>
      <c r="C312" s="22"/>
      <c r="D312" s="1"/>
      <c r="E312" s="10"/>
      <c r="F312" s="6">
        <v>34</v>
      </c>
    </row>
    <row r="313" spans="1:6" x14ac:dyDescent="0.25">
      <c r="A313" t="s">
        <v>1097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1096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1104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1098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1125</v>
      </c>
      <c r="B317" t="s">
        <v>1131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1125</v>
      </c>
      <c r="C318" s="22"/>
      <c r="D318" s="1"/>
      <c r="E318" s="10"/>
      <c r="F318" s="6">
        <v>35</v>
      </c>
    </row>
    <row r="319" spans="1:6" x14ac:dyDescent="0.25">
      <c r="A319" t="s">
        <v>1125</v>
      </c>
      <c r="B319" t="s">
        <v>1132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1125</v>
      </c>
      <c r="C320" s="22"/>
      <c r="D320" s="1"/>
      <c r="E320" s="10"/>
      <c r="F320" s="6">
        <v>37</v>
      </c>
    </row>
    <row r="321" spans="1:6" x14ac:dyDescent="0.25">
      <c r="A321" t="s">
        <v>1125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1124</v>
      </c>
      <c r="B322" t="s">
        <v>1133</v>
      </c>
      <c r="C322" s="22"/>
      <c r="D322" s="1"/>
      <c r="E322" s="10"/>
      <c r="F322" s="6">
        <v>34</v>
      </c>
    </row>
    <row r="323" spans="1:6" x14ac:dyDescent="0.25">
      <c r="A323" t="s">
        <v>1143</v>
      </c>
      <c r="B323" t="s">
        <v>1158</v>
      </c>
      <c r="C323" s="22"/>
      <c r="D323" s="1"/>
      <c r="E323" s="10"/>
      <c r="F323" s="6">
        <v>34</v>
      </c>
    </row>
    <row r="324" spans="1:6" x14ac:dyDescent="0.25">
      <c r="A324" t="s">
        <v>1145</v>
      </c>
      <c r="B324" t="s">
        <v>1159</v>
      </c>
      <c r="C324" s="22"/>
      <c r="D324" s="1"/>
      <c r="E324" s="10"/>
      <c r="F324" s="6">
        <v>34</v>
      </c>
    </row>
    <row r="325" spans="1:6" x14ac:dyDescent="0.25">
      <c r="A325" t="s">
        <v>1145</v>
      </c>
      <c r="C325" s="22"/>
      <c r="D325" s="1"/>
      <c r="E325" s="10"/>
      <c r="F325" s="6">
        <v>35</v>
      </c>
    </row>
    <row r="326" spans="1:6" x14ac:dyDescent="0.25">
      <c r="A326" t="s">
        <v>1145</v>
      </c>
      <c r="B326" t="s">
        <v>1160</v>
      </c>
      <c r="C326" s="22"/>
      <c r="D326" s="1"/>
      <c r="E326" s="10"/>
      <c r="F326" s="6">
        <v>36</v>
      </c>
    </row>
    <row r="327" spans="1:6" x14ac:dyDescent="0.25">
      <c r="A327" t="s">
        <v>1146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1146</v>
      </c>
      <c r="C328" s="22"/>
      <c r="D328" s="1"/>
      <c r="E328" s="10"/>
      <c r="F328" s="6">
        <v>35</v>
      </c>
    </row>
    <row r="329" spans="1:6" x14ac:dyDescent="0.25">
      <c r="A329" t="s">
        <v>1146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1137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1139</v>
      </c>
      <c r="B331" t="s">
        <v>1161</v>
      </c>
      <c r="C331" s="22"/>
      <c r="D331" s="1"/>
      <c r="E331" s="10"/>
      <c r="F331" s="6">
        <v>34</v>
      </c>
    </row>
    <row r="332" spans="1:6" x14ac:dyDescent="0.25">
      <c r="A332" t="s">
        <v>1144</v>
      </c>
      <c r="B332" t="s">
        <v>1162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1144</v>
      </c>
      <c r="C333" s="22"/>
      <c r="D333" s="1"/>
      <c r="E333" s="10"/>
      <c r="F333" s="6">
        <v>35</v>
      </c>
    </row>
    <row r="334" spans="1:6" x14ac:dyDescent="0.25">
      <c r="A334" t="s">
        <v>1144</v>
      </c>
      <c r="B334" t="s">
        <v>1163</v>
      </c>
      <c r="C334" s="22"/>
      <c r="D334" s="1"/>
      <c r="E334" s="10"/>
      <c r="F334" s="6">
        <v>36</v>
      </c>
    </row>
    <row r="335" spans="1:6" x14ac:dyDescent="0.25">
      <c r="A335" t="s">
        <v>1141</v>
      </c>
      <c r="B335" t="s">
        <v>1164</v>
      </c>
      <c r="C335" s="22"/>
      <c r="D335" s="1"/>
      <c r="E335" s="10"/>
      <c r="F335" s="6">
        <v>34</v>
      </c>
    </row>
    <row r="336" spans="1:6" x14ac:dyDescent="0.25">
      <c r="A336" t="s">
        <v>1138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1138</v>
      </c>
      <c r="C337" s="22"/>
      <c r="D337" s="1"/>
      <c r="E337" s="10"/>
      <c r="F337" s="6">
        <v>35</v>
      </c>
    </row>
    <row r="338" spans="1:6" x14ac:dyDescent="0.25">
      <c r="A338" t="s">
        <v>1138</v>
      </c>
      <c r="B338" t="s">
        <v>1165</v>
      </c>
      <c r="C338" s="22"/>
      <c r="D338" s="1"/>
      <c r="E338" s="10"/>
      <c r="F338" s="6">
        <v>36</v>
      </c>
    </row>
    <row r="339" spans="1:6" x14ac:dyDescent="0.25">
      <c r="A339" t="s">
        <v>1135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1136</v>
      </c>
      <c r="B340" t="s">
        <v>925</v>
      </c>
      <c r="C340" s="22"/>
      <c r="D340" s="1"/>
      <c r="E340" s="10"/>
      <c r="F340" s="6">
        <v>34</v>
      </c>
    </row>
    <row r="341" spans="1:6" x14ac:dyDescent="0.25">
      <c r="A341" t="s">
        <v>1140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1167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1167</v>
      </c>
      <c r="C343" s="22"/>
      <c r="D343" s="1"/>
      <c r="E343" s="10"/>
      <c r="F343" s="6">
        <v>35</v>
      </c>
    </row>
    <row r="344" spans="1:6" x14ac:dyDescent="0.25">
      <c r="A344" t="s">
        <v>1167</v>
      </c>
      <c r="B344" t="s">
        <v>1171</v>
      </c>
      <c r="C344" s="22"/>
      <c r="D344" s="1"/>
      <c r="E344" s="10"/>
      <c r="F344" s="6">
        <v>36</v>
      </c>
    </row>
    <row r="345" spans="1:6" x14ac:dyDescent="0.25">
      <c r="A345" t="s">
        <v>1168</v>
      </c>
      <c r="B345" t="s">
        <v>1164</v>
      </c>
      <c r="C345" s="22"/>
      <c r="D345" s="1"/>
      <c r="E345" s="10"/>
      <c r="F345" s="6">
        <v>34</v>
      </c>
    </row>
    <row r="346" spans="1:6" x14ac:dyDescent="0.25">
      <c r="A346" t="s">
        <v>1168</v>
      </c>
      <c r="C346" s="22"/>
      <c r="D346" s="1"/>
      <c r="E346" s="10"/>
      <c r="F346" s="6">
        <v>35</v>
      </c>
    </row>
    <row r="347" spans="1:6" x14ac:dyDescent="0.25">
      <c r="A347" t="s">
        <v>1168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1300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1303</v>
      </c>
      <c r="B349" t="s">
        <v>1320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1304</v>
      </c>
      <c r="B350" t="s">
        <v>1321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1301</v>
      </c>
      <c r="B351" t="s">
        <v>1322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1301</v>
      </c>
      <c r="C352" s="22"/>
      <c r="D352" s="1"/>
      <c r="E352" s="10"/>
      <c r="F352" s="6">
        <v>35</v>
      </c>
    </row>
    <row r="353" spans="1:6" x14ac:dyDescent="0.25">
      <c r="A353" t="s">
        <v>1301</v>
      </c>
      <c r="B353" t="s">
        <v>1323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1301</v>
      </c>
      <c r="C354" s="22"/>
      <c r="D354" s="1"/>
      <c r="E354" s="10"/>
      <c r="F354" s="6">
        <v>37</v>
      </c>
    </row>
    <row r="355" spans="1:6" x14ac:dyDescent="0.25">
      <c r="A355" t="s">
        <v>1301</v>
      </c>
      <c r="B355" t="s">
        <v>1324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1301</v>
      </c>
      <c r="C356" s="22"/>
      <c r="D356" s="1"/>
      <c r="E356" s="10"/>
      <c r="F356" s="6">
        <v>39</v>
      </c>
    </row>
    <row r="357" spans="1:6" x14ac:dyDescent="0.25">
      <c r="A357" t="s">
        <v>1301</v>
      </c>
      <c r="B357" t="s">
        <v>1325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1319</v>
      </c>
      <c r="B358" t="s">
        <v>1326</v>
      </c>
      <c r="C358" s="22"/>
      <c r="D358" s="1"/>
      <c r="E358" s="10"/>
      <c r="F358" s="6">
        <v>34</v>
      </c>
    </row>
    <row r="359" spans="1:6" x14ac:dyDescent="0.25">
      <c r="A359" t="s">
        <v>1302</v>
      </c>
      <c r="B359" t="s">
        <v>1327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1305</v>
      </c>
      <c r="B360" t="s">
        <v>1328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1305</v>
      </c>
      <c r="B361" t="s">
        <v>1329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1336</v>
      </c>
      <c r="B362" t="s">
        <v>1355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1337</v>
      </c>
      <c r="B363" t="s">
        <v>1356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1354</v>
      </c>
      <c r="B364" t="s">
        <v>1357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1360</v>
      </c>
      <c r="B365" t="s">
        <v>1391</v>
      </c>
      <c r="C365" s="22"/>
      <c r="D365" s="1"/>
      <c r="E365" s="10"/>
      <c r="F365" s="6">
        <v>34</v>
      </c>
    </row>
    <row r="366" spans="1:6" x14ac:dyDescent="0.25">
      <c r="A366" t="s">
        <v>1361</v>
      </c>
      <c r="B366" t="s">
        <v>1392</v>
      </c>
      <c r="C366" s="22"/>
      <c r="D366" s="1"/>
      <c r="E366" s="10"/>
      <c r="F366" s="6">
        <v>34</v>
      </c>
    </row>
    <row r="367" spans="1:6" x14ac:dyDescent="0.25">
      <c r="A367" t="s">
        <v>1362</v>
      </c>
      <c r="B367" t="s">
        <v>1393</v>
      </c>
      <c r="C367" s="22"/>
      <c r="D367" s="1"/>
      <c r="E367" s="10"/>
      <c r="F367" s="6">
        <v>34</v>
      </c>
    </row>
    <row r="368" spans="1:6" x14ac:dyDescent="0.25">
      <c r="A368" t="s">
        <v>1363</v>
      </c>
      <c r="B368" t="s">
        <v>1356</v>
      </c>
      <c r="C368" s="22"/>
      <c r="D368" s="1"/>
      <c r="E368" s="10"/>
      <c r="F368" s="6">
        <v>34</v>
      </c>
    </row>
    <row r="369" spans="1:6" x14ac:dyDescent="0.25">
      <c r="A369" t="s">
        <v>1387</v>
      </c>
      <c r="B369" t="s">
        <v>1394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1388</v>
      </c>
      <c r="B370" t="s">
        <v>1395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1389</v>
      </c>
      <c r="B371" t="s">
        <v>1396</v>
      </c>
      <c r="C371" s="22"/>
      <c r="D371" s="1"/>
      <c r="E371" s="10"/>
      <c r="F371" s="6">
        <v>34</v>
      </c>
    </row>
    <row r="372" spans="1:6" x14ac:dyDescent="0.25">
      <c r="A372" t="s">
        <v>1359</v>
      </c>
      <c r="B372" t="s">
        <v>1397</v>
      </c>
      <c r="C372" s="22"/>
      <c r="D372" s="1"/>
      <c r="E372" s="10"/>
      <c r="F372" s="6">
        <v>34</v>
      </c>
    </row>
    <row r="373" spans="1:6" x14ac:dyDescent="0.25">
      <c r="A373" t="s">
        <v>1364</v>
      </c>
      <c r="B373" t="s">
        <v>1398</v>
      </c>
      <c r="C373" s="22"/>
      <c r="D373" s="1"/>
      <c r="E373" s="10"/>
      <c r="F373" s="6">
        <v>34</v>
      </c>
    </row>
    <row r="374" spans="1:6" x14ac:dyDescent="0.25">
      <c r="A374" t="s">
        <v>1370</v>
      </c>
      <c r="B374" t="s">
        <v>1399</v>
      </c>
      <c r="C374" s="22"/>
      <c r="D374" s="1"/>
      <c r="E374" s="10"/>
      <c r="F374" s="6">
        <v>34</v>
      </c>
    </row>
    <row r="375" spans="1:6" x14ac:dyDescent="0.25">
      <c r="A375" t="s">
        <v>1365</v>
      </c>
      <c r="B375" t="s">
        <v>1400</v>
      </c>
      <c r="C375" s="22"/>
      <c r="D375" s="1"/>
      <c r="E375" s="10"/>
      <c r="F375" s="6">
        <v>34</v>
      </c>
    </row>
    <row r="376" spans="1:6" x14ac:dyDescent="0.25">
      <c r="A376" t="s">
        <v>1366</v>
      </c>
      <c r="B376" t="s">
        <v>1401</v>
      </c>
      <c r="C376" s="22"/>
      <c r="D376" s="1"/>
      <c r="E376" s="10"/>
      <c r="F376" s="6">
        <v>34</v>
      </c>
    </row>
    <row r="377" spans="1:6" x14ac:dyDescent="0.25">
      <c r="A377" t="s">
        <v>1390</v>
      </c>
      <c r="B377" t="s">
        <v>1402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1367</v>
      </c>
      <c r="B378" t="s">
        <v>1403</v>
      </c>
      <c r="C378" s="22"/>
      <c r="D378" s="1"/>
      <c r="E378" s="10"/>
      <c r="F378" s="6">
        <v>34</v>
      </c>
    </row>
    <row r="379" spans="1:6" x14ac:dyDescent="0.25">
      <c r="A379" t="s">
        <v>1368</v>
      </c>
      <c r="B379" t="s">
        <v>1404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1369</v>
      </c>
      <c r="B380" t="s">
        <v>1405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1481</v>
      </c>
      <c r="B381" t="s">
        <v>1483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1482</v>
      </c>
      <c r="B382" t="s">
        <v>1355</v>
      </c>
      <c r="C382" s="22"/>
      <c r="D382" s="1"/>
      <c r="E382" s="10"/>
      <c r="F382" s="6">
        <v>34</v>
      </c>
    </row>
    <row r="383" spans="1:6" x14ac:dyDescent="0.25">
      <c r="A383" t="s">
        <v>1475</v>
      </c>
      <c r="B383" t="s">
        <v>1484</v>
      </c>
      <c r="C383" s="22"/>
      <c r="D383" s="1"/>
      <c r="E383" s="10"/>
      <c r="F383" s="6">
        <v>34</v>
      </c>
    </row>
    <row r="384" spans="1:6" x14ac:dyDescent="0.25">
      <c r="A384" t="s">
        <v>1476</v>
      </c>
      <c r="B384" t="s">
        <v>1485</v>
      </c>
      <c r="C384" s="22"/>
      <c r="D384" s="1"/>
      <c r="E384" s="10"/>
      <c r="F384" s="6">
        <v>34</v>
      </c>
    </row>
    <row r="385" spans="1:6" x14ac:dyDescent="0.25">
      <c r="A385" t="s">
        <v>1489</v>
      </c>
      <c r="B385" t="s">
        <v>1517</v>
      </c>
      <c r="C385">
        <v>1.2</v>
      </c>
      <c r="D385" s="76">
        <v>350</v>
      </c>
      <c r="E385" s="76">
        <v>420</v>
      </c>
      <c r="F385">
        <v>34</v>
      </c>
    </row>
    <row r="386" spans="1:6" x14ac:dyDescent="0.25">
      <c r="A386" t="s">
        <v>1489</v>
      </c>
      <c r="B386" t="s">
        <v>1518</v>
      </c>
      <c r="C386">
        <v>1</v>
      </c>
      <c r="D386" s="76">
        <v>350</v>
      </c>
      <c r="E386" s="76">
        <v>350</v>
      </c>
      <c r="F386">
        <v>35</v>
      </c>
    </row>
    <row r="387" spans="1:6" x14ac:dyDescent="0.25">
      <c r="A387" t="s">
        <v>1487</v>
      </c>
      <c r="B387" t="s">
        <v>1519</v>
      </c>
      <c r="F387">
        <v>34</v>
      </c>
    </row>
  </sheetData>
  <conditionalFormatting sqref="A2:F9887">
    <cfRule type="expression" dxfId="22" priority="1">
      <formula>AND($A2&lt;&gt;"",MOD(ROW(),2)=1)</formula>
    </cfRule>
    <cfRule type="expression" dxfId="21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5"/>
  <sheetViews>
    <sheetView zoomScale="95" zoomScaleNormal="95" workbookViewId="0">
      <selection activeCell="A166" sqref="A1:XFD1048576"/>
    </sheetView>
  </sheetViews>
  <sheetFormatPr baseColWidth="10" defaultRowHeight="15" x14ac:dyDescent="0.25"/>
  <cols>
    <col min="1" max="1" width="11" style="108" bestFit="1" customWidth="1"/>
    <col min="2" max="2" width="12.7109375" style="102" bestFit="1" customWidth="1"/>
    <col min="3" max="3" width="52.140625" style="13" bestFit="1" customWidth="1"/>
    <col min="4" max="5" width="7.42578125" style="13" bestFit="1" customWidth="1"/>
    <col min="6" max="6" width="10.42578125" style="102" bestFit="1" customWidth="1"/>
    <col min="7" max="7" width="11" style="109" bestFit="1" customWidth="1"/>
    <col min="8" max="8" width="10.140625" style="109" bestFit="1" customWidth="1"/>
    <col min="9" max="9" width="11" style="109" bestFit="1" customWidth="1"/>
    <col min="10" max="10" width="15.42578125" style="102" bestFit="1" customWidth="1"/>
    <col min="11" max="16384" width="11.42578125" style="13"/>
  </cols>
  <sheetData>
    <row r="1" spans="1:10" x14ac:dyDescent="0.25">
      <c r="A1" s="93" t="s">
        <v>709</v>
      </c>
      <c r="B1" s="94" t="s">
        <v>585</v>
      </c>
      <c r="C1" s="94" t="s">
        <v>534</v>
      </c>
      <c r="D1" s="94" t="s">
        <v>536</v>
      </c>
      <c r="E1" s="94" t="s">
        <v>535</v>
      </c>
      <c r="F1" s="94" t="s">
        <v>607</v>
      </c>
      <c r="G1" s="95" t="s">
        <v>537</v>
      </c>
      <c r="H1" s="96" t="s">
        <v>608</v>
      </c>
      <c r="I1" s="97" t="s">
        <v>538</v>
      </c>
      <c r="J1" s="98" t="s">
        <v>609</v>
      </c>
    </row>
    <row r="2" spans="1:10" x14ac:dyDescent="0.25">
      <c r="A2" s="99">
        <v>1</v>
      </c>
      <c r="B2" s="100">
        <v>44927</v>
      </c>
      <c r="C2" s="13" t="s">
        <v>513</v>
      </c>
      <c r="D2" s="13" t="s">
        <v>542</v>
      </c>
      <c r="E2" s="13" t="s">
        <v>539</v>
      </c>
      <c r="F2" s="100">
        <v>44592</v>
      </c>
      <c r="G2" s="101">
        <v>9128.4500000000007</v>
      </c>
      <c r="H2" s="101"/>
      <c r="I2" s="101">
        <f>G2-H2</f>
        <v>9128.4500000000007</v>
      </c>
      <c r="J2" s="102">
        <f ca="1">IF(H2&lt;G2,TODAY()-F2,"")</f>
        <v>884</v>
      </c>
    </row>
    <row r="3" spans="1:10" x14ac:dyDescent="0.25">
      <c r="A3" s="99">
        <v>2</v>
      </c>
      <c r="B3" s="100">
        <v>45064</v>
      </c>
      <c r="C3" s="103" t="s">
        <v>540</v>
      </c>
      <c r="D3" s="13" t="s">
        <v>600</v>
      </c>
      <c r="E3" s="13" t="s">
        <v>541</v>
      </c>
      <c r="F3" s="100">
        <v>44729</v>
      </c>
      <c r="G3" s="101">
        <v>1653.73</v>
      </c>
      <c r="H3" s="101"/>
      <c r="I3" s="101">
        <f t="shared" ref="I3:I47" si="0">G3-H3</f>
        <v>1653.73</v>
      </c>
      <c r="J3" s="102">
        <f t="shared" ref="J3:J47" ca="1" si="1">IF(H3&lt;G3,TODAY()-F3,"")</f>
        <v>747</v>
      </c>
    </row>
    <row r="4" spans="1:10" x14ac:dyDescent="0.25">
      <c r="A4" s="99">
        <v>3</v>
      </c>
      <c r="B4" s="100">
        <v>45064</v>
      </c>
      <c r="C4" s="13" t="s">
        <v>513</v>
      </c>
      <c r="D4" s="13" t="s">
        <v>600</v>
      </c>
      <c r="E4" s="13" t="s">
        <v>541</v>
      </c>
      <c r="F4" s="100">
        <v>44729</v>
      </c>
      <c r="G4" s="101">
        <v>474.39</v>
      </c>
      <c r="H4" s="101"/>
      <c r="I4" s="101">
        <f t="shared" si="0"/>
        <v>474.39</v>
      </c>
      <c r="J4" s="102">
        <f t="shared" ca="1" si="1"/>
        <v>747</v>
      </c>
    </row>
    <row r="5" spans="1:10" x14ac:dyDescent="0.25">
      <c r="A5" s="99">
        <v>4</v>
      </c>
      <c r="B5" s="100">
        <v>45064</v>
      </c>
      <c r="C5" s="13" t="s">
        <v>517</v>
      </c>
      <c r="D5" s="104" t="s">
        <v>600</v>
      </c>
      <c r="E5" s="13" t="s">
        <v>543</v>
      </c>
      <c r="F5" s="100">
        <v>44714</v>
      </c>
      <c r="G5" s="101">
        <v>346.46</v>
      </c>
      <c r="H5" s="101"/>
      <c r="I5" s="101">
        <f t="shared" si="0"/>
        <v>346.46</v>
      </c>
      <c r="J5" s="102">
        <f t="shared" ca="1" si="1"/>
        <v>762</v>
      </c>
    </row>
    <row r="6" spans="1:10" x14ac:dyDescent="0.25">
      <c r="A6" s="99">
        <v>5</v>
      </c>
      <c r="B6" s="100">
        <v>45288</v>
      </c>
      <c r="C6" s="13" t="s">
        <v>540</v>
      </c>
      <c r="D6" s="104" t="s">
        <v>600</v>
      </c>
      <c r="E6" s="13" t="s">
        <v>539</v>
      </c>
      <c r="F6" s="100">
        <v>44953</v>
      </c>
      <c r="G6" s="101">
        <v>3251.61</v>
      </c>
      <c r="H6" s="101"/>
      <c r="I6" s="101">
        <f t="shared" si="0"/>
        <v>3251.61</v>
      </c>
      <c r="J6" s="102">
        <f t="shared" ca="1" si="1"/>
        <v>523</v>
      </c>
    </row>
    <row r="7" spans="1:10" x14ac:dyDescent="0.25">
      <c r="A7" s="99">
        <v>6</v>
      </c>
      <c r="B7" s="100">
        <v>44945</v>
      </c>
      <c r="C7" s="103" t="s">
        <v>517</v>
      </c>
      <c r="D7" s="13" t="s">
        <v>600</v>
      </c>
      <c r="E7" s="13" t="s">
        <v>543</v>
      </c>
      <c r="F7" s="100">
        <f t="shared" ref="F7:F16" si="2">B7+15</f>
        <v>44960</v>
      </c>
      <c r="G7" s="101">
        <v>974.39</v>
      </c>
      <c r="H7" s="101"/>
      <c r="I7" s="101">
        <f t="shared" si="0"/>
        <v>974.39</v>
      </c>
      <c r="J7" s="102">
        <f t="shared" ca="1" si="1"/>
        <v>516</v>
      </c>
    </row>
    <row r="8" spans="1:10" x14ac:dyDescent="0.25">
      <c r="A8" s="99">
        <v>7</v>
      </c>
      <c r="B8" s="100">
        <v>44946</v>
      </c>
      <c r="C8" s="103" t="s">
        <v>517</v>
      </c>
      <c r="D8" s="13" t="s">
        <v>542</v>
      </c>
      <c r="E8" s="13" t="s">
        <v>541</v>
      </c>
      <c r="F8" s="100">
        <f t="shared" si="2"/>
        <v>44961</v>
      </c>
      <c r="G8" s="101">
        <v>623.69000000000005</v>
      </c>
      <c r="H8" s="101"/>
      <c r="I8" s="101">
        <f t="shared" si="0"/>
        <v>623.69000000000005</v>
      </c>
      <c r="J8" s="102">
        <f t="shared" ca="1" si="1"/>
        <v>515</v>
      </c>
    </row>
    <row r="9" spans="1:10" x14ac:dyDescent="0.25">
      <c r="A9" s="99">
        <v>8</v>
      </c>
      <c r="B9" s="100">
        <v>44947</v>
      </c>
      <c r="C9" s="103" t="s">
        <v>540</v>
      </c>
      <c r="D9" s="13" t="s">
        <v>600</v>
      </c>
      <c r="E9" s="13" t="s">
        <v>542</v>
      </c>
      <c r="F9" s="100">
        <f t="shared" si="2"/>
        <v>44962</v>
      </c>
      <c r="G9" s="101">
        <v>34.630000000000003</v>
      </c>
      <c r="H9" s="101"/>
      <c r="I9" s="101">
        <f t="shared" si="0"/>
        <v>34.630000000000003</v>
      </c>
      <c r="J9" s="102">
        <f t="shared" ca="1" si="1"/>
        <v>514</v>
      </c>
    </row>
    <row r="10" spans="1:10" x14ac:dyDescent="0.25">
      <c r="A10" s="99">
        <v>9</v>
      </c>
      <c r="B10" s="100">
        <v>44948</v>
      </c>
      <c r="C10" s="103" t="s">
        <v>540</v>
      </c>
      <c r="D10" s="13" t="s">
        <v>600</v>
      </c>
      <c r="E10" s="13" t="s">
        <v>539</v>
      </c>
      <c r="F10" s="100">
        <f t="shared" si="2"/>
        <v>44963</v>
      </c>
      <c r="G10" s="101">
        <v>26.25</v>
      </c>
      <c r="H10" s="101"/>
      <c r="I10" s="101">
        <f t="shared" si="0"/>
        <v>26.25</v>
      </c>
      <c r="J10" s="102">
        <f t="shared" ca="1" si="1"/>
        <v>513</v>
      </c>
    </row>
    <row r="11" spans="1:10" x14ac:dyDescent="0.25">
      <c r="A11" s="99">
        <v>10</v>
      </c>
      <c r="B11" s="100">
        <v>44949</v>
      </c>
      <c r="C11" s="103" t="s">
        <v>544</v>
      </c>
      <c r="D11" s="13" t="s">
        <v>542</v>
      </c>
      <c r="E11" s="13" t="s">
        <v>541</v>
      </c>
      <c r="F11" s="100">
        <f t="shared" si="2"/>
        <v>44964</v>
      </c>
      <c r="G11" s="101">
        <v>262.5</v>
      </c>
      <c r="H11" s="101"/>
      <c r="I11" s="101">
        <f t="shared" si="0"/>
        <v>262.5</v>
      </c>
      <c r="J11" s="102">
        <f t="shared" ca="1" si="1"/>
        <v>512</v>
      </c>
    </row>
    <row r="12" spans="1:10" x14ac:dyDescent="0.25">
      <c r="A12" s="99">
        <v>11</v>
      </c>
      <c r="B12" s="100">
        <v>44950</v>
      </c>
      <c r="C12" s="103" t="s">
        <v>540</v>
      </c>
      <c r="D12" s="13" t="s">
        <v>542</v>
      </c>
      <c r="E12" s="13" t="s">
        <v>542</v>
      </c>
      <c r="F12" s="100">
        <f t="shared" si="2"/>
        <v>44965</v>
      </c>
      <c r="G12" s="101">
        <v>445.2</v>
      </c>
      <c r="H12" s="101"/>
      <c r="I12" s="101">
        <f t="shared" si="0"/>
        <v>445.2</v>
      </c>
      <c r="J12" s="102">
        <f t="shared" ca="1" si="1"/>
        <v>511</v>
      </c>
    </row>
    <row r="13" spans="1:10" x14ac:dyDescent="0.25">
      <c r="A13" s="99">
        <v>12</v>
      </c>
      <c r="B13" s="100">
        <f>B12+3</f>
        <v>44953</v>
      </c>
      <c r="C13" s="103" t="s">
        <v>545</v>
      </c>
      <c r="D13" s="13" t="s">
        <v>600</v>
      </c>
      <c r="E13" s="13" t="s">
        <v>539</v>
      </c>
      <c r="F13" s="100">
        <f t="shared" si="2"/>
        <v>44968</v>
      </c>
      <c r="G13" s="101">
        <v>26.25</v>
      </c>
      <c r="H13" s="101"/>
      <c r="I13" s="101">
        <f t="shared" si="0"/>
        <v>26.25</v>
      </c>
      <c r="J13" s="102">
        <f t="shared" ca="1" si="1"/>
        <v>508</v>
      </c>
    </row>
    <row r="14" spans="1:10" x14ac:dyDescent="0.25">
      <c r="A14" s="99">
        <v>13</v>
      </c>
      <c r="B14" s="100">
        <f>B13+3</f>
        <v>44956</v>
      </c>
      <c r="C14" s="103" t="s">
        <v>540</v>
      </c>
      <c r="D14" s="13" t="s">
        <v>542</v>
      </c>
      <c r="E14" s="13" t="s">
        <v>541</v>
      </c>
      <c r="F14" s="100">
        <f t="shared" si="2"/>
        <v>44971</v>
      </c>
      <c r="G14" s="101">
        <v>500</v>
      </c>
      <c r="H14" s="101"/>
      <c r="I14" s="101">
        <f t="shared" si="0"/>
        <v>500</v>
      </c>
      <c r="J14" s="102">
        <f t="shared" ca="1" si="1"/>
        <v>505</v>
      </c>
    </row>
    <row r="15" spans="1:10" x14ac:dyDescent="0.25">
      <c r="A15" s="99">
        <v>14</v>
      </c>
      <c r="B15" s="100">
        <f>B14+3</f>
        <v>44959</v>
      </c>
      <c r="C15" s="103" t="s">
        <v>513</v>
      </c>
      <c r="D15" s="13" t="s">
        <v>600</v>
      </c>
      <c r="E15" s="13" t="s">
        <v>542</v>
      </c>
      <c r="F15" s="100">
        <f t="shared" si="2"/>
        <v>44974</v>
      </c>
      <c r="G15" s="101">
        <v>600</v>
      </c>
      <c r="H15" s="101"/>
      <c r="I15" s="101">
        <f t="shared" si="0"/>
        <v>600</v>
      </c>
      <c r="J15" s="102">
        <f t="shared" ca="1" si="1"/>
        <v>502</v>
      </c>
    </row>
    <row r="16" spans="1:10" x14ac:dyDescent="0.25">
      <c r="A16" s="99">
        <v>15</v>
      </c>
      <c r="B16" s="100">
        <f t="shared" ref="B16:B23" si="3">B15+8</f>
        <v>44967</v>
      </c>
      <c r="C16" s="103" t="s">
        <v>544</v>
      </c>
      <c r="D16" s="13" t="s">
        <v>600</v>
      </c>
      <c r="E16" s="13" t="s">
        <v>539</v>
      </c>
      <c r="F16" s="100">
        <f t="shared" si="2"/>
        <v>44982</v>
      </c>
      <c r="G16" s="101">
        <v>700</v>
      </c>
      <c r="H16" s="101"/>
      <c r="I16" s="101">
        <f t="shared" si="0"/>
        <v>700</v>
      </c>
      <c r="J16" s="102">
        <f t="shared" ca="1" si="1"/>
        <v>494</v>
      </c>
    </row>
    <row r="17" spans="1:10" x14ac:dyDescent="0.25">
      <c r="A17" s="99">
        <v>16</v>
      </c>
      <c r="B17" s="100">
        <f t="shared" si="3"/>
        <v>44975</v>
      </c>
      <c r="C17" s="13" t="s">
        <v>526</v>
      </c>
      <c r="D17" s="13" t="s">
        <v>600</v>
      </c>
      <c r="E17" s="13" t="s">
        <v>541</v>
      </c>
      <c r="F17" s="100">
        <f>B17+30</f>
        <v>45005</v>
      </c>
      <c r="G17" s="101">
        <v>725</v>
      </c>
      <c r="H17" s="101"/>
      <c r="I17" s="101">
        <f t="shared" si="0"/>
        <v>725</v>
      </c>
      <c r="J17" s="102">
        <f t="shared" ca="1" si="1"/>
        <v>471</v>
      </c>
    </row>
    <row r="18" spans="1:10" x14ac:dyDescent="0.25">
      <c r="A18" s="99">
        <v>17</v>
      </c>
      <c r="B18" s="100">
        <f t="shared" si="3"/>
        <v>44983</v>
      </c>
      <c r="C18" s="13" t="s">
        <v>518</v>
      </c>
      <c r="D18" s="13" t="s">
        <v>600</v>
      </c>
      <c r="E18" s="13" t="s">
        <v>542</v>
      </c>
      <c r="F18" s="100">
        <f t="shared" ref="F18:F23" si="4">B18+15</f>
        <v>44998</v>
      </c>
      <c r="G18" s="101">
        <v>750</v>
      </c>
      <c r="H18" s="101"/>
      <c r="I18" s="101">
        <f t="shared" si="0"/>
        <v>750</v>
      </c>
      <c r="J18" s="102">
        <f t="shared" ca="1" si="1"/>
        <v>478</v>
      </c>
    </row>
    <row r="19" spans="1:10" x14ac:dyDescent="0.25">
      <c r="A19" s="99">
        <v>18</v>
      </c>
      <c r="B19" s="100">
        <f t="shared" si="3"/>
        <v>44991</v>
      </c>
      <c r="C19" s="13" t="s">
        <v>526</v>
      </c>
      <c r="D19" s="13" t="s">
        <v>600</v>
      </c>
      <c r="E19" s="13" t="s">
        <v>539</v>
      </c>
      <c r="F19" s="100">
        <f t="shared" si="4"/>
        <v>45006</v>
      </c>
      <c r="G19" s="101">
        <v>775</v>
      </c>
      <c r="H19" s="101"/>
      <c r="I19" s="101">
        <f t="shared" si="0"/>
        <v>775</v>
      </c>
      <c r="J19" s="102">
        <f t="shared" ca="1" si="1"/>
        <v>470</v>
      </c>
    </row>
    <row r="20" spans="1:10" x14ac:dyDescent="0.25">
      <c r="A20" s="99">
        <v>19</v>
      </c>
      <c r="B20" s="100">
        <f t="shared" si="3"/>
        <v>44999</v>
      </c>
      <c r="C20" s="13" t="s">
        <v>518</v>
      </c>
      <c r="D20" s="13" t="s">
        <v>542</v>
      </c>
      <c r="E20" s="13" t="s">
        <v>541</v>
      </c>
      <c r="F20" s="100">
        <f t="shared" si="4"/>
        <v>45014</v>
      </c>
      <c r="G20" s="101">
        <v>800</v>
      </c>
      <c r="H20" s="101"/>
      <c r="I20" s="101">
        <f t="shared" si="0"/>
        <v>800</v>
      </c>
      <c r="J20" s="102">
        <f t="shared" ca="1" si="1"/>
        <v>462</v>
      </c>
    </row>
    <row r="21" spans="1:10" x14ac:dyDescent="0.25">
      <c r="A21" s="99">
        <v>20</v>
      </c>
      <c r="B21" s="100">
        <f t="shared" si="3"/>
        <v>45007</v>
      </c>
      <c r="C21" s="13" t="s">
        <v>526</v>
      </c>
      <c r="D21" s="13" t="s">
        <v>542</v>
      </c>
      <c r="E21" s="13" t="s">
        <v>542</v>
      </c>
      <c r="F21" s="100">
        <f t="shared" si="4"/>
        <v>45022</v>
      </c>
      <c r="G21" s="101">
        <v>774</v>
      </c>
      <c r="H21" s="101"/>
      <c r="I21" s="101">
        <f t="shared" si="0"/>
        <v>774</v>
      </c>
      <c r="J21" s="102">
        <f t="shared" ca="1" si="1"/>
        <v>454</v>
      </c>
    </row>
    <row r="22" spans="1:10" x14ac:dyDescent="0.25">
      <c r="A22" s="99">
        <v>21</v>
      </c>
      <c r="B22" s="100">
        <f t="shared" si="3"/>
        <v>45015</v>
      </c>
      <c r="C22" s="103" t="s">
        <v>545</v>
      </c>
      <c r="D22" s="13" t="s">
        <v>542</v>
      </c>
      <c r="E22" s="13" t="s">
        <v>539</v>
      </c>
      <c r="F22" s="100">
        <f t="shared" si="4"/>
        <v>45030</v>
      </c>
      <c r="G22" s="101">
        <v>749</v>
      </c>
      <c r="H22" s="101"/>
      <c r="I22" s="101">
        <f t="shared" si="0"/>
        <v>749</v>
      </c>
      <c r="J22" s="102">
        <f t="shared" ca="1" si="1"/>
        <v>446</v>
      </c>
    </row>
    <row r="23" spans="1:10" x14ac:dyDescent="0.25">
      <c r="A23" s="99">
        <v>22</v>
      </c>
      <c r="B23" s="100">
        <f t="shared" si="3"/>
        <v>45023</v>
      </c>
      <c r="C23" s="13" t="s">
        <v>546</v>
      </c>
      <c r="D23" s="13" t="s">
        <v>542</v>
      </c>
      <c r="E23" s="13" t="s">
        <v>541</v>
      </c>
      <c r="F23" s="100">
        <f t="shared" si="4"/>
        <v>45038</v>
      </c>
      <c r="G23" s="101">
        <v>724</v>
      </c>
      <c r="H23" s="101"/>
      <c r="I23" s="101">
        <f t="shared" si="0"/>
        <v>724</v>
      </c>
      <c r="J23" s="102">
        <f t="shared" ca="1" si="1"/>
        <v>438</v>
      </c>
    </row>
    <row r="24" spans="1:10" x14ac:dyDescent="0.25">
      <c r="A24" s="99">
        <v>23</v>
      </c>
      <c r="B24" s="100">
        <f>B23+15</f>
        <v>45038</v>
      </c>
      <c r="C24" s="103" t="s">
        <v>513</v>
      </c>
      <c r="D24" s="13" t="s">
        <v>542</v>
      </c>
      <c r="E24" s="13" t="s">
        <v>542</v>
      </c>
      <c r="F24" s="100">
        <f>B24+45</f>
        <v>45083</v>
      </c>
      <c r="G24" s="101">
        <v>699.99</v>
      </c>
      <c r="H24" s="101"/>
      <c r="I24" s="101">
        <f t="shared" si="0"/>
        <v>699.99</v>
      </c>
      <c r="J24" s="102">
        <f t="shared" ca="1" si="1"/>
        <v>393</v>
      </c>
    </row>
    <row r="25" spans="1:10" x14ac:dyDescent="0.25">
      <c r="A25" s="99">
        <v>24</v>
      </c>
      <c r="B25" s="100">
        <f>B24+15</f>
        <v>45053</v>
      </c>
      <c r="C25" s="103" t="s">
        <v>546</v>
      </c>
      <c r="D25" s="13" t="s">
        <v>542</v>
      </c>
      <c r="E25" s="13" t="s">
        <v>539</v>
      </c>
      <c r="F25" s="100">
        <f t="shared" ref="F25:F30" si="5">B25+15</f>
        <v>45068</v>
      </c>
      <c r="G25" s="101">
        <v>599.99</v>
      </c>
      <c r="H25" s="101"/>
      <c r="I25" s="101">
        <f t="shared" si="0"/>
        <v>599.99</v>
      </c>
      <c r="J25" s="102">
        <f t="shared" ca="1" si="1"/>
        <v>408</v>
      </c>
    </row>
    <row r="26" spans="1:10" x14ac:dyDescent="0.25">
      <c r="A26" s="99">
        <v>25</v>
      </c>
      <c r="B26" s="100">
        <f>B25+15</f>
        <v>45068</v>
      </c>
      <c r="C26" s="103" t="s">
        <v>545</v>
      </c>
      <c r="D26" s="13" t="s">
        <v>542</v>
      </c>
      <c r="E26" s="13" t="s">
        <v>541</v>
      </c>
      <c r="F26" s="100">
        <f t="shared" si="5"/>
        <v>45083</v>
      </c>
      <c r="G26" s="101">
        <v>499.99</v>
      </c>
      <c r="H26" s="101"/>
      <c r="I26" s="101">
        <f t="shared" si="0"/>
        <v>499.99</v>
      </c>
      <c r="J26" s="102">
        <f t="shared" ca="1" si="1"/>
        <v>393</v>
      </c>
    </row>
    <row r="27" spans="1:10" x14ac:dyDescent="0.25">
      <c r="A27" s="99">
        <v>26</v>
      </c>
      <c r="B27" s="100">
        <f>B26+15</f>
        <v>45083</v>
      </c>
      <c r="C27" s="13" t="s">
        <v>526</v>
      </c>
      <c r="D27" s="13" t="s">
        <v>542</v>
      </c>
      <c r="E27" s="13" t="s">
        <v>542</v>
      </c>
      <c r="F27" s="100">
        <f t="shared" si="5"/>
        <v>45098</v>
      </c>
      <c r="G27" s="101">
        <v>399.99</v>
      </c>
      <c r="H27" s="101"/>
      <c r="I27" s="101">
        <f t="shared" si="0"/>
        <v>399.99</v>
      </c>
      <c r="J27" s="102">
        <f t="shared" ca="1" si="1"/>
        <v>378</v>
      </c>
    </row>
    <row r="28" spans="1:10" x14ac:dyDescent="0.25">
      <c r="A28" s="99">
        <v>27</v>
      </c>
      <c r="B28" s="100">
        <f>B27+15</f>
        <v>45098</v>
      </c>
      <c r="C28" s="13" t="s">
        <v>518</v>
      </c>
      <c r="D28" s="13" t="s">
        <v>600</v>
      </c>
      <c r="E28" s="13" t="s">
        <v>539</v>
      </c>
      <c r="F28" s="100">
        <f t="shared" si="5"/>
        <v>45113</v>
      </c>
      <c r="G28" s="101">
        <v>299.99</v>
      </c>
      <c r="H28" s="101"/>
      <c r="I28" s="101">
        <f t="shared" si="0"/>
        <v>299.99</v>
      </c>
      <c r="J28" s="102">
        <f t="shared" ca="1" si="1"/>
        <v>363</v>
      </c>
    </row>
    <row r="29" spans="1:10" x14ac:dyDescent="0.25">
      <c r="A29" s="99">
        <v>28</v>
      </c>
      <c r="B29" s="100">
        <v>45199</v>
      </c>
      <c r="C29" s="103" t="s">
        <v>533</v>
      </c>
      <c r="D29" s="13" t="s">
        <v>542</v>
      </c>
      <c r="E29" s="13" t="s">
        <v>541</v>
      </c>
      <c r="F29" s="100">
        <f t="shared" si="5"/>
        <v>45214</v>
      </c>
      <c r="G29" s="101">
        <v>8999.99</v>
      </c>
      <c r="H29" s="101"/>
      <c r="I29" s="101">
        <f t="shared" si="0"/>
        <v>8999.99</v>
      </c>
      <c r="J29" s="102">
        <f t="shared" ca="1" si="1"/>
        <v>262</v>
      </c>
    </row>
    <row r="30" spans="1:10" x14ac:dyDescent="0.25">
      <c r="A30" s="99">
        <v>29</v>
      </c>
      <c r="B30" s="100">
        <f>B29+31</f>
        <v>45230</v>
      </c>
      <c r="C30" s="13" t="s">
        <v>526</v>
      </c>
      <c r="D30" s="13" t="s">
        <v>542</v>
      </c>
      <c r="E30" s="13" t="s">
        <v>542</v>
      </c>
      <c r="F30" s="100">
        <f t="shared" si="5"/>
        <v>45245</v>
      </c>
      <c r="G30" s="101">
        <v>7888.88</v>
      </c>
      <c r="H30" s="101"/>
      <c r="I30" s="101">
        <f t="shared" si="0"/>
        <v>7888.88</v>
      </c>
      <c r="J30" s="102">
        <f t="shared" ca="1" si="1"/>
        <v>231</v>
      </c>
    </row>
    <row r="31" spans="1:10" x14ac:dyDescent="0.25">
      <c r="A31" s="99">
        <v>30</v>
      </c>
      <c r="B31" s="100">
        <v>45205</v>
      </c>
      <c r="C31" s="105" t="s">
        <v>104</v>
      </c>
      <c r="D31" s="13" t="s">
        <v>542</v>
      </c>
      <c r="E31" s="13" t="s">
        <v>539</v>
      </c>
      <c r="F31" s="100">
        <f>B31+30</f>
        <v>45235</v>
      </c>
      <c r="G31" s="101">
        <v>1207.24</v>
      </c>
      <c r="H31" s="101"/>
      <c r="I31" s="101">
        <f t="shared" si="0"/>
        <v>1207.24</v>
      </c>
      <c r="J31" s="102">
        <f t="shared" ca="1" si="1"/>
        <v>241</v>
      </c>
    </row>
    <row r="32" spans="1:10" x14ac:dyDescent="0.25">
      <c r="A32" s="99">
        <v>23031</v>
      </c>
      <c r="B32" s="100">
        <v>45211</v>
      </c>
      <c r="C32" s="105" t="s">
        <v>30</v>
      </c>
      <c r="D32" s="13" t="s">
        <v>542</v>
      </c>
      <c r="E32" s="13" t="s">
        <v>539</v>
      </c>
      <c r="F32" s="100">
        <f t="shared" ref="F32:F40" si="6">B32+30</f>
        <v>45241</v>
      </c>
      <c r="G32" s="106">
        <v>18874.3</v>
      </c>
      <c r="H32" s="101"/>
      <c r="I32" s="101">
        <f t="shared" si="0"/>
        <v>18874.3</v>
      </c>
      <c r="J32" s="102">
        <f t="shared" ca="1" si="1"/>
        <v>235</v>
      </c>
    </row>
    <row r="33" spans="1:10" x14ac:dyDescent="0.25">
      <c r="A33" s="99" t="s">
        <v>320</v>
      </c>
      <c r="B33" s="100">
        <v>45273</v>
      </c>
      <c r="C33" s="107" t="s">
        <v>26</v>
      </c>
      <c r="D33" s="13" t="s">
        <v>542</v>
      </c>
      <c r="E33" s="13" t="s">
        <v>539</v>
      </c>
      <c r="F33" s="100">
        <f t="shared" si="6"/>
        <v>45303</v>
      </c>
      <c r="G33" s="106">
        <v>2585.17</v>
      </c>
      <c r="H33" s="101"/>
      <c r="I33" s="101">
        <f t="shared" si="0"/>
        <v>2585.17</v>
      </c>
      <c r="J33" s="102">
        <f t="shared" ca="1" si="1"/>
        <v>173</v>
      </c>
    </row>
    <row r="34" spans="1:10" x14ac:dyDescent="0.25">
      <c r="A34" s="99" t="s">
        <v>322</v>
      </c>
      <c r="B34" s="100">
        <v>45275</v>
      </c>
      <c r="C34" s="107" t="s">
        <v>267</v>
      </c>
      <c r="D34" s="13" t="s">
        <v>542</v>
      </c>
      <c r="E34" s="13" t="s">
        <v>539</v>
      </c>
      <c r="F34" s="100">
        <f t="shared" si="6"/>
        <v>45305</v>
      </c>
      <c r="G34" s="106">
        <v>2112.09</v>
      </c>
      <c r="H34" s="101"/>
      <c r="I34" s="101">
        <f t="shared" si="0"/>
        <v>2112.09</v>
      </c>
      <c r="J34" s="102">
        <f t="shared" ca="1" si="1"/>
        <v>171</v>
      </c>
    </row>
    <row r="35" spans="1:10" x14ac:dyDescent="0.25">
      <c r="A35" s="99" t="s">
        <v>326</v>
      </c>
      <c r="B35" s="100">
        <v>45280</v>
      </c>
      <c r="C35" s="107" t="s">
        <v>104</v>
      </c>
      <c r="D35" s="13" t="s">
        <v>542</v>
      </c>
      <c r="E35" s="13" t="s">
        <v>539</v>
      </c>
      <c r="F35" s="100">
        <f t="shared" si="6"/>
        <v>45310</v>
      </c>
      <c r="G35" s="106">
        <v>1063.52</v>
      </c>
      <c r="H35" s="101"/>
      <c r="I35" s="101">
        <f t="shared" si="0"/>
        <v>1063.52</v>
      </c>
      <c r="J35" s="102">
        <f t="shared" ca="1" si="1"/>
        <v>166</v>
      </c>
    </row>
    <row r="36" spans="1:10" x14ac:dyDescent="0.25">
      <c r="A36" s="99" t="s">
        <v>328</v>
      </c>
      <c r="B36" s="100">
        <v>45279</v>
      </c>
      <c r="C36" s="107" t="s">
        <v>30</v>
      </c>
      <c r="D36" s="13" t="s">
        <v>542</v>
      </c>
      <c r="E36" s="13" t="s">
        <v>539</v>
      </c>
      <c r="F36" s="100">
        <f t="shared" si="6"/>
        <v>45309</v>
      </c>
      <c r="G36" s="106">
        <v>3111.22</v>
      </c>
      <c r="H36" s="101"/>
      <c r="I36" s="101">
        <f t="shared" si="0"/>
        <v>3111.22</v>
      </c>
      <c r="J36" s="102">
        <f t="shared" ca="1" si="1"/>
        <v>167</v>
      </c>
    </row>
    <row r="37" spans="1:10" x14ac:dyDescent="0.25">
      <c r="A37" s="99" t="s">
        <v>329</v>
      </c>
      <c r="B37" s="100">
        <v>45280</v>
      </c>
      <c r="C37" s="107" t="s">
        <v>258</v>
      </c>
      <c r="D37" s="13" t="s">
        <v>542</v>
      </c>
      <c r="E37" s="13" t="s">
        <v>539</v>
      </c>
      <c r="F37" s="100">
        <f t="shared" si="6"/>
        <v>45310</v>
      </c>
      <c r="G37" s="106">
        <v>413.91</v>
      </c>
      <c r="H37" s="101"/>
      <c r="I37" s="101">
        <f t="shared" si="0"/>
        <v>413.91</v>
      </c>
      <c r="J37" s="102">
        <f t="shared" ca="1" si="1"/>
        <v>166</v>
      </c>
    </row>
    <row r="38" spans="1:10" x14ac:dyDescent="0.25">
      <c r="A38" s="99" t="s">
        <v>330</v>
      </c>
      <c r="B38" s="100">
        <v>45280</v>
      </c>
      <c r="C38" s="107" t="s">
        <v>331</v>
      </c>
      <c r="D38" s="13" t="s">
        <v>542</v>
      </c>
      <c r="E38" s="13" t="s">
        <v>539</v>
      </c>
      <c r="F38" s="100">
        <f t="shared" si="6"/>
        <v>45310</v>
      </c>
      <c r="G38" s="106">
        <v>1046.27</v>
      </c>
      <c r="H38" s="101"/>
      <c r="I38" s="101">
        <f t="shared" si="0"/>
        <v>1046.27</v>
      </c>
      <c r="J38" s="102">
        <f t="shared" ca="1" si="1"/>
        <v>166</v>
      </c>
    </row>
    <row r="39" spans="1:10" x14ac:dyDescent="0.25">
      <c r="A39" s="99" t="s">
        <v>333</v>
      </c>
      <c r="B39" s="100">
        <v>45280</v>
      </c>
      <c r="C39" s="107" t="s">
        <v>172</v>
      </c>
      <c r="D39" s="13" t="s">
        <v>542</v>
      </c>
      <c r="E39" s="13" t="s">
        <v>539</v>
      </c>
      <c r="F39" s="100">
        <f t="shared" si="6"/>
        <v>45310</v>
      </c>
      <c r="G39" s="106">
        <v>1456.34</v>
      </c>
      <c r="H39" s="101"/>
      <c r="I39" s="101">
        <f t="shared" si="0"/>
        <v>1456.34</v>
      </c>
      <c r="J39" s="102">
        <f t="shared" ca="1" si="1"/>
        <v>166</v>
      </c>
    </row>
    <row r="40" spans="1:10" x14ac:dyDescent="0.25">
      <c r="A40" s="99" t="s">
        <v>580</v>
      </c>
      <c r="B40" s="100">
        <v>45279</v>
      </c>
      <c r="C40" s="107" t="s">
        <v>30</v>
      </c>
      <c r="D40" s="13" t="s">
        <v>542</v>
      </c>
      <c r="E40" s="13" t="s">
        <v>539</v>
      </c>
      <c r="F40" s="100">
        <f t="shared" si="6"/>
        <v>45309</v>
      </c>
      <c r="G40" s="106">
        <v>3111.22</v>
      </c>
      <c r="H40" s="101"/>
      <c r="I40" s="101">
        <f t="shared" si="0"/>
        <v>3111.22</v>
      </c>
      <c r="J40" s="102">
        <f t="shared" ca="1" si="1"/>
        <v>167</v>
      </c>
    </row>
    <row r="41" spans="1:10" x14ac:dyDescent="0.25">
      <c r="A41" s="99" t="s">
        <v>334</v>
      </c>
      <c r="B41" s="100">
        <v>45291</v>
      </c>
      <c r="C41" s="107" t="s">
        <v>251</v>
      </c>
      <c r="D41" s="13" t="s">
        <v>542</v>
      </c>
      <c r="E41" s="13" t="s">
        <v>601</v>
      </c>
      <c r="F41" s="100">
        <f>B41+35</f>
        <v>45326</v>
      </c>
      <c r="G41" s="106">
        <v>718.59</v>
      </c>
      <c r="H41" s="101"/>
      <c r="I41" s="101">
        <f t="shared" si="0"/>
        <v>718.59</v>
      </c>
      <c r="J41" s="102">
        <f t="shared" ca="1" si="1"/>
        <v>150</v>
      </c>
    </row>
    <row r="42" spans="1:10" x14ac:dyDescent="0.25">
      <c r="A42" s="99" t="s">
        <v>398</v>
      </c>
      <c r="B42" s="100">
        <v>45291</v>
      </c>
      <c r="C42" s="107" t="s">
        <v>578</v>
      </c>
      <c r="D42" s="13" t="s">
        <v>542</v>
      </c>
      <c r="E42" s="13" t="s">
        <v>602</v>
      </c>
      <c r="F42" s="100">
        <f>B42+40</f>
        <v>45331</v>
      </c>
      <c r="G42" s="106">
        <v>431.16</v>
      </c>
      <c r="H42" s="101"/>
      <c r="I42" s="101">
        <f t="shared" si="0"/>
        <v>431.16</v>
      </c>
      <c r="J42" s="102">
        <f t="shared" ca="1" si="1"/>
        <v>145</v>
      </c>
    </row>
    <row r="43" spans="1:10" x14ac:dyDescent="0.25">
      <c r="A43" s="99" t="s">
        <v>399</v>
      </c>
      <c r="B43" s="100">
        <v>45291</v>
      </c>
      <c r="C43" s="107" t="s">
        <v>258</v>
      </c>
      <c r="D43" s="13" t="s">
        <v>542</v>
      </c>
      <c r="E43" s="13" t="s">
        <v>603</v>
      </c>
      <c r="F43" s="100">
        <f>B43+45</f>
        <v>45336</v>
      </c>
      <c r="G43" s="106">
        <v>696.75</v>
      </c>
      <c r="H43" s="101"/>
      <c r="I43" s="101">
        <f t="shared" si="0"/>
        <v>696.75</v>
      </c>
      <c r="J43" s="102">
        <f t="shared" ca="1" si="1"/>
        <v>140</v>
      </c>
    </row>
    <row r="44" spans="1:10" x14ac:dyDescent="0.25">
      <c r="A44" s="99" t="s">
        <v>402</v>
      </c>
      <c r="B44" s="100">
        <v>45291</v>
      </c>
      <c r="C44" s="107" t="s">
        <v>233</v>
      </c>
      <c r="D44" s="13" t="s">
        <v>542</v>
      </c>
      <c r="E44" s="13" t="s">
        <v>604</v>
      </c>
      <c r="F44" s="100">
        <f>B44+50</f>
        <v>45341</v>
      </c>
      <c r="G44" s="106">
        <v>9388.86</v>
      </c>
      <c r="H44" s="101"/>
      <c r="I44" s="101">
        <f t="shared" si="0"/>
        <v>9388.86</v>
      </c>
      <c r="J44" s="102">
        <f t="shared" ca="1" si="1"/>
        <v>135</v>
      </c>
    </row>
    <row r="45" spans="1:10" x14ac:dyDescent="0.25">
      <c r="A45" s="99" t="s">
        <v>403</v>
      </c>
      <c r="B45" s="100">
        <v>45291</v>
      </c>
      <c r="C45" s="107" t="s">
        <v>104</v>
      </c>
      <c r="D45" s="13" t="s">
        <v>542</v>
      </c>
      <c r="E45" s="13" t="s">
        <v>605</v>
      </c>
      <c r="F45" s="100">
        <f>B45+60</f>
        <v>45351</v>
      </c>
      <c r="G45" s="106">
        <v>1766.02</v>
      </c>
      <c r="H45" s="101"/>
      <c r="I45" s="101">
        <f t="shared" si="0"/>
        <v>1766.02</v>
      </c>
      <c r="J45" s="102">
        <f t="shared" ca="1" si="1"/>
        <v>125</v>
      </c>
    </row>
    <row r="46" spans="1:10" x14ac:dyDescent="0.25">
      <c r="A46" s="99" t="s">
        <v>404</v>
      </c>
      <c r="B46" s="100">
        <v>45291</v>
      </c>
      <c r="C46" s="107" t="s">
        <v>153</v>
      </c>
      <c r="D46" s="13" t="s">
        <v>542</v>
      </c>
      <c r="E46" s="13" t="s">
        <v>606</v>
      </c>
      <c r="F46" s="100">
        <f>B46+90</f>
        <v>45381</v>
      </c>
      <c r="G46" s="106">
        <v>344.93</v>
      </c>
      <c r="H46" s="101"/>
      <c r="I46" s="101">
        <f t="shared" si="0"/>
        <v>344.93</v>
      </c>
      <c r="J46" s="102">
        <f t="shared" ca="1" si="1"/>
        <v>95</v>
      </c>
    </row>
    <row r="47" spans="1:10" x14ac:dyDescent="0.25">
      <c r="A47" s="99" t="s">
        <v>642</v>
      </c>
      <c r="B47" s="100">
        <v>45342</v>
      </c>
      <c r="C47" s="107" t="s">
        <v>104</v>
      </c>
      <c r="D47" s="13" t="s">
        <v>542</v>
      </c>
      <c r="E47" s="13" t="s">
        <v>539</v>
      </c>
      <c r="F47" s="100">
        <f>B47+30</f>
        <v>45372</v>
      </c>
      <c r="G47" s="106">
        <v>1041.67</v>
      </c>
      <c r="H47" s="101"/>
      <c r="I47" s="101">
        <f t="shared" si="0"/>
        <v>1041.67</v>
      </c>
      <c r="J47" s="102">
        <f t="shared" ca="1" si="1"/>
        <v>104</v>
      </c>
    </row>
    <row r="48" spans="1:10" x14ac:dyDescent="0.25">
      <c r="A48" s="99" t="s">
        <v>640</v>
      </c>
      <c r="B48" s="100">
        <v>45343</v>
      </c>
      <c r="C48" s="107" t="s">
        <v>47</v>
      </c>
      <c r="D48" s="13" t="s">
        <v>542</v>
      </c>
      <c r="E48" s="13" t="s">
        <v>539</v>
      </c>
      <c r="F48" s="100">
        <f>B48+30</f>
        <v>45373</v>
      </c>
      <c r="G48" s="106">
        <v>1241.73</v>
      </c>
      <c r="H48" s="101"/>
      <c r="I48" s="101">
        <f t="shared" ref="I48" si="7">G48-H48</f>
        <v>1241.73</v>
      </c>
      <c r="J48" s="102">
        <f t="shared" ref="J48" ca="1" si="8">IF(H48&lt;G48,TODAY()-F48,"")</f>
        <v>103</v>
      </c>
    </row>
    <row r="49" spans="1:10" x14ac:dyDescent="0.25">
      <c r="A49" s="99" t="s">
        <v>702</v>
      </c>
      <c r="B49" s="100">
        <v>45343</v>
      </c>
      <c r="C49" s="107" t="s">
        <v>268</v>
      </c>
      <c r="D49" s="13" t="s">
        <v>542</v>
      </c>
      <c r="E49" s="13" t="s">
        <v>539</v>
      </c>
      <c r="F49" s="100">
        <f>B49+30</f>
        <v>45373</v>
      </c>
      <c r="G49" s="106">
        <v>548.57000000000005</v>
      </c>
      <c r="H49" s="101"/>
      <c r="I49" s="101">
        <f t="shared" ref="I49" si="9">G49-H49</f>
        <v>548.57000000000005</v>
      </c>
      <c r="J49" s="102">
        <f t="shared" ref="J49" ca="1" si="10">IF(H49&lt;G49,TODAY()-F49,"")</f>
        <v>103</v>
      </c>
    </row>
    <row r="50" spans="1:10" x14ac:dyDescent="0.25">
      <c r="A50" s="99" t="s">
        <v>704</v>
      </c>
      <c r="B50" s="100">
        <v>45343</v>
      </c>
      <c r="C50" s="24" t="s">
        <v>153</v>
      </c>
      <c r="D50" s="24" t="s">
        <v>542</v>
      </c>
      <c r="E50" s="24" t="s">
        <v>539</v>
      </c>
      <c r="F50" s="100">
        <v>45373</v>
      </c>
      <c r="G50" s="106">
        <v>1580.04</v>
      </c>
      <c r="H50" s="101"/>
      <c r="I50" s="101">
        <f t="shared" ref="I50" si="11">G50-H50</f>
        <v>1580.04</v>
      </c>
      <c r="J50" s="102">
        <f t="shared" ref="J50" ca="1" si="12">IF(H50&lt;G50,TODAY()-F50,"")</f>
        <v>103</v>
      </c>
    </row>
    <row r="51" spans="1:10" x14ac:dyDescent="0.25">
      <c r="A51" s="99" t="s">
        <v>711</v>
      </c>
      <c r="B51" s="100">
        <v>45341</v>
      </c>
      <c r="C51" s="24" t="s">
        <v>154</v>
      </c>
      <c r="D51" s="24" t="s">
        <v>542</v>
      </c>
      <c r="E51" s="24" t="s">
        <v>539</v>
      </c>
      <c r="F51" s="100">
        <v>45371</v>
      </c>
      <c r="G51" s="106">
        <v>3656.49</v>
      </c>
      <c r="H51" s="101"/>
      <c r="I51" s="101">
        <f t="shared" ref="I51" si="13">G51-H51</f>
        <v>3656.49</v>
      </c>
      <c r="J51" s="102">
        <f t="shared" ref="J51" ca="1" si="14">IF(H51&lt;G51,TODAY()-F51,"")</f>
        <v>105</v>
      </c>
    </row>
    <row r="52" spans="1:10" x14ac:dyDescent="0.25">
      <c r="A52" s="99" t="s">
        <v>716</v>
      </c>
      <c r="B52" s="100">
        <v>45344</v>
      </c>
      <c r="C52" s="24" t="s">
        <v>26</v>
      </c>
      <c r="D52" s="24" t="s">
        <v>542</v>
      </c>
      <c r="E52" s="24" t="s">
        <v>539</v>
      </c>
      <c r="F52" s="100">
        <v>45374</v>
      </c>
      <c r="G52" s="106">
        <v>862.31</v>
      </c>
      <c r="H52" s="101"/>
      <c r="I52" s="101">
        <f t="shared" ref="I52" si="15">G52-H52</f>
        <v>862.31</v>
      </c>
      <c r="J52" s="102">
        <f t="shared" ref="J52" ca="1" si="16">IF(H52&lt;G52,TODAY()-F52,"")</f>
        <v>102</v>
      </c>
    </row>
    <row r="53" spans="1:10" x14ac:dyDescent="0.25">
      <c r="A53" s="99" t="s">
        <v>718</v>
      </c>
      <c r="B53" s="100">
        <v>45344</v>
      </c>
      <c r="C53" s="24" t="s">
        <v>111</v>
      </c>
      <c r="D53" s="24" t="s">
        <v>542</v>
      </c>
      <c r="E53" s="24" t="s">
        <v>539</v>
      </c>
      <c r="F53" s="100">
        <v>45374</v>
      </c>
      <c r="G53" s="106">
        <v>1474.63</v>
      </c>
      <c r="H53" s="101"/>
      <c r="I53" s="101">
        <f t="shared" ref="I53" si="17">G53-H53</f>
        <v>1474.63</v>
      </c>
      <c r="J53" s="102">
        <f t="shared" ref="J53" ca="1" si="18">IF(H53&lt;G53,TODAY()-F53,"")</f>
        <v>102</v>
      </c>
    </row>
    <row r="54" spans="1:10" x14ac:dyDescent="0.25">
      <c r="A54" s="99" t="s">
        <v>721</v>
      </c>
      <c r="B54" s="100">
        <v>45344</v>
      </c>
      <c r="C54" s="24" t="s">
        <v>253</v>
      </c>
      <c r="D54" s="24" t="s">
        <v>542</v>
      </c>
      <c r="E54" s="24" t="s">
        <v>539</v>
      </c>
      <c r="F54" s="100">
        <v>45374</v>
      </c>
      <c r="G54" s="106">
        <v>474.34</v>
      </c>
      <c r="H54" s="101"/>
      <c r="I54" s="101">
        <f t="shared" ref="I54" si="19">G54-H54</f>
        <v>474.34</v>
      </c>
      <c r="J54" s="102">
        <f t="shared" ref="J54" ca="1" si="20">IF(H54&lt;G54,TODAY()-F54,"")</f>
        <v>102</v>
      </c>
    </row>
    <row r="55" spans="1:10" x14ac:dyDescent="0.25">
      <c r="A55" s="99" t="s">
        <v>724</v>
      </c>
      <c r="B55" s="100">
        <v>45344</v>
      </c>
      <c r="C55" s="24" t="s">
        <v>253</v>
      </c>
      <c r="D55" s="24" t="s">
        <v>542</v>
      </c>
      <c r="E55" s="24" t="s">
        <v>539</v>
      </c>
      <c r="F55" s="100">
        <v>45374</v>
      </c>
      <c r="G55" s="106">
        <v>526.14</v>
      </c>
      <c r="H55" s="101"/>
      <c r="I55" s="101">
        <f t="shared" ref="I55" si="21">G55-H55</f>
        <v>526.14</v>
      </c>
      <c r="J55" s="102">
        <f t="shared" ref="J55" ca="1" si="22">IF(H55&lt;G55,TODAY()-F55,"")</f>
        <v>102</v>
      </c>
    </row>
    <row r="56" spans="1:10" x14ac:dyDescent="0.25">
      <c r="A56" s="99" t="s">
        <v>725</v>
      </c>
      <c r="B56" s="100">
        <v>45344</v>
      </c>
      <c r="C56" s="24" t="s">
        <v>39</v>
      </c>
      <c r="D56" s="24" t="s">
        <v>542</v>
      </c>
      <c r="E56" s="24" t="s">
        <v>539</v>
      </c>
      <c r="F56" s="100">
        <v>45374</v>
      </c>
      <c r="G56" s="106">
        <v>400.21</v>
      </c>
      <c r="H56" s="101"/>
      <c r="I56" s="101">
        <f t="shared" ref="I56:I57" si="23">G56-H56</f>
        <v>400.21</v>
      </c>
      <c r="J56" s="102">
        <f t="shared" ref="J56:J57" ca="1" si="24">IF(H56&lt;G56,TODAY()-F56,"")</f>
        <v>102</v>
      </c>
    </row>
    <row r="57" spans="1:10" x14ac:dyDescent="0.25">
      <c r="A57" s="99" t="s">
        <v>725</v>
      </c>
      <c r="B57" s="100">
        <v>45345</v>
      </c>
      <c r="C57" s="24" t="s">
        <v>39</v>
      </c>
      <c r="D57" s="24" t="s">
        <v>542</v>
      </c>
      <c r="E57" s="24" t="s">
        <v>539</v>
      </c>
      <c r="F57" s="100">
        <v>45375</v>
      </c>
      <c r="G57" s="106">
        <v>1050.51</v>
      </c>
      <c r="H57" s="101"/>
      <c r="I57" s="101">
        <f t="shared" si="23"/>
        <v>1050.51</v>
      </c>
      <c r="J57" s="102">
        <f t="shared" ca="1" si="24"/>
        <v>101</v>
      </c>
    </row>
    <row r="58" spans="1:10" x14ac:dyDescent="0.25">
      <c r="A58" s="99" t="s">
        <v>858</v>
      </c>
      <c r="B58" s="100">
        <v>45358</v>
      </c>
      <c r="C58" s="24" t="s">
        <v>163</v>
      </c>
      <c r="D58" s="24" t="s">
        <v>542</v>
      </c>
      <c r="E58" s="24" t="s">
        <v>539</v>
      </c>
      <c r="F58" s="100">
        <v>45388</v>
      </c>
      <c r="G58" s="106">
        <v>14660.73</v>
      </c>
      <c r="H58" s="101"/>
      <c r="I58" s="101">
        <f t="shared" ref="I58" si="25">G58-H58</f>
        <v>14660.73</v>
      </c>
      <c r="J58" s="102">
        <f t="shared" ref="J58" ca="1" si="26">IF(H58&lt;G58,TODAY()-F58,"")</f>
        <v>88</v>
      </c>
    </row>
    <row r="59" spans="1:10" x14ac:dyDescent="0.25">
      <c r="A59" s="99" t="s">
        <v>861</v>
      </c>
      <c r="B59" s="100">
        <v>45351</v>
      </c>
      <c r="C59" s="24" t="s">
        <v>172</v>
      </c>
      <c r="D59" s="24" t="s">
        <v>542</v>
      </c>
      <c r="E59" s="24" t="s">
        <v>539</v>
      </c>
      <c r="F59" s="100">
        <v>45381</v>
      </c>
      <c r="G59" s="106">
        <v>3111.22</v>
      </c>
      <c r="H59" s="101"/>
      <c r="I59" s="101">
        <f t="shared" ref="I59" si="27">G59-H59</f>
        <v>3111.22</v>
      </c>
      <c r="J59" s="102">
        <f t="shared" ref="J59" ca="1" si="28">IF(H59&lt;G59,TODAY()-F59,"")</f>
        <v>95</v>
      </c>
    </row>
    <row r="60" spans="1:10" x14ac:dyDescent="0.25">
      <c r="A60" s="99" t="s">
        <v>863</v>
      </c>
      <c r="B60" s="100">
        <v>45358</v>
      </c>
      <c r="C60" s="24" t="s">
        <v>243</v>
      </c>
      <c r="D60" s="24" t="s">
        <v>542</v>
      </c>
      <c r="E60" s="24" t="s">
        <v>539</v>
      </c>
      <c r="F60" s="100">
        <v>45388</v>
      </c>
      <c r="G60" s="106">
        <v>3801.07</v>
      </c>
      <c r="H60" s="101"/>
      <c r="I60" s="101">
        <f t="shared" ref="I60:I62" si="29">G60-H60</f>
        <v>3801.07</v>
      </c>
      <c r="J60" s="102">
        <f t="shared" ref="J60:J62" ca="1" si="30">IF(H60&lt;G60,TODAY()-F60,"")</f>
        <v>88</v>
      </c>
    </row>
    <row r="61" spans="1:10" x14ac:dyDescent="0.25">
      <c r="A61" s="99" t="s">
        <v>865</v>
      </c>
      <c r="B61" s="100">
        <v>45359</v>
      </c>
      <c r="C61" s="24" t="s">
        <v>258</v>
      </c>
      <c r="D61" s="24" t="s">
        <v>542</v>
      </c>
      <c r="E61" s="24" t="s">
        <v>539</v>
      </c>
      <c r="F61" s="100">
        <v>45389</v>
      </c>
      <c r="G61" s="106">
        <v>3449.25</v>
      </c>
      <c r="H61" s="101"/>
      <c r="I61" s="101">
        <f t="shared" si="29"/>
        <v>3449.25</v>
      </c>
      <c r="J61" s="102">
        <f t="shared" ca="1" si="30"/>
        <v>87</v>
      </c>
    </row>
    <row r="62" spans="1:10" x14ac:dyDescent="0.25">
      <c r="A62" s="99" t="s">
        <v>866</v>
      </c>
      <c r="B62" s="100">
        <v>45359</v>
      </c>
      <c r="C62" s="24" t="s">
        <v>20</v>
      </c>
      <c r="D62" s="24" t="s">
        <v>542</v>
      </c>
      <c r="E62" s="24" t="s">
        <v>539</v>
      </c>
      <c r="F62" s="100">
        <v>45389</v>
      </c>
      <c r="G62" s="106">
        <v>3497.82</v>
      </c>
      <c r="H62" s="101"/>
      <c r="I62" s="101">
        <f t="shared" si="29"/>
        <v>3497.82</v>
      </c>
      <c r="J62" s="102">
        <f t="shared" ca="1" si="30"/>
        <v>87</v>
      </c>
    </row>
    <row r="63" spans="1:10" x14ac:dyDescent="0.25">
      <c r="A63" s="99" t="s">
        <v>870</v>
      </c>
      <c r="B63" s="100">
        <v>45359</v>
      </c>
      <c r="C63" s="24" t="s">
        <v>850</v>
      </c>
      <c r="D63" s="24" t="s">
        <v>542</v>
      </c>
      <c r="E63" s="24" t="s">
        <v>539</v>
      </c>
      <c r="F63" s="100">
        <v>45389</v>
      </c>
      <c r="G63" s="106">
        <v>7760.81</v>
      </c>
      <c r="H63" s="101"/>
      <c r="I63" s="101">
        <f t="shared" ref="I63" si="31">G63-H63</f>
        <v>7760.81</v>
      </c>
      <c r="J63" s="102">
        <f t="shared" ref="J63" ca="1" si="32">IF(H63&lt;G63,TODAY()-F63,"")</f>
        <v>87</v>
      </c>
    </row>
    <row r="64" spans="1:10" x14ac:dyDescent="0.25">
      <c r="A64" s="99" t="s">
        <v>878</v>
      </c>
      <c r="B64" s="100">
        <v>45359</v>
      </c>
      <c r="C64" s="24" t="s">
        <v>122</v>
      </c>
      <c r="D64" s="24" t="s">
        <v>542</v>
      </c>
      <c r="E64" s="24" t="s">
        <v>539</v>
      </c>
      <c r="F64" s="100">
        <v>45389</v>
      </c>
      <c r="G64" s="106">
        <v>15521.63</v>
      </c>
      <c r="H64" s="101"/>
      <c r="I64" s="101">
        <f t="shared" ref="I64" si="33">G64-H64</f>
        <v>15521.63</v>
      </c>
      <c r="J64" s="102">
        <f t="shared" ref="J64" ca="1" si="34">IF(H64&lt;G64,TODAY()-F64,"")</f>
        <v>87</v>
      </c>
    </row>
    <row r="65" spans="1:10" x14ac:dyDescent="0.25">
      <c r="A65" s="99" t="s">
        <v>880</v>
      </c>
      <c r="B65" s="100">
        <v>45359</v>
      </c>
      <c r="C65" s="24" t="s">
        <v>30</v>
      </c>
      <c r="D65" s="24" t="s">
        <v>542</v>
      </c>
      <c r="E65" s="24" t="s">
        <v>539</v>
      </c>
      <c r="F65" s="100">
        <v>45389</v>
      </c>
      <c r="G65" s="106">
        <v>2414.48</v>
      </c>
      <c r="H65" s="101"/>
      <c r="I65" s="101">
        <f t="shared" ref="I65:I66" si="35">G65-H65</f>
        <v>2414.48</v>
      </c>
      <c r="J65" s="102">
        <f t="shared" ref="J65:J66" ca="1" si="36">IF(H65&lt;G65,TODAY()-F65,"")</f>
        <v>87</v>
      </c>
    </row>
    <row r="66" spans="1:10" x14ac:dyDescent="0.25">
      <c r="A66" s="99" t="s">
        <v>890</v>
      </c>
      <c r="B66" s="100">
        <v>45361</v>
      </c>
      <c r="C66" s="24" t="s">
        <v>104</v>
      </c>
      <c r="D66" s="24" t="s">
        <v>542</v>
      </c>
      <c r="E66" s="24" t="s">
        <v>539</v>
      </c>
      <c r="F66" s="100">
        <v>45391</v>
      </c>
      <c r="G66" s="106">
        <v>9312.98</v>
      </c>
      <c r="H66" s="101"/>
      <c r="I66" s="101">
        <f t="shared" si="35"/>
        <v>9312.98</v>
      </c>
      <c r="J66" s="102">
        <f t="shared" ca="1" si="36"/>
        <v>85</v>
      </c>
    </row>
    <row r="67" spans="1:10" x14ac:dyDescent="0.25">
      <c r="A67" s="99" t="s">
        <v>892</v>
      </c>
      <c r="B67" s="100">
        <v>45360</v>
      </c>
      <c r="C67" s="24" t="s">
        <v>111</v>
      </c>
      <c r="D67" s="24" t="s">
        <v>542</v>
      </c>
      <c r="E67" s="24" t="s">
        <v>539</v>
      </c>
      <c r="F67" s="100">
        <v>45390</v>
      </c>
      <c r="G67" s="106">
        <v>2766.3</v>
      </c>
      <c r="H67" s="101"/>
      <c r="I67" s="101">
        <f t="shared" ref="I67" si="37">G67-H67</f>
        <v>2766.3</v>
      </c>
      <c r="J67" s="102">
        <f t="shared" ref="J67" ca="1" si="38">IF(H67&lt;G67,TODAY()-F67,"")</f>
        <v>86</v>
      </c>
    </row>
    <row r="68" spans="1:10" x14ac:dyDescent="0.25">
      <c r="A68" s="99" t="s">
        <v>894</v>
      </c>
      <c r="B68" s="100">
        <v>45361</v>
      </c>
      <c r="C68" s="24" t="s">
        <v>267</v>
      </c>
      <c r="D68" s="24" t="s">
        <v>542</v>
      </c>
      <c r="E68" s="24" t="s">
        <v>539</v>
      </c>
      <c r="F68" s="100">
        <v>45391</v>
      </c>
      <c r="G68" s="106">
        <v>3535.48</v>
      </c>
      <c r="H68" s="101"/>
      <c r="I68" s="101">
        <f t="shared" ref="I68:I70" si="39">G68-H68</f>
        <v>3535.48</v>
      </c>
      <c r="J68" s="102">
        <f t="shared" ref="J68:J70" ca="1" si="40">IF(H68&lt;G68,TODAY()-F68,"")</f>
        <v>85</v>
      </c>
    </row>
    <row r="69" spans="1:10" x14ac:dyDescent="0.25">
      <c r="A69" s="99" t="s">
        <v>896</v>
      </c>
      <c r="B69" s="100">
        <v>45360</v>
      </c>
      <c r="C69" s="24" t="s">
        <v>884</v>
      </c>
      <c r="D69" s="24" t="s">
        <v>542</v>
      </c>
      <c r="E69" s="24" t="s">
        <v>539</v>
      </c>
      <c r="F69" s="100">
        <v>45390</v>
      </c>
      <c r="G69" s="106">
        <v>6898.5</v>
      </c>
      <c r="H69" s="101"/>
      <c r="I69" s="101">
        <f t="shared" si="39"/>
        <v>6898.5</v>
      </c>
      <c r="J69" s="102">
        <f t="shared" ca="1" si="40"/>
        <v>86</v>
      </c>
    </row>
    <row r="70" spans="1:10" x14ac:dyDescent="0.25">
      <c r="A70" s="99" t="s">
        <v>895</v>
      </c>
      <c r="B70" s="100">
        <v>45361</v>
      </c>
      <c r="C70" s="24" t="s">
        <v>163</v>
      </c>
      <c r="D70" s="24" t="s">
        <v>542</v>
      </c>
      <c r="E70" s="24" t="s">
        <v>539</v>
      </c>
      <c r="F70" s="100">
        <v>45391</v>
      </c>
      <c r="G70" s="106">
        <v>2759.4</v>
      </c>
      <c r="H70" s="101"/>
      <c r="I70" s="101">
        <f t="shared" si="39"/>
        <v>2759.4</v>
      </c>
      <c r="J70" s="102">
        <f t="shared" ca="1" si="40"/>
        <v>85</v>
      </c>
    </row>
    <row r="71" spans="1:10" x14ac:dyDescent="0.25">
      <c r="A71" s="99" t="s">
        <v>916</v>
      </c>
      <c r="B71" s="100">
        <v>45363</v>
      </c>
      <c r="C71" s="24" t="s">
        <v>26</v>
      </c>
      <c r="D71" s="24" t="s">
        <v>542</v>
      </c>
      <c r="E71" s="24" t="s">
        <v>539</v>
      </c>
      <c r="F71" s="100">
        <v>45393</v>
      </c>
      <c r="G71" s="106">
        <v>1724.63</v>
      </c>
      <c r="H71" s="101"/>
      <c r="I71" s="101">
        <f t="shared" ref="I71" si="41">G71-H71</f>
        <v>1724.63</v>
      </c>
      <c r="J71" s="102">
        <f t="shared" ref="J71" ca="1" si="42">IF(H71&lt;G71,TODAY()-F71,"")</f>
        <v>83</v>
      </c>
    </row>
    <row r="72" spans="1:10" x14ac:dyDescent="0.25">
      <c r="A72" s="99" t="s">
        <v>921</v>
      </c>
      <c r="B72" s="100">
        <v>45362</v>
      </c>
      <c r="C72" s="24" t="s">
        <v>156</v>
      </c>
      <c r="D72" s="24" t="s">
        <v>542</v>
      </c>
      <c r="E72" s="24" t="s">
        <v>539</v>
      </c>
      <c r="F72" s="100">
        <v>45392</v>
      </c>
      <c r="G72" s="106">
        <v>2069.5500000000002</v>
      </c>
      <c r="H72" s="101"/>
      <c r="I72" s="101">
        <f t="shared" ref="I72:I73" si="43">G72-H72</f>
        <v>2069.5500000000002</v>
      </c>
      <c r="J72" s="102">
        <f t="shared" ref="J72:J73" ca="1" si="44">IF(H72&lt;G72,TODAY()-F72,"")</f>
        <v>84</v>
      </c>
    </row>
    <row r="73" spans="1:10" x14ac:dyDescent="0.25">
      <c r="A73" s="99" t="s">
        <v>922</v>
      </c>
      <c r="B73" s="100">
        <v>45363</v>
      </c>
      <c r="C73" s="24" t="s">
        <v>156</v>
      </c>
      <c r="D73" s="24" t="s">
        <v>542</v>
      </c>
      <c r="E73" s="24" t="s">
        <v>539</v>
      </c>
      <c r="F73" s="100">
        <v>45393</v>
      </c>
      <c r="G73" s="106">
        <v>344.93</v>
      </c>
      <c r="H73" s="101"/>
      <c r="I73" s="101">
        <f t="shared" si="43"/>
        <v>344.93</v>
      </c>
      <c r="J73" s="102">
        <f t="shared" ca="1" si="44"/>
        <v>83</v>
      </c>
    </row>
    <row r="74" spans="1:10" x14ac:dyDescent="0.25">
      <c r="A74" s="99" t="s">
        <v>926</v>
      </c>
      <c r="B74" s="100">
        <v>45363</v>
      </c>
      <c r="C74" s="24" t="s">
        <v>233</v>
      </c>
      <c r="D74" s="24" t="s">
        <v>542</v>
      </c>
      <c r="E74" s="24" t="s">
        <v>539</v>
      </c>
      <c r="F74" s="100">
        <v>45393</v>
      </c>
      <c r="G74" s="106">
        <v>689.85</v>
      </c>
      <c r="H74" s="101"/>
      <c r="I74" s="101">
        <f t="shared" ref="I74" si="45">G74-H74</f>
        <v>689.85</v>
      </c>
      <c r="J74" s="102">
        <f t="shared" ref="J74" ca="1" si="46">IF(H74&lt;G74,TODAY()-F74,"")</f>
        <v>83</v>
      </c>
    </row>
    <row r="75" spans="1:10" x14ac:dyDescent="0.25">
      <c r="A75" s="99" t="s">
        <v>929</v>
      </c>
      <c r="B75" s="100">
        <v>45363</v>
      </c>
      <c r="C75" s="24" t="s">
        <v>143</v>
      </c>
      <c r="D75" s="24" t="s">
        <v>542</v>
      </c>
      <c r="E75" s="24" t="s">
        <v>539</v>
      </c>
      <c r="F75" s="100">
        <v>45393</v>
      </c>
      <c r="G75" s="106">
        <v>1379.7</v>
      </c>
      <c r="H75" s="101"/>
      <c r="I75" s="101">
        <f t="shared" ref="I75:I76" si="47">G75-H75</f>
        <v>1379.7</v>
      </c>
      <c r="J75" s="102">
        <f t="shared" ref="J75:J76" ca="1" si="48">IF(H75&lt;G75,TODAY()-F75,"")</f>
        <v>83</v>
      </c>
    </row>
    <row r="76" spans="1:10" x14ac:dyDescent="0.25">
      <c r="A76" s="99" t="s">
        <v>928</v>
      </c>
      <c r="B76" s="100">
        <v>45363</v>
      </c>
      <c r="C76" s="24" t="s">
        <v>113</v>
      </c>
      <c r="D76" s="24" t="s">
        <v>542</v>
      </c>
      <c r="E76" s="24" t="s">
        <v>539</v>
      </c>
      <c r="F76" s="100">
        <v>45393</v>
      </c>
      <c r="G76" s="106">
        <v>2069.5500000000002</v>
      </c>
      <c r="H76" s="101"/>
      <c r="I76" s="101">
        <f t="shared" si="47"/>
        <v>2069.5500000000002</v>
      </c>
      <c r="J76" s="102">
        <f t="shared" ca="1" si="48"/>
        <v>83</v>
      </c>
    </row>
    <row r="77" spans="1:10" x14ac:dyDescent="0.25">
      <c r="A77" s="99" t="s">
        <v>933</v>
      </c>
      <c r="B77" s="100">
        <v>45363</v>
      </c>
      <c r="C77" s="24" t="s">
        <v>783</v>
      </c>
      <c r="D77" s="24" t="s">
        <v>542</v>
      </c>
      <c r="E77" s="24" t="s">
        <v>539</v>
      </c>
      <c r="F77" s="100">
        <v>45393</v>
      </c>
      <c r="G77" s="106">
        <v>1379.7</v>
      </c>
      <c r="H77" s="101"/>
      <c r="I77" s="101">
        <f t="shared" ref="I77:I78" si="49">G77-H77</f>
        <v>1379.7</v>
      </c>
      <c r="J77" s="102">
        <f t="shared" ref="J77:J78" ca="1" si="50">IF(H77&lt;G77,TODAY()-F77,"")</f>
        <v>83</v>
      </c>
    </row>
    <row r="78" spans="1:10" x14ac:dyDescent="0.25">
      <c r="A78" s="99" t="s">
        <v>932</v>
      </c>
      <c r="B78" s="100">
        <v>45363</v>
      </c>
      <c r="C78" s="24" t="s">
        <v>50</v>
      </c>
      <c r="D78" s="24" t="s">
        <v>542</v>
      </c>
      <c r="E78" s="24" t="s">
        <v>539</v>
      </c>
      <c r="F78" s="100">
        <v>45393</v>
      </c>
      <c r="G78" s="106">
        <v>16983.03</v>
      </c>
      <c r="H78" s="101"/>
      <c r="I78" s="101">
        <f t="shared" si="49"/>
        <v>16983.03</v>
      </c>
      <c r="J78" s="102">
        <f t="shared" ca="1" si="50"/>
        <v>83</v>
      </c>
    </row>
    <row r="79" spans="1:10" x14ac:dyDescent="0.25">
      <c r="A79" s="99" t="s">
        <v>943</v>
      </c>
      <c r="B79" s="100">
        <v>45363</v>
      </c>
      <c r="C79" s="24" t="s">
        <v>299</v>
      </c>
      <c r="D79" s="24" t="s">
        <v>542</v>
      </c>
      <c r="E79" s="24" t="s">
        <v>539</v>
      </c>
      <c r="F79" s="100">
        <v>45393</v>
      </c>
      <c r="G79" s="106">
        <v>1293.47</v>
      </c>
      <c r="H79" s="101"/>
      <c r="I79" s="101">
        <f t="shared" ref="I79:I85" si="51">G79-H79</f>
        <v>1293.47</v>
      </c>
      <c r="J79" s="102">
        <f t="shared" ref="J79:J85" ca="1" si="52">IF(H79&lt;G79,TODAY()-F79,"")</f>
        <v>83</v>
      </c>
    </row>
    <row r="80" spans="1:10" x14ac:dyDescent="0.25">
      <c r="A80" s="99" t="s">
        <v>947</v>
      </c>
      <c r="B80" s="100">
        <v>45363</v>
      </c>
      <c r="C80" s="24" t="s">
        <v>845</v>
      </c>
      <c r="D80" s="24" t="s">
        <v>542</v>
      </c>
      <c r="E80" s="24" t="s">
        <v>539</v>
      </c>
      <c r="F80" s="100">
        <v>45393</v>
      </c>
      <c r="G80" s="106">
        <v>1138.25</v>
      </c>
      <c r="H80" s="101"/>
      <c r="I80" s="101">
        <f t="shared" si="51"/>
        <v>1138.25</v>
      </c>
      <c r="J80" s="102">
        <f t="shared" ca="1" si="52"/>
        <v>83</v>
      </c>
    </row>
    <row r="81" spans="1:10" x14ac:dyDescent="0.25">
      <c r="A81" s="99" t="s">
        <v>944</v>
      </c>
      <c r="B81" s="100">
        <v>45363</v>
      </c>
      <c r="C81" s="24" t="s">
        <v>300</v>
      </c>
      <c r="D81" s="24" t="s">
        <v>542</v>
      </c>
      <c r="E81" s="24" t="s">
        <v>539</v>
      </c>
      <c r="F81" s="100">
        <v>45393</v>
      </c>
      <c r="G81" s="106">
        <v>1034.78</v>
      </c>
      <c r="H81" s="101"/>
      <c r="I81" s="101">
        <f t="shared" si="51"/>
        <v>1034.78</v>
      </c>
      <c r="J81" s="102">
        <f t="shared" ca="1" si="52"/>
        <v>83</v>
      </c>
    </row>
    <row r="82" spans="1:10" x14ac:dyDescent="0.25">
      <c r="A82" s="99" t="s">
        <v>946</v>
      </c>
      <c r="B82" s="100">
        <v>45363</v>
      </c>
      <c r="C82" s="24" t="s">
        <v>760</v>
      </c>
      <c r="D82" s="24" t="s">
        <v>542</v>
      </c>
      <c r="E82" s="24" t="s">
        <v>539</v>
      </c>
      <c r="F82" s="100">
        <v>45393</v>
      </c>
      <c r="G82" s="106">
        <v>1724.63</v>
      </c>
      <c r="H82" s="101"/>
      <c r="I82" s="101">
        <f t="shared" si="51"/>
        <v>1724.63</v>
      </c>
      <c r="J82" s="102">
        <f t="shared" ca="1" si="52"/>
        <v>83</v>
      </c>
    </row>
    <row r="83" spans="1:10" x14ac:dyDescent="0.25">
      <c r="A83" s="99" t="s">
        <v>941</v>
      </c>
      <c r="B83" s="100">
        <v>45363</v>
      </c>
      <c r="C83" s="24" t="s">
        <v>192</v>
      </c>
      <c r="D83" s="24" t="s">
        <v>542</v>
      </c>
      <c r="E83" s="24" t="s">
        <v>539</v>
      </c>
      <c r="F83" s="100">
        <v>45393</v>
      </c>
      <c r="G83" s="106">
        <v>1207.24</v>
      </c>
      <c r="H83" s="101"/>
      <c r="I83" s="101">
        <f t="shared" si="51"/>
        <v>1207.24</v>
      </c>
      <c r="J83" s="102">
        <f t="shared" ca="1" si="52"/>
        <v>83</v>
      </c>
    </row>
    <row r="84" spans="1:10" x14ac:dyDescent="0.25">
      <c r="A84" s="99" t="s">
        <v>942</v>
      </c>
      <c r="B84" s="100">
        <v>45362</v>
      </c>
      <c r="C84" s="24" t="s">
        <v>268</v>
      </c>
      <c r="D84" s="24" t="s">
        <v>542</v>
      </c>
      <c r="E84" s="24" t="s">
        <v>539</v>
      </c>
      <c r="F84" s="100">
        <v>45392</v>
      </c>
      <c r="G84" s="106">
        <v>689.85</v>
      </c>
      <c r="H84" s="101"/>
      <c r="I84" s="101">
        <f t="shared" si="51"/>
        <v>689.85</v>
      </c>
      <c r="J84" s="102">
        <f t="shared" ca="1" si="52"/>
        <v>84</v>
      </c>
    </row>
    <row r="85" spans="1:10" x14ac:dyDescent="0.25">
      <c r="A85" s="99" t="s">
        <v>945</v>
      </c>
      <c r="B85" s="100">
        <v>45363</v>
      </c>
      <c r="C85" s="24" t="s">
        <v>734</v>
      </c>
      <c r="D85" s="24" t="s">
        <v>542</v>
      </c>
      <c r="E85" s="24" t="s">
        <v>539</v>
      </c>
      <c r="F85" s="100">
        <v>45393</v>
      </c>
      <c r="G85" s="106">
        <v>448.4</v>
      </c>
      <c r="H85" s="101"/>
      <c r="I85" s="101">
        <f t="shared" si="51"/>
        <v>448.4</v>
      </c>
      <c r="J85" s="102">
        <f t="shared" ca="1" si="52"/>
        <v>83</v>
      </c>
    </row>
    <row r="86" spans="1:10" x14ac:dyDescent="0.25">
      <c r="A86" s="99" t="s">
        <v>959</v>
      </c>
      <c r="B86" s="100">
        <v>45364</v>
      </c>
      <c r="C86" s="24" t="s">
        <v>205</v>
      </c>
      <c r="D86" s="24" t="s">
        <v>542</v>
      </c>
      <c r="E86" s="24" t="s">
        <v>539</v>
      </c>
      <c r="F86" s="100">
        <v>45394</v>
      </c>
      <c r="G86" s="106">
        <v>1034.78</v>
      </c>
      <c r="H86" s="101"/>
      <c r="I86" s="101">
        <f t="shared" ref="I86:I88" si="53">G86-H86</f>
        <v>1034.78</v>
      </c>
      <c r="J86" s="102">
        <f t="shared" ref="J86:J88" ca="1" si="54">IF(H86&lt;G86,TODAY()-F86,"")</f>
        <v>82</v>
      </c>
    </row>
    <row r="87" spans="1:10" x14ac:dyDescent="0.25">
      <c r="A87" s="99" t="s">
        <v>957</v>
      </c>
      <c r="B87" s="100">
        <v>45364</v>
      </c>
      <c r="C87" s="24" t="s">
        <v>116</v>
      </c>
      <c r="D87" s="24" t="s">
        <v>542</v>
      </c>
      <c r="E87" s="24" t="s">
        <v>539</v>
      </c>
      <c r="F87" s="100">
        <v>45394</v>
      </c>
      <c r="G87" s="106">
        <v>862.31</v>
      </c>
      <c r="H87" s="101"/>
      <c r="I87" s="101">
        <f t="shared" si="53"/>
        <v>862.31</v>
      </c>
      <c r="J87" s="102">
        <f t="shared" ca="1" si="54"/>
        <v>82</v>
      </c>
    </row>
    <row r="88" spans="1:10" x14ac:dyDescent="0.25">
      <c r="A88" s="99" t="s">
        <v>958</v>
      </c>
      <c r="B88" s="100">
        <v>45364</v>
      </c>
      <c r="C88" s="24" t="s">
        <v>124</v>
      </c>
      <c r="D88" s="24" t="s">
        <v>542</v>
      </c>
      <c r="E88" s="24" t="s">
        <v>539</v>
      </c>
      <c r="F88" s="100">
        <v>45394</v>
      </c>
      <c r="G88" s="106">
        <v>689.85</v>
      </c>
      <c r="H88" s="101"/>
      <c r="I88" s="101">
        <f t="shared" si="53"/>
        <v>689.85</v>
      </c>
      <c r="J88" s="102">
        <f t="shared" ca="1" si="54"/>
        <v>82</v>
      </c>
    </row>
    <row r="89" spans="1:10" x14ac:dyDescent="0.25">
      <c r="A89" s="99" t="s">
        <v>964</v>
      </c>
      <c r="B89" s="100">
        <v>45364</v>
      </c>
      <c r="C89" s="24" t="s">
        <v>172</v>
      </c>
      <c r="D89" s="24" t="s">
        <v>542</v>
      </c>
      <c r="E89" s="24" t="s">
        <v>539</v>
      </c>
      <c r="F89" s="100">
        <v>45394</v>
      </c>
      <c r="G89" s="106">
        <v>3777.64</v>
      </c>
      <c r="H89" s="101"/>
      <c r="I89" s="101">
        <f t="shared" ref="I89:I90" si="55">G89-H89</f>
        <v>3777.64</v>
      </c>
      <c r="J89" s="102">
        <f t="shared" ref="J89:J90" ca="1" si="56">IF(H89&lt;G89,TODAY()-F89,"")</f>
        <v>82</v>
      </c>
    </row>
    <row r="90" spans="1:10" x14ac:dyDescent="0.25">
      <c r="A90" s="99" t="s">
        <v>963</v>
      </c>
      <c r="B90" s="100">
        <v>45364</v>
      </c>
      <c r="C90" s="24" t="s">
        <v>230</v>
      </c>
      <c r="D90" s="24" t="s">
        <v>542</v>
      </c>
      <c r="E90" s="24" t="s">
        <v>539</v>
      </c>
      <c r="F90" s="100">
        <v>45394</v>
      </c>
      <c r="G90" s="106">
        <v>1034.78</v>
      </c>
      <c r="H90" s="101"/>
      <c r="I90" s="101">
        <f t="shared" si="55"/>
        <v>1034.78</v>
      </c>
      <c r="J90" s="102">
        <f t="shared" ca="1" si="56"/>
        <v>82</v>
      </c>
    </row>
    <row r="91" spans="1:10" x14ac:dyDescent="0.25">
      <c r="A91" s="99" t="s">
        <v>977</v>
      </c>
      <c r="B91" s="100">
        <v>45364</v>
      </c>
      <c r="C91" s="24" t="s">
        <v>104</v>
      </c>
      <c r="D91" s="24" t="s">
        <v>542</v>
      </c>
      <c r="E91" s="24" t="s">
        <v>539</v>
      </c>
      <c r="F91" s="100">
        <v>45394</v>
      </c>
      <c r="G91" s="106">
        <v>3104.33</v>
      </c>
      <c r="H91" s="101"/>
      <c r="I91" s="101">
        <f t="shared" ref="I91:I94" si="57">G91-H91</f>
        <v>3104.33</v>
      </c>
      <c r="J91" s="102">
        <f t="shared" ref="J91:J94" ca="1" si="58">IF(H91&lt;G91,TODAY()-F91,"")</f>
        <v>82</v>
      </c>
    </row>
    <row r="92" spans="1:10" x14ac:dyDescent="0.25">
      <c r="A92" s="99" t="s">
        <v>982</v>
      </c>
      <c r="B92" s="100">
        <v>45364</v>
      </c>
      <c r="C92" s="24" t="s">
        <v>295</v>
      </c>
      <c r="D92" s="24" t="s">
        <v>542</v>
      </c>
      <c r="E92" s="24" t="s">
        <v>539</v>
      </c>
      <c r="F92" s="100">
        <v>45394</v>
      </c>
      <c r="G92" s="106">
        <v>689.85</v>
      </c>
      <c r="H92" s="101"/>
      <c r="I92" s="101">
        <f t="shared" si="57"/>
        <v>689.85</v>
      </c>
      <c r="J92" s="102">
        <f t="shared" ca="1" si="58"/>
        <v>82</v>
      </c>
    </row>
    <row r="93" spans="1:10" x14ac:dyDescent="0.25">
      <c r="A93" s="99" t="s">
        <v>986</v>
      </c>
      <c r="B93" s="100">
        <v>45364</v>
      </c>
      <c r="C93" s="24" t="s">
        <v>253</v>
      </c>
      <c r="D93" s="24" t="s">
        <v>542</v>
      </c>
      <c r="E93" s="24" t="s">
        <v>539</v>
      </c>
      <c r="F93" s="100">
        <v>45394</v>
      </c>
      <c r="G93" s="106">
        <v>1138.25</v>
      </c>
      <c r="H93" s="101"/>
      <c r="I93" s="101">
        <f t="shared" si="57"/>
        <v>1138.25</v>
      </c>
      <c r="J93" s="102">
        <f t="shared" ca="1" si="58"/>
        <v>82</v>
      </c>
    </row>
    <row r="94" spans="1:10" x14ac:dyDescent="0.25">
      <c r="A94" s="99" t="s">
        <v>985</v>
      </c>
      <c r="B94" s="100">
        <v>45364</v>
      </c>
      <c r="C94" s="24" t="s">
        <v>118</v>
      </c>
      <c r="D94" s="24" t="s">
        <v>542</v>
      </c>
      <c r="E94" s="24" t="s">
        <v>539</v>
      </c>
      <c r="F94" s="100">
        <v>45394</v>
      </c>
      <c r="G94" s="106">
        <v>724.34</v>
      </c>
      <c r="H94" s="101"/>
      <c r="I94" s="101">
        <f t="shared" si="57"/>
        <v>724.34</v>
      </c>
      <c r="J94" s="102">
        <f t="shared" ca="1" si="58"/>
        <v>82</v>
      </c>
    </row>
    <row r="95" spans="1:10" x14ac:dyDescent="0.25">
      <c r="A95" s="99" t="s">
        <v>993</v>
      </c>
      <c r="B95" s="100">
        <v>45363</v>
      </c>
      <c r="C95" s="24" t="s">
        <v>783</v>
      </c>
      <c r="D95" s="24" t="s">
        <v>542</v>
      </c>
      <c r="E95" s="24" t="s">
        <v>539</v>
      </c>
      <c r="F95" s="100">
        <v>45393</v>
      </c>
      <c r="G95" s="106">
        <v>5625.73</v>
      </c>
      <c r="H95" s="101"/>
      <c r="I95" s="101">
        <f t="shared" ref="I95:I98" si="59">G95-H95</f>
        <v>5625.73</v>
      </c>
      <c r="J95" s="102">
        <f t="shared" ref="J95:J98" ca="1" si="60">IF(H95&lt;G95,TODAY()-F95,"")</f>
        <v>83</v>
      </c>
    </row>
    <row r="96" spans="1:10" x14ac:dyDescent="0.25">
      <c r="A96" s="99" t="s">
        <v>991</v>
      </c>
      <c r="B96" s="100">
        <v>45364</v>
      </c>
      <c r="C96" s="24" t="s">
        <v>209</v>
      </c>
      <c r="D96" s="24" t="s">
        <v>542</v>
      </c>
      <c r="E96" s="24" t="s">
        <v>539</v>
      </c>
      <c r="F96" s="100">
        <v>45394</v>
      </c>
      <c r="G96" s="106">
        <v>696.75</v>
      </c>
      <c r="H96" s="101"/>
      <c r="I96" s="101">
        <f t="shared" si="59"/>
        <v>696.75</v>
      </c>
      <c r="J96" s="102">
        <f t="shared" ca="1" si="60"/>
        <v>82</v>
      </c>
    </row>
    <row r="97" spans="1:10" x14ac:dyDescent="0.25">
      <c r="A97" s="99" t="s">
        <v>992</v>
      </c>
      <c r="B97" s="100">
        <v>45363</v>
      </c>
      <c r="C97" s="24" t="s">
        <v>255</v>
      </c>
      <c r="D97" s="24" t="s">
        <v>542</v>
      </c>
      <c r="E97" s="24" t="s">
        <v>539</v>
      </c>
      <c r="F97" s="100">
        <v>45393</v>
      </c>
      <c r="G97" s="106">
        <v>689.85</v>
      </c>
      <c r="H97" s="101"/>
      <c r="I97" s="101">
        <f t="shared" si="59"/>
        <v>689.85</v>
      </c>
      <c r="J97" s="102">
        <f t="shared" ca="1" si="60"/>
        <v>83</v>
      </c>
    </row>
    <row r="98" spans="1:10" x14ac:dyDescent="0.25">
      <c r="A98" s="99" t="s">
        <v>994</v>
      </c>
      <c r="B98" s="100">
        <v>45364</v>
      </c>
      <c r="C98" s="24" t="s">
        <v>26</v>
      </c>
      <c r="D98" s="24" t="s">
        <v>542</v>
      </c>
      <c r="E98" s="24" t="s">
        <v>539</v>
      </c>
      <c r="F98" s="100">
        <v>45394</v>
      </c>
      <c r="G98" s="106">
        <v>1310.72</v>
      </c>
      <c r="H98" s="101"/>
      <c r="I98" s="101">
        <f t="shared" si="59"/>
        <v>1310.72</v>
      </c>
      <c r="J98" s="102">
        <f t="shared" ca="1" si="60"/>
        <v>82</v>
      </c>
    </row>
    <row r="99" spans="1:10" x14ac:dyDescent="0.25">
      <c r="A99" s="99" t="s">
        <v>1013</v>
      </c>
      <c r="B99" s="100">
        <v>45363</v>
      </c>
      <c r="C99" s="24" t="s">
        <v>128</v>
      </c>
      <c r="D99" s="24" t="s">
        <v>542</v>
      </c>
      <c r="E99" s="24" t="s">
        <v>539</v>
      </c>
      <c r="F99" s="100">
        <v>45393</v>
      </c>
      <c r="G99" s="106">
        <v>689.85</v>
      </c>
      <c r="H99" s="101"/>
      <c r="I99" s="101">
        <f t="shared" ref="I99:I101" si="61">G99-H99</f>
        <v>689.85</v>
      </c>
      <c r="J99" s="102">
        <f t="shared" ref="J99:J101" ca="1" si="62">IF(H99&lt;G99,TODAY()-F99,"")</f>
        <v>83</v>
      </c>
    </row>
    <row r="100" spans="1:10" x14ac:dyDescent="0.25">
      <c r="A100" s="99" t="s">
        <v>1014</v>
      </c>
      <c r="B100" s="100">
        <v>45365</v>
      </c>
      <c r="C100" s="24" t="s">
        <v>848</v>
      </c>
      <c r="D100" s="24" t="s">
        <v>542</v>
      </c>
      <c r="E100" s="24" t="s">
        <v>539</v>
      </c>
      <c r="F100" s="100">
        <v>45395</v>
      </c>
      <c r="G100" s="106">
        <v>689.85</v>
      </c>
      <c r="H100" s="101"/>
      <c r="I100" s="101">
        <f t="shared" si="61"/>
        <v>689.85</v>
      </c>
      <c r="J100" s="102">
        <f t="shared" ca="1" si="62"/>
        <v>81</v>
      </c>
    </row>
    <row r="101" spans="1:10" x14ac:dyDescent="0.25">
      <c r="A101" s="99" t="s">
        <v>1009</v>
      </c>
      <c r="B101" s="100">
        <v>45365</v>
      </c>
      <c r="C101" s="24" t="s">
        <v>138</v>
      </c>
      <c r="D101" s="24" t="s">
        <v>542</v>
      </c>
      <c r="E101" s="24" t="s">
        <v>539</v>
      </c>
      <c r="F101" s="100">
        <v>45395</v>
      </c>
      <c r="G101" s="106">
        <v>689.85</v>
      </c>
      <c r="H101" s="101"/>
      <c r="I101" s="101">
        <f t="shared" si="61"/>
        <v>689.85</v>
      </c>
      <c r="J101" s="102">
        <f t="shared" ca="1" si="62"/>
        <v>81</v>
      </c>
    </row>
    <row r="102" spans="1:10" x14ac:dyDescent="0.25">
      <c r="A102" s="99" t="s">
        <v>1016</v>
      </c>
      <c r="B102" s="100">
        <v>45365</v>
      </c>
      <c r="C102" s="24" t="s">
        <v>283</v>
      </c>
      <c r="D102" s="24" t="s">
        <v>542</v>
      </c>
      <c r="E102" s="24" t="s">
        <v>539</v>
      </c>
      <c r="F102" s="100">
        <v>45395</v>
      </c>
      <c r="G102" s="106">
        <v>517.39</v>
      </c>
      <c r="H102" s="101"/>
      <c r="I102" s="101">
        <f t="shared" ref="I102" si="63">G102-H102</f>
        <v>517.39</v>
      </c>
      <c r="J102" s="102">
        <f t="shared" ref="J102" ca="1" si="64">IF(H102&lt;G102,TODAY()-F102,"")</f>
        <v>81</v>
      </c>
    </row>
    <row r="103" spans="1:10" x14ac:dyDescent="0.25">
      <c r="A103" s="99" t="s">
        <v>1018</v>
      </c>
      <c r="B103" s="100">
        <v>45365</v>
      </c>
      <c r="C103" s="24" t="s">
        <v>20</v>
      </c>
      <c r="D103" s="24" t="s">
        <v>542</v>
      </c>
      <c r="E103" s="24" t="s">
        <v>539</v>
      </c>
      <c r="F103" s="100">
        <v>45395</v>
      </c>
      <c r="G103" s="106">
        <v>6898.5</v>
      </c>
      <c r="H103" s="101"/>
      <c r="I103" s="101">
        <f t="shared" ref="I103:I104" si="65">G103-H103</f>
        <v>6898.5</v>
      </c>
      <c r="J103" s="102">
        <f t="shared" ref="J103:J104" ca="1" si="66">IF(H103&lt;G103,TODAY()-F103,"")</f>
        <v>81</v>
      </c>
    </row>
    <row r="104" spans="1:10" x14ac:dyDescent="0.25">
      <c r="A104" s="99" t="s">
        <v>1020</v>
      </c>
      <c r="B104" s="100">
        <v>45365</v>
      </c>
      <c r="C104" s="24" t="s">
        <v>247</v>
      </c>
      <c r="D104" s="24" t="s">
        <v>542</v>
      </c>
      <c r="E104" s="24" t="s">
        <v>539</v>
      </c>
      <c r="F104" s="100">
        <v>45395</v>
      </c>
      <c r="G104" s="106">
        <v>431.16</v>
      </c>
      <c r="H104" s="101"/>
      <c r="I104" s="101">
        <f t="shared" si="65"/>
        <v>431.16</v>
      </c>
      <c r="J104" s="102">
        <f t="shared" ca="1" si="66"/>
        <v>81</v>
      </c>
    </row>
    <row r="105" spans="1:10" x14ac:dyDescent="0.25">
      <c r="A105" s="99" t="s">
        <v>1031</v>
      </c>
      <c r="B105" s="100">
        <v>45365</v>
      </c>
      <c r="C105" s="24" t="s">
        <v>111</v>
      </c>
      <c r="D105" s="24" t="s">
        <v>542</v>
      </c>
      <c r="E105" s="24" t="s">
        <v>539</v>
      </c>
      <c r="F105" s="100">
        <v>45395</v>
      </c>
      <c r="G105" s="106">
        <v>1931.58</v>
      </c>
      <c r="H105" s="101"/>
      <c r="I105" s="101">
        <f t="shared" ref="I105:I115" si="67">G105-H105</f>
        <v>1931.58</v>
      </c>
      <c r="J105" s="102">
        <f t="shared" ref="J105:J115" ca="1" si="68">IF(H105&lt;G105,TODAY()-F105,"")</f>
        <v>81</v>
      </c>
    </row>
    <row r="106" spans="1:10" x14ac:dyDescent="0.25">
      <c r="A106" s="99" t="s">
        <v>1032</v>
      </c>
      <c r="B106" s="100">
        <v>45365</v>
      </c>
      <c r="C106" s="24" t="s">
        <v>50</v>
      </c>
      <c r="D106" s="24" t="s">
        <v>542</v>
      </c>
      <c r="E106" s="24" t="s">
        <v>539</v>
      </c>
      <c r="F106" s="100">
        <v>45395</v>
      </c>
      <c r="G106" s="106">
        <v>2328.2399999999998</v>
      </c>
      <c r="H106" s="101"/>
      <c r="I106" s="101">
        <f t="shared" si="67"/>
        <v>2328.2399999999998</v>
      </c>
      <c r="J106" s="102">
        <f t="shared" ca="1" si="68"/>
        <v>81</v>
      </c>
    </row>
    <row r="107" spans="1:10" x14ac:dyDescent="0.25">
      <c r="A107" s="99" t="s">
        <v>1026</v>
      </c>
      <c r="B107" s="100">
        <v>45365</v>
      </c>
      <c r="C107" s="24" t="s">
        <v>104</v>
      </c>
      <c r="D107" s="24" t="s">
        <v>542</v>
      </c>
      <c r="E107" s="24" t="s">
        <v>539</v>
      </c>
      <c r="F107" s="100">
        <v>45395</v>
      </c>
      <c r="G107" s="106">
        <v>2931.86</v>
      </c>
      <c r="H107" s="101"/>
      <c r="I107" s="101">
        <f t="shared" si="67"/>
        <v>2931.86</v>
      </c>
      <c r="J107" s="102">
        <f t="shared" ca="1" si="68"/>
        <v>81</v>
      </c>
    </row>
    <row r="108" spans="1:10" x14ac:dyDescent="0.25">
      <c r="A108" s="99" t="s">
        <v>1025</v>
      </c>
      <c r="B108" s="100">
        <v>45365</v>
      </c>
      <c r="C108" s="24" t="s">
        <v>251</v>
      </c>
      <c r="D108" s="24" t="s">
        <v>542</v>
      </c>
      <c r="E108" s="24" t="s">
        <v>539</v>
      </c>
      <c r="F108" s="100">
        <v>45395</v>
      </c>
      <c r="G108" s="106">
        <v>1034.78</v>
      </c>
      <c r="H108" s="101"/>
      <c r="I108" s="101">
        <f t="shared" si="67"/>
        <v>1034.78</v>
      </c>
      <c r="J108" s="102">
        <f t="shared" ca="1" si="68"/>
        <v>81</v>
      </c>
    </row>
    <row r="109" spans="1:10" x14ac:dyDescent="0.25">
      <c r="A109" s="99" t="s">
        <v>1038</v>
      </c>
      <c r="B109" s="100">
        <v>45366</v>
      </c>
      <c r="C109" s="24" t="s">
        <v>172</v>
      </c>
      <c r="D109" s="24" t="s">
        <v>542</v>
      </c>
      <c r="E109" s="24" t="s">
        <v>539</v>
      </c>
      <c r="F109" s="100">
        <v>45396</v>
      </c>
      <c r="G109" s="106">
        <v>3449.25</v>
      </c>
      <c r="H109" s="101"/>
      <c r="I109" s="101">
        <f t="shared" si="67"/>
        <v>3449.25</v>
      </c>
      <c r="J109" s="102">
        <f t="shared" ca="1" si="68"/>
        <v>80</v>
      </c>
    </row>
    <row r="110" spans="1:10" x14ac:dyDescent="0.25">
      <c r="A110" s="99" t="s">
        <v>1035</v>
      </c>
      <c r="B110" s="100">
        <v>45366</v>
      </c>
      <c r="C110" s="24" t="s">
        <v>30</v>
      </c>
      <c r="D110" s="24" t="s">
        <v>542</v>
      </c>
      <c r="E110" s="24" t="s">
        <v>539</v>
      </c>
      <c r="F110" s="100">
        <v>45396</v>
      </c>
      <c r="G110" s="106">
        <v>12073.79</v>
      </c>
      <c r="H110" s="101"/>
      <c r="I110" s="101">
        <f t="shared" si="67"/>
        <v>12073.79</v>
      </c>
      <c r="J110" s="102">
        <f t="shared" ca="1" si="68"/>
        <v>80</v>
      </c>
    </row>
    <row r="111" spans="1:10" x14ac:dyDescent="0.25">
      <c r="A111" s="99" t="s">
        <v>1037</v>
      </c>
      <c r="B111" s="100">
        <v>45365</v>
      </c>
      <c r="C111" s="24" t="s">
        <v>163</v>
      </c>
      <c r="D111" s="24" t="s">
        <v>542</v>
      </c>
      <c r="E111" s="24" t="s">
        <v>539</v>
      </c>
      <c r="F111" s="100">
        <v>45395</v>
      </c>
      <c r="G111" s="106">
        <v>1000.28</v>
      </c>
      <c r="H111" s="101"/>
      <c r="I111" s="101">
        <f t="shared" si="67"/>
        <v>1000.28</v>
      </c>
      <c r="J111" s="102">
        <f t="shared" ca="1" si="68"/>
        <v>81</v>
      </c>
    </row>
    <row r="112" spans="1:10" x14ac:dyDescent="0.25">
      <c r="A112" s="99" t="s">
        <v>1036</v>
      </c>
      <c r="B112" s="100">
        <v>45366</v>
      </c>
      <c r="C112" s="24" t="s">
        <v>20</v>
      </c>
      <c r="D112" s="24" t="s">
        <v>542</v>
      </c>
      <c r="E112" s="24" t="s">
        <v>539</v>
      </c>
      <c r="F112" s="100">
        <v>45396</v>
      </c>
      <c r="G112" s="106">
        <v>1000.28</v>
      </c>
      <c r="H112" s="101"/>
      <c r="I112" s="101">
        <f t="shared" si="67"/>
        <v>1000.28</v>
      </c>
      <c r="J112" s="102">
        <f t="shared" ca="1" si="68"/>
        <v>80</v>
      </c>
    </row>
    <row r="113" spans="1:10" x14ac:dyDescent="0.25">
      <c r="A113" s="99" t="s">
        <v>1048</v>
      </c>
      <c r="B113" s="100">
        <v>45366</v>
      </c>
      <c r="C113" s="24" t="s">
        <v>30</v>
      </c>
      <c r="D113" s="24" t="s">
        <v>542</v>
      </c>
      <c r="E113" s="24" t="s">
        <v>539</v>
      </c>
      <c r="F113" s="100">
        <v>45396</v>
      </c>
      <c r="G113" s="106">
        <v>4794.46</v>
      </c>
      <c r="H113" s="101"/>
      <c r="I113" s="101">
        <f t="shared" si="67"/>
        <v>4794.46</v>
      </c>
      <c r="J113" s="102">
        <f t="shared" ca="1" si="68"/>
        <v>80</v>
      </c>
    </row>
    <row r="114" spans="1:10" x14ac:dyDescent="0.25">
      <c r="A114" s="99" t="s">
        <v>1049</v>
      </c>
      <c r="B114" s="100">
        <v>45365</v>
      </c>
      <c r="C114" s="24" t="s">
        <v>111</v>
      </c>
      <c r="D114" s="24" t="s">
        <v>542</v>
      </c>
      <c r="E114" s="24" t="s">
        <v>539</v>
      </c>
      <c r="F114" s="100">
        <v>45395</v>
      </c>
      <c r="G114" s="106">
        <v>1948.83</v>
      </c>
      <c r="H114" s="101"/>
      <c r="I114" s="101">
        <f t="shared" si="67"/>
        <v>1948.83</v>
      </c>
      <c r="J114" s="102">
        <f t="shared" ca="1" si="68"/>
        <v>81</v>
      </c>
    </row>
    <row r="115" spans="1:10" x14ac:dyDescent="0.25">
      <c r="A115" s="99" t="s">
        <v>1053</v>
      </c>
      <c r="B115" s="100">
        <v>45370</v>
      </c>
      <c r="C115" s="24" t="s">
        <v>111</v>
      </c>
      <c r="D115" s="24" t="s">
        <v>542</v>
      </c>
      <c r="E115" s="24" t="s">
        <v>539</v>
      </c>
      <c r="F115" s="100">
        <v>45400</v>
      </c>
      <c r="G115" s="106">
        <v>1481.52</v>
      </c>
      <c r="H115" s="101"/>
      <c r="I115" s="101">
        <f t="shared" si="67"/>
        <v>1481.52</v>
      </c>
      <c r="J115" s="102">
        <f t="shared" ca="1" si="68"/>
        <v>76</v>
      </c>
    </row>
    <row r="116" spans="1:10" x14ac:dyDescent="0.25">
      <c r="A116" s="99" t="s">
        <v>1055</v>
      </c>
      <c r="B116" s="100">
        <v>45371</v>
      </c>
      <c r="C116" s="24" t="s">
        <v>183</v>
      </c>
      <c r="D116" s="24" t="s">
        <v>542</v>
      </c>
      <c r="E116" s="24" t="s">
        <v>539</v>
      </c>
      <c r="F116" s="100">
        <v>45401</v>
      </c>
      <c r="G116" s="106">
        <v>596.75</v>
      </c>
      <c r="H116" s="101"/>
      <c r="I116" s="101">
        <f t="shared" ref="I116" si="69">G116-H116</f>
        <v>596.75</v>
      </c>
      <c r="J116" s="102">
        <f t="shared" ref="J116" ca="1" si="70">IF(H116&lt;G116,TODAY()-F116,"")</f>
        <v>75</v>
      </c>
    </row>
    <row r="117" spans="1:10" x14ac:dyDescent="0.25">
      <c r="A117" s="99" t="s">
        <v>1058</v>
      </c>
      <c r="B117" s="100">
        <v>45370</v>
      </c>
      <c r="C117" s="24" t="s">
        <v>1043</v>
      </c>
      <c r="D117" s="24" t="s">
        <v>542</v>
      </c>
      <c r="E117" s="24" t="s">
        <v>539</v>
      </c>
      <c r="F117" s="100">
        <v>45400</v>
      </c>
      <c r="G117" s="106">
        <v>2553.0100000000002</v>
      </c>
      <c r="H117" s="101"/>
      <c r="I117" s="101">
        <f t="shared" ref="I117:I119" si="71">G117-H117</f>
        <v>2553.0100000000002</v>
      </c>
      <c r="J117" s="102">
        <f t="shared" ref="J117:J119" ca="1" si="72">IF(H117&lt;G117,TODAY()-F117,"")</f>
        <v>76</v>
      </c>
    </row>
    <row r="118" spans="1:10" x14ac:dyDescent="0.25">
      <c r="A118" s="99" t="s">
        <v>1059</v>
      </c>
      <c r="B118" s="100">
        <v>45371</v>
      </c>
      <c r="C118" s="24" t="s">
        <v>122</v>
      </c>
      <c r="D118" s="24" t="s">
        <v>542</v>
      </c>
      <c r="E118" s="24" t="s">
        <v>539</v>
      </c>
      <c r="F118" s="100">
        <v>45401</v>
      </c>
      <c r="G118" s="106">
        <v>4828.95</v>
      </c>
      <c r="H118" s="101"/>
      <c r="I118" s="101">
        <f t="shared" si="71"/>
        <v>4828.95</v>
      </c>
      <c r="J118" s="102">
        <f t="shared" ca="1" si="72"/>
        <v>75</v>
      </c>
    </row>
    <row r="119" spans="1:10" x14ac:dyDescent="0.25">
      <c r="A119" s="99" t="s">
        <v>1057</v>
      </c>
      <c r="B119" s="100">
        <v>45371</v>
      </c>
      <c r="C119" s="24" t="s">
        <v>104</v>
      </c>
      <c r="D119" s="24" t="s">
        <v>542</v>
      </c>
      <c r="E119" s="24" t="s">
        <v>539</v>
      </c>
      <c r="F119" s="100">
        <v>45401</v>
      </c>
      <c r="G119" s="106">
        <v>5173.88</v>
      </c>
      <c r="H119" s="101"/>
      <c r="I119" s="101">
        <f t="shared" si="71"/>
        <v>5173.88</v>
      </c>
      <c r="J119" s="102">
        <f t="shared" ca="1" si="72"/>
        <v>75</v>
      </c>
    </row>
    <row r="120" spans="1:10" x14ac:dyDescent="0.25">
      <c r="A120" s="99" t="s">
        <v>1070</v>
      </c>
      <c r="B120" s="100">
        <v>45371</v>
      </c>
      <c r="C120" s="24" t="s">
        <v>236</v>
      </c>
      <c r="D120" s="24" t="s">
        <v>542</v>
      </c>
      <c r="E120" s="24" t="s">
        <v>539</v>
      </c>
      <c r="F120" s="100">
        <v>45401</v>
      </c>
      <c r="G120" s="106">
        <v>1214.1400000000001</v>
      </c>
      <c r="H120" s="101"/>
      <c r="I120" s="101">
        <f t="shared" ref="I120:I128" si="73">G120-H120</f>
        <v>1214.1400000000001</v>
      </c>
      <c r="J120" s="102">
        <f t="shared" ref="J120:J128" ca="1" si="74">IF(H120&lt;G120,TODAY()-F120,"")</f>
        <v>75</v>
      </c>
    </row>
    <row r="121" spans="1:10" x14ac:dyDescent="0.25">
      <c r="A121" s="99" t="s">
        <v>1067</v>
      </c>
      <c r="B121" s="100">
        <v>45371</v>
      </c>
      <c r="C121" s="24" t="s">
        <v>194</v>
      </c>
      <c r="D121" s="24" t="s">
        <v>542</v>
      </c>
      <c r="E121" s="24" t="s">
        <v>539</v>
      </c>
      <c r="F121" s="100">
        <v>45401</v>
      </c>
      <c r="G121" s="106">
        <v>1006.03</v>
      </c>
      <c r="H121" s="101"/>
      <c r="I121" s="101">
        <f t="shared" si="73"/>
        <v>1006.03</v>
      </c>
      <c r="J121" s="102">
        <f t="shared" ca="1" si="74"/>
        <v>75</v>
      </c>
    </row>
    <row r="122" spans="1:10" x14ac:dyDescent="0.25">
      <c r="A122" s="99" t="s">
        <v>1066</v>
      </c>
      <c r="B122" s="100">
        <v>45371</v>
      </c>
      <c r="C122" s="24" t="s">
        <v>169</v>
      </c>
      <c r="D122" s="24" t="s">
        <v>542</v>
      </c>
      <c r="E122" s="24" t="s">
        <v>539</v>
      </c>
      <c r="F122" s="100">
        <v>45401</v>
      </c>
      <c r="G122" s="106">
        <v>1207.24</v>
      </c>
      <c r="H122" s="101"/>
      <c r="I122" s="101">
        <f t="shared" si="73"/>
        <v>1207.24</v>
      </c>
      <c r="J122" s="102">
        <f t="shared" ca="1" si="74"/>
        <v>75</v>
      </c>
    </row>
    <row r="123" spans="1:10" x14ac:dyDescent="0.25">
      <c r="A123" s="99" t="s">
        <v>1072</v>
      </c>
      <c r="B123" s="100">
        <v>45371</v>
      </c>
      <c r="C123" s="24" t="s">
        <v>172</v>
      </c>
      <c r="D123" s="24" t="s">
        <v>542</v>
      </c>
      <c r="E123" s="24" t="s">
        <v>539</v>
      </c>
      <c r="F123" s="100">
        <v>45401</v>
      </c>
      <c r="G123" s="106">
        <v>3219.3</v>
      </c>
      <c r="H123" s="101"/>
      <c r="I123" s="101">
        <f t="shared" si="73"/>
        <v>3219.3</v>
      </c>
      <c r="J123" s="102">
        <f t="shared" ca="1" si="74"/>
        <v>75</v>
      </c>
    </row>
    <row r="124" spans="1:10" x14ac:dyDescent="0.25">
      <c r="A124" s="99" t="s">
        <v>1069</v>
      </c>
      <c r="B124" s="100">
        <v>45371</v>
      </c>
      <c r="C124" s="24" t="s">
        <v>210</v>
      </c>
      <c r="D124" s="24" t="s">
        <v>542</v>
      </c>
      <c r="E124" s="24" t="s">
        <v>539</v>
      </c>
      <c r="F124" s="100">
        <v>45401</v>
      </c>
      <c r="G124" s="106">
        <v>4024.13</v>
      </c>
      <c r="H124" s="101"/>
      <c r="I124" s="101">
        <f t="shared" si="73"/>
        <v>4024.13</v>
      </c>
      <c r="J124" s="102">
        <f t="shared" ca="1" si="74"/>
        <v>75</v>
      </c>
    </row>
    <row r="125" spans="1:10" x14ac:dyDescent="0.25">
      <c r="A125" s="99" t="s">
        <v>1071</v>
      </c>
      <c r="B125" s="100">
        <v>45371</v>
      </c>
      <c r="C125" s="24" t="s">
        <v>163</v>
      </c>
      <c r="D125" s="24" t="s">
        <v>542</v>
      </c>
      <c r="E125" s="24" t="s">
        <v>539</v>
      </c>
      <c r="F125" s="100">
        <v>45401</v>
      </c>
      <c r="G125" s="106">
        <v>5633.78</v>
      </c>
      <c r="H125" s="101"/>
      <c r="I125" s="101">
        <f t="shared" si="73"/>
        <v>5633.78</v>
      </c>
      <c r="J125" s="102">
        <f t="shared" ca="1" si="74"/>
        <v>75</v>
      </c>
    </row>
    <row r="126" spans="1:10" x14ac:dyDescent="0.25">
      <c r="A126" s="99" t="s">
        <v>1065</v>
      </c>
      <c r="B126" s="100">
        <v>45371</v>
      </c>
      <c r="C126" s="24" t="s">
        <v>126</v>
      </c>
      <c r="D126" s="24" t="s">
        <v>542</v>
      </c>
      <c r="E126" s="24" t="s">
        <v>539</v>
      </c>
      <c r="F126" s="100">
        <v>45401</v>
      </c>
      <c r="G126" s="106">
        <v>845.07</v>
      </c>
      <c r="H126" s="101"/>
      <c r="I126" s="101">
        <f t="shared" si="73"/>
        <v>845.07</v>
      </c>
      <c r="J126" s="102">
        <f t="shared" ca="1" si="74"/>
        <v>75</v>
      </c>
    </row>
    <row r="127" spans="1:10" x14ac:dyDescent="0.25">
      <c r="A127" s="99" t="s">
        <v>1075</v>
      </c>
      <c r="B127" s="100">
        <v>45372</v>
      </c>
      <c r="C127" s="24" t="s">
        <v>153</v>
      </c>
      <c r="D127" s="24" t="s">
        <v>542</v>
      </c>
      <c r="E127" s="24" t="s">
        <v>539</v>
      </c>
      <c r="F127" s="100">
        <v>45402</v>
      </c>
      <c r="G127" s="106">
        <v>1483.46</v>
      </c>
      <c r="H127" s="101"/>
      <c r="I127" s="101">
        <f t="shared" si="73"/>
        <v>1483.46</v>
      </c>
      <c r="J127" s="102">
        <f t="shared" ca="1" si="74"/>
        <v>74</v>
      </c>
    </row>
    <row r="128" spans="1:10" x14ac:dyDescent="0.25">
      <c r="A128" s="99" t="s">
        <v>1074</v>
      </c>
      <c r="B128" s="100">
        <v>45372</v>
      </c>
      <c r="C128" s="24" t="s">
        <v>251</v>
      </c>
      <c r="D128" s="24" t="s">
        <v>542</v>
      </c>
      <c r="E128" s="24" t="s">
        <v>539</v>
      </c>
      <c r="F128" s="100">
        <v>45402</v>
      </c>
      <c r="G128" s="106">
        <v>811.72</v>
      </c>
      <c r="H128" s="101"/>
      <c r="I128" s="101">
        <f t="shared" si="73"/>
        <v>811.72</v>
      </c>
      <c r="J128" s="102">
        <f t="shared" ca="1" si="74"/>
        <v>74</v>
      </c>
    </row>
    <row r="129" spans="1:10" x14ac:dyDescent="0.25">
      <c r="A129" s="99" t="s">
        <v>1095</v>
      </c>
      <c r="B129" s="100">
        <v>45372</v>
      </c>
      <c r="C129" s="24" t="s">
        <v>156</v>
      </c>
      <c r="D129" s="24" t="s">
        <v>542</v>
      </c>
      <c r="E129" s="24" t="s">
        <v>539</v>
      </c>
      <c r="F129" s="100">
        <v>45402</v>
      </c>
      <c r="G129" s="106">
        <v>845.07</v>
      </c>
      <c r="H129" s="101"/>
      <c r="I129" s="101">
        <f t="shared" ref="I129:I138" si="75">G129-H129</f>
        <v>845.07</v>
      </c>
      <c r="J129" s="102">
        <f t="shared" ref="J129:J138" ca="1" si="76">IF(H129&lt;G129,TODAY()-F129,"")</f>
        <v>74</v>
      </c>
    </row>
    <row r="130" spans="1:10" x14ac:dyDescent="0.25">
      <c r="A130" s="99" t="s">
        <v>1093</v>
      </c>
      <c r="B130" s="100">
        <v>45372</v>
      </c>
      <c r="C130" s="24" t="s">
        <v>214</v>
      </c>
      <c r="D130" s="24" t="s">
        <v>542</v>
      </c>
      <c r="E130" s="24" t="s">
        <v>539</v>
      </c>
      <c r="F130" s="100">
        <v>45402</v>
      </c>
      <c r="G130" s="106">
        <v>3621.71</v>
      </c>
      <c r="H130" s="101"/>
      <c r="I130" s="101">
        <f t="shared" si="75"/>
        <v>3621.71</v>
      </c>
      <c r="J130" s="102">
        <f t="shared" ca="1" si="76"/>
        <v>74</v>
      </c>
    </row>
    <row r="131" spans="1:10" x14ac:dyDescent="0.25">
      <c r="A131" s="99" t="s">
        <v>1094</v>
      </c>
      <c r="B131" s="100">
        <v>45372</v>
      </c>
      <c r="C131" s="24" t="s">
        <v>167</v>
      </c>
      <c r="D131" s="24" t="s">
        <v>542</v>
      </c>
      <c r="E131" s="24" t="s">
        <v>539</v>
      </c>
      <c r="F131" s="100">
        <v>45402</v>
      </c>
      <c r="G131" s="106">
        <v>442.65</v>
      </c>
      <c r="H131" s="101"/>
      <c r="I131" s="101">
        <f t="shared" si="75"/>
        <v>442.65</v>
      </c>
      <c r="J131" s="102">
        <f t="shared" ca="1" si="76"/>
        <v>74</v>
      </c>
    </row>
    <row r="132" spans="1:10" x14ac:dyDescent="0.25">
      <c r="A132" s="99" t="s">
        <v>1092</v>
      </c>
      <c r="B132" s="100">
        <v>45372</v>
      </c>
      <c r="C132" s="24" t="s">
        <v>189</v>
      </c>
      <c r="D132" s="24" t="s">
        <v>542</v>
      </c>
      <c r="E132" s="24" t="s">
        <v>539</v>
      </c>
      <c r="F132" s="100">
        <v>45402</v>
      </c>
      <c r="G132" s="106">
        <v>3621.71</v>
      </c>
      <c r="H132" s="101"/>
      <c r="I132" s="101">
        <f t="shared" si="75"/>
        <v>3621.71</v>
      </c>
      <c r="J132" s="102">
        <f t="shared" ca="1" si="76"/>
        <v>74</v>
      </c>
    </row>
    <row r="133" spans="1:10" x14ac:dyDescent="0.25">
      <c r="A133" s="99" t="s">
        <v>1097</v>
      </c>
      <c r="B133" s="100">
        <v>45372</v>
      </c>
      <c r="C133" s="24" t="s">
        <v>251</v>
      </c>
      <c r="D133" s="24" t="s">
        <v>542</v>
      </c>
      <c r="E133" s="24" t="s">
        <v>539</v>
      </c>
      <c r="F133" s="100">
        <v>45402</v>
      </c>
      <c r="G133" s="106">
        <v>1408.44</v>
      </c>
      <c r="H133" s="101"/>
      <c r="I133" s="101">
        <f t="shared" si="75"/>
        <v>1408.44</v>
      </c>
      <c r="J133" s="102">
        <f t="shared" ca="1" si="76"/>
        <v>74</v>
      </c>
    </row>
    <row r="134" spans="1:10" x14ac:dyDescent="0.25">
      <c r="A134" s="99" t="s">
        <v>1096</v>
      </c>
      <c r="B134" s="100">
        <v>45372</v>
      </c>
      <c r="C134" s="24" t="s">
        <v>251</v>
      </c>
      <c r="D134" s="24" t="s">
        <v>542</v>
      </c>
      <c r="E134" s="24" t="s">
        <v>539</v>
      </c>
      <c r="F134" s="100">
        <v>45402</v>
      </c>
      <c r="G134" s="106">
        <v>1106.6400000000001</v>
      </c>
      <c r="H134" s="101"/>
      <c r="I134" s="101">
        <f t="shared" si="75"/>
        <v>1106.6400000000001</v>
      </c>
      <c r="J134" s="102">
        <f t="shared" ca="1" si="76"/>
        <v>74</v>
      </c>
    </row>
    <row r="135" spans="1:10" x14ac:dyDescent="0.25">
      <c r="A135" s="99" t="s">
        <v>1104</v>
      </c>
      <c r="B135" s="100">
        <v>45372</v>
      </c>
      <c r="C135" s="24" t="s">
        <v>156</v>
      </c>
      <c r="D135" s="24" t="s">
        <v>542</v>
      </c>
      <c r="E135" s="24" t="s">
        <v>539</v>
      </c>
      <c r="F135" s="100">
        <v>45402</v>
      </c>
      <c r="G135" s="106">
        <v>6036.19</v>
      </c>
      <c r="H135" s="101"/>
      <c r="I135" s="101">
        <f t="shared" si="75"/>
        <v>6036.19</v>
      </c>
      <c r="J135" s="102">
        <f t="shared" ca="1" si="76"/>
        <v>74</v>
      </c>
    </row>
    <row r="136" spans="1:10" x14ac:dyDescent="0.25">
      <c r="A136" s="99" t="s">
        <v>1098</v>
      </c>
      <c r="B136" s="100">
        <v>45372</v>
      </c>
      <c r="C136" s="24" t="s">
        <v>50</v>
      </c>
      <c r="D136" s="24" t="s">
        <v>542</v>
      </c>
      <c r="E136" s="24" t="s">
        <v>539</v>
      </c>
      <c r="F136" s="100">
        <v>45402</v>
      </c>
      <c r="G136" s="106">
        <v>2273.64</v>
      </c>
      <c r="H136" s="101"/>
      <c r="I136" s="101">
        <f t="shared" si="75"/>
        <v>2273.64</v>
      </c>
      <c r="J136" s="102">
        <f t="shared" ca="1" si="76"/>
        <v>74</v>
      </c>
    </row>
    <row r="137" spans="1:10" x14ac:dyDescent="0.25">
      <c r="A137" s="99" t="s">
        <v>1125</v>
      </c>
      <c r="B137" s="100">
        <v>45379</v>
      </c>
      <c r="C137" s="24" t="s">
        <v>276</v>
      </c>
      <c r="D137" s="24" t="s">
        <v>542</v>
      </c>
      <c r="E137" s="24" t="s">
        <v>539</v>
      </c>
      <c r="F137" s="100">
        <v>45409</v>
      </c>
      <c r="G137" s="106">
        <v>3621.71</v>
      </c>
      <c r="H137" s="101"/>
      <c r="I137" s="101">
        <f t="shared" si="75"/>
        <v>3621.71</v>
      </c>
      <c r="J137" s="102">
        <f t="shared" ca="1" si="76"/>
        <v>67</v>
      </c>
    </row>
    <row r="138" spans="1:10" x14ac:dyDescent="0.25">
      <c r="A138" s="99" t="s">
        <v>1124</v>
      </c>
      <c r="B138" s="100">
        <v>45379</v>
      </c>
      <c r="C138" s="24" t="s">
        <v>47</v>
      </c>
      <c r="D138" s="24" t="s">
        <v>542</v>
      </c>
      <c r="E138" s="24" t="s">
        <v>539</v>
      </c>
      <c r="F138" s="100">
        <v>45409</v>
      </c>
      <c r="G138" s="106">
        <v>5492.94</v>
      </c>
      <c r="H138" s="101"/>
      <c r="I138" s="101">
        <f t="shared" si="75"/>
        <v>5492.94</v>
      </c>
      <c r="J138" s="102">
        <f t="shared" ca="1" si="76"/>
        <v>67</v>
      </c>
    </row>
    <row r="139" spans="1:10" x14ac:dyDescent="0.25">
      <c r="A139" s="99" t="s">
        <v>1143</v>
      </c>
      <c r="B139" s="100">
        <v>45379</v>
      </c>
      <c r="C139" s="24" t="s">
        <v>50</v>
      </c>
      <c r="D139" s="24" t="s">
        <v>542</v>
      </c>
      <c r="E139" s="24" t="s">
        <v>539</v>
      </c>
      <c r="F139" s="100">
        <v>45409</v>
      </c>
      <c r="G139" s="106">
        <v>3319.91</v>
      </c>
      <c r="H139" s="101"/>
      <c r="I139" s="101">
        <f t="shared" ref="I139:I149" si="77">G139-H139</f>
        <v>3319.91</v>
      </c>
      <c r="J139" s="102">
        <f t="shared" ref="J139:J149" ca="1" si="78">IF(H139&lt;G139,TODAY()-F139,"")</f>
        <v>67</v>
      </c>
    </row>
    <row r="140" spans="1:10" x14ac:dyDescent="0.25">
      <c r="A140" s="99" t="s">
        <v>1145</v>
      </c>
      <c r="B140" s="100">
        <v>45378</v>
      </c>
      <c r="C140" s="24" t="s">
        <v>167</v>
      </c>
      <c r="D140" s="24" t="s">
        <v>542</v>
      </c>
      <c r="E140" s="24" t="s">
        <v>539</v>
      </c>
      <c r="F140" s="100">
        <v>45408</v>
      </c>
      <c r="G140" s="106">
        <v>3219.3</v>
      </c>
      <c r="H140" s="101"/>
      <c r="I140" s="101">
        <f t="shared" si="77"/>
        <v>3219.3</v>
      </c>
      <c r="J140" s="102">
        <f t="shared" ca="1" si="78"/>
        <v>68</v>
      </c>
    </row>
    <row r="141" spans="1:10" x14ac:dyDescent="0.25">
      <c r="A141" s="99" t="s">
        <v>1146</v>
      </c>
      <c r="B141" s="100">
        <v>45378</v>
      </c>
      <c r="C141" s="24" t="s">
        <v>122</v>
      </c>
      <c r="D141" s="24" t="s">
        <v>542</v>
      </c>
      <c r="E141" s="24" t="s">
        <v>539</v>
      </c>
      <c r="F141" s="100">
        <v>45408</v>
      </c>
      <c r="G141" s="106">
        <v>1609.65</v>
      </c>
      <c r="H141" s="101"/>
      <c r="I141" s="101">
        <f t="shared" si="77"/>
        <v>1609.65</v>
      </c>
      <c r="J141" s="102">
        <f t="shared" ca="1" si="78"/>
        <v>68</v>
      </c>
    </row>
    <row r="142" spans="1:10" x14ac:dyDescent="0.25">
      <c r="A142" s="99" t="s">
        <v>1137</v>
      </c>
      <c r="B142" s="100">
        <v>45378</v>
      </c>
      <c r="C142" s="24" t="s">
        <v>182</v>
      </c>
      <c r="D142" s="24" t="s">
        <v>542</v>
      </c>
      <c r="E142" s="24" t="s">
        <v>539</v>
      </c>
      <c r="F142" s="100">
        <v>45408</v>
      </c>
      <c r="G142" s="106">
        <v>684.1</v>
      </c>
      <c r="H142" s="101"/>
      <c r="I142" s="101">
        <f t="shared" si="77"/>
        <v>684.1</v>
      </c>
      <c r="J142" s="102">
        <f t="shared" ca="1" si="78"/>
        <v>68</v>
      </c>
    </row>
    <row r="143" spans="1:10" x14ac:dyDescent="0.25">
      <c r="A143" s="99" t="s">
        <v>1139</v>
      </c>
      <c r="B143" s="100">
        <v>45379</v>
      </c>
      <c r="C143" s="24" t="s">
        <v>247</v>
      </c>
      <c r="D143" s="24" t="s">
        <v>542</v>
      </c>
      <c r="E143" s="24" t="s">
        <v>539</v>
      </c>
      <c r="F143" s="100">
        <v>45409</v>
      </c>
      <c r="G143" s="106">
        <v>503.02</v>
      </c>
      <c r="H143" s="101"/>
      <c r="I143" s="101">
        <f t="shared" si="77"/>
        <v>503.02</v>
      </c>
      <c r="J143" s="102">
        <f t="shared" ca="1" si="78"/>
        <v>67</v>
      </c>
    </row>
    <row r="144" spans="1:10" x14ac:dyDescent="0.25">
      <c r="A144" s="99" t="s">
        <v>1144</v>
      </c>
      <c r="B144" s="100">
        <v>45379</v>
      </c>
      <c r="C144" s="24" t="s">
        <v>214</v>
      </c>
      <c r="D144" s="24" t="s">
        <v>542</v>
      </c>
      <c r="E144" s="24" t="s">
        <v>539</v>
      </c>
      <c r="F144" s="100">
        <v>45409</v>
      </c>
      <c r="G144" s="106">
        <v>3219.3</v>
      </c>
      <c r="H144" s="101"/>
      <c r="I144" s="101">
        <f t="shared" si="77"/>
        <v>3219.3</v>
      </c>
      <c r="J144" s="102">
        <f t="shared" ca="1" si="78"/>
        <v>67</v>
      </c>
    </row>
    <row r="145" spans="1:10" x14ac:dyDescent="0.25">
      <c r="A145" s="99" t="s">
        <v>1141</v>
      </c>
      <c r="B145" s="100">
        <v>45378</v>
      </c>
      <c r="C145" s="24" t="s">
        <v>765</v>
      </c>
      <c r="D145" s="24" t="s">
        <v>542</v>
      </c>
      <c r="E145" s="24" t="s">
        <v>539</v>
      </c>
      <c r="F145" s="100">
        <v>45408</v>
      </c>
      <c r="G145" s="106">
        <v>442.65</v>
      </c>
      <c r="H145" s="101"/>
      <c r="I145" s="101">
        <f t="shared" si="77"/>
        <v>442.65</v>
      </c>
      <c r="J145" s="102">
        <f t="shared" ca="1" si="78"/>
        <v>68</v>
      </c>
    </row>
    <row r="146" spans="1:10" x14ac:dyDescent="0.25">
      <c r="A146" s="99" t="s">
        <v>1138</v>
      </c>
      <c r="B146" s="100">
        <v>45380</v>
      </c>
      <c r="C146" s="24" t="s">
        <v>201</v>
      </c>
      <c r="D146" s="24" t="s">
        <v>542</v>
      </c>
      <c r="E146" s="24" t="s">
        <v>539</v>
      </c>
      <c r="F146" s="100">
        <v>45410</v>
      </c>
      <c r="G146" s="106">
        <v>362.17</v>
      </c>
      <c r="H146" s="101"/>
      <c r="I146" s="101">
        <f t="shared" si="77"/>
        <v>362.17</v>
      </c>
      <c r="J146" s="102">
        <f t="shared" ca="1" si="78"/>
        <v>66</v>
      </c>
    </row>
    <row r="147" spans="1:10" x14ac:dyDescent="0.25">
      <c r="A147" s="99" t="s">
        <v>1135</v>
      </c>
      <c r="B147" s="100">
        <v>45380</v>
      </c>
      <c r="C147" s="24" t="s">
        <v>146</v>
      </c>
      <c r="D147" s="24" t="s">
        <v>542</v>
      </c>
      <c r="E147" s="24" t="s">
        <v>539</v>
      </c>
      <c r="F147" s="100">
        <v>45410</v>
      </c>
      <c r="G147" s="106">
        <v>402.41</v>
      </c>
      <c r="H147" s="101"/>
      <c r="I147" s="101">
        <f t="shared" si="77"/>
        <v>402.41</v>
      </c>
      <c r="J147" s="102">
        <f t="shared" ca="1" si="78"/>
        <v>66</v>
      </c>
    </row>
    <row r="148" spans="1:10" x14ac:dyDescent="0.25">
      <c r="A148" s="99" t="s">
        <v>1136</v>
      </c>
      <c r="B148" s="100">
        <v>45380</v>
      </c>
      <c r="C148" s="24" t="s">
        <v>179</v>
      </c>
      <c r="D148" s="24" t="s">
        <v>542</v>
      </c>
      <c r="E148" s="24" t="s">
        <v>539</v>
      </c>
      <c r="F148" s="100">
        <v>45410</v>
      </c>
      <c r="G148" s="106">
        <v>402.41</v>
      </c>
      <c r="H148" s="101"/>
      <c r="I148" s="101">
        <f t="shared" si="77"/>
        <v>402.41</v>
      </c>
      <c r="J148" s="102">
        <f t="shared" ca="1" si="78"/>
        <v>66</v>
      </c>
    </row>
    <row r="149" spans="1:10" x14ac:dyDescent="0.25">
      <c r="A149" s="99" t="s">
        <v>1140</v>
      </c>
      <c r="B149" s="100">
        <v>45379</v>
      </c>
      <c r="C149" s="24" t="s">
        <v>294</v>
      </c>
      <c r="D149" s="24" t="s">
        <v>542</v>
      </c>
      <c r="E149" s="24" t="s">
        <v>539</v>
      </c>
      <c r="F149" s="100">
        <v>45409</v>
      </c>
      <c r="G149" s="106">
        <v>402.41</v>
      </c>
      <c r="H149" s="101"/>
      <c r="I149" s="101">
        <f t="shared" si="77"/>
        <v>402.41</v>
      </c>
      <c r="J149" s="102">
        <f t="shared" ca="1" si="78"/>
        <v>67</v>
      </c>
    </row>
    <row r="150" spans="1:10" x14ac:dyDescent="0.25">
      <c r="A150" s="99" t="s">
        <v>1167</v>
      </c>
      <c r="B150" s="100">
        <v>45382</v>
      </c>
      <c r="C150" s="24" t="s">
        <v>153</v>
      </c>
      <c r="D150" s="24" t="s">
        <v>542</v>
      </c>
      <c r="E150" s="24" t="s">
        <v>539</v>
      </c>
      <c r="F150" s="100">
        <v>45412</v>
      </c>
      <c r="G150" s="106">
        <v>3319.91</v>
      </c>
      <c r="H150" s="101"/>
      <c r="I150" s="101">
        <f t="shared" ref="I150:I153" si="79">G150-H150</f>
        <v>3319.91</v>
      </c>
      <c r="J150" s="102">
        <f t="shared" ref="J150:J153" ca="1" si="80">IF(H150&lt;G150,TODAY()-F150,"")</f>
        <v>64</v>
      </c>
    </row>
    <row r="151" spans="1:10" x14ac:dyDescent="0.25">
      <c r="A151" s="99" t="s">
        <v>1168</v>
      </c>
      <c r="B151" s="100">
        <v>45382</v>
      </c>
      <c r="C151" s="24" t="s">
        <v>153</v>
      </c>
      <c r="D151" s="24" t="s">
        <v>542</v>
      </c>
      <c r="E151" s="24" t="s">
        <v>539</v>
      </c>
      <c r="F151" s="100">
        <v>45412</v>
      </c>
      <c r="G151" s="106">
        <v>3219.3</v>
      </c>
      <c r="H151" s="101"/>
      <c r="I151" s="101">
        <f t="shared" si="79"/>
        <v>3219.3</v>
      </c>
      <c r="J151" s="102">
        <f t="shared" ca="1" si="80"/>
        <v>64</v>
      </c>
    </row>
    <row r="152" spans="1:10" x14ac:dyDescent="0.25">
      <c r="A152" s="99" t="s">
        <v>1296</v>
      </c>
      <c r="B152" s="100">
        <v>45456</v>
      </c>
      <c r="C152" s="24" t="s">
        <v>47</v>
      </c>
      <c r="D152" s="24" t="s">
        <v>542</v>
      </c>
      <c r="E152" s="24" t="s">
        <v>539</v>
      </c>
      <c r="F152" s="100">
        <v>45486</v>
      </c>
      <c r="G152" s="106">
        <v>804.83</v>
      </c>
      <c r="H152" s="101"/>
      <c r="I152" s="101">
        <f t="shared" si="79"/>
        <v>804.83</v>
      </c>
      <c r="J152" s="102">
        <f t="shared" ca="1" si="80"/>
        <v>-10</v>
      </c>
    </row>
    <row r="153" spans="1:10" x14ac:dyDescent="0.25">
      <c r="A153" s="99" t="s">
        <v>1300</v>
      </c>
      <c r="B153" s="100">
        <v>45454</v>
      </c>
      <c r="C153" s="24" t="s">
        <v>104</v>
      </c>
      <c r="D153" s="24" t="s">
        <v>542</v>
      </c>
      <c r="E153" s="24" t="s">
        <v>539</v>
      </c>
      <c r="F153" s="100">
        <v>45484</v>
      </c>
      <c r="G153" s="106">
        <v>2012.06</v>
      </c>
      <c r="H153" s="101"/>
      <c r="I153" s="101">
        <f t="shared" si="79"/>
        <v>2012.06</v>
      </c>
      <c r="J153" s="102">
        <f t="shared" ca="1" si="80"/>
        <v>-8</v>
      </c>
    </row>
    <row r="154" spans="1:10" x14ac:dyDescent="0.25">
      <c r="A154" s="99" t="s">
        <v>1303</v>
      </c>
      <c r="B154" s="100">
        <v>45456</v>
      </c>
      <c r="C154" s="24" t="s">
        <v>125</v>
      </c>
      <c r="D154" s="24" t="s">
        <v>542</v>
      </c>
      <c r="E154" s="24" t="s">
        <v>539</v>
      </c>
      <c r="F154" s="100">
        <v>45486</v>
      </c>
      <c r="G154" s="106">
        <v>8048.25</v>
      </c>
      <c r="H154" s="101"/>
      <c r="I154" s="101">
        <f t="shared" ref="I154:I159" si="81">G154-H154</f>
        <v>8048.25</v>
      </c>
      <c r="J154" s="102">
        <f t="shared" ref="J154:J159" ca="1" si="82">IF(H154&lt;G154,TODAY()-F154,"")</f>
        <v>-10</v>
      </c>
    </row>
    <row r="155" spans="1:10" x14ac:dyDescent="0.25">
      <c r="A155" s="99" t="s">
        <v>1304</v>
      </c>
      <c r="B155" s="100">
        <v>45456</v>
      </c>
      <c r="C155" s="24" t="s">
        <v>176</v>
      </c>
      <c r="D155" s="24" t="s">
        <v>542</v>
      </c>
      <c r="E155" s="24" t="s">
        <v>539</v>
      </c>
      <c r="F155" s="100">
        <v>45486</v>
      </c>
      <c r="G155" s="106">
        <v>402.41</v>
      </c>
      <c r="H155" s="101"/>
      <c r="I155" s="101">
        <f t="shared" si="81"/>
        <v>402.41</v>
      </c>
      <c r="J155" s="102">
        <f t="shared" ca="1" si="82"/>
        <v>-10</v>
      </c>
    </row>
    <row r="156" spans="1:10" x14ac:dyDescent="0.25">
      <c r="A156" s="99" t="s">
        <v>1301</v>
      </c>
      <c r="B156" s="100">
        <v>45454</v>
      </c>
      <c r="C156" s="24" t="s">
        <v>47</v>
      </c>
      <c r="D156" s="24" t="s">
        <v>542</v>
      </c>
      <c r="E156" s="24" t="s">
        <v>539</v>
      </c>
      <c r="F156" s="100">
        <v>45484</v>
      </c>
      <c r="G156" s="106">
        <v>7645.84</v>
      </c>
      <c r="H156" s="101"/>
      <c r="I156" s="101">
        <f t="shared" si="81"/>
        <v>7645.84</v>
      </c>
      <c r="J156" s="102">
        <f t="shared" ca="1" si="82"/>
        <v>-8</v>
      </c>
    </row>
    <row r="157" spans="1:10" x14ac:dyDescent="0.25">
      <c r="A157" s="99" t="s">
        <v>1319</v>
      </c>
      <c r="B157" s="100">
        <v>45455</v>
      </c>
      <c r="C157" s="24" t="s">
        <v>1311</v>
      </c>
      <c r="D157" s="24" t="s">
        <v>542</v>
      </c>
      <c r="E157" s="24" t="s">
        <v>539</v>
      </c>
      <c r="F157" s="100">
        <v>45485</v>
      </c>
      <c r="G157" s="106">
        <v>1207.24</v>
      </c>
      <c r="H157" s="101"/>
      <c r="I157" s="101">
        <f t="shared" si="81"/>
        <v>1207.24</v>
      </c>
      <c r="J157" s="102">
        <f t="shared" ca="1" si="82"/>
        <v>-9</v>
      </c>
    </row>
    <row r="158" spans="1:10" x14ac:dyDescent="0.25">
      <c r="A158" s="99" t="s">
        <v>1302</v>
      </c>
      <c r="B158" s="100">
        <v>45456</v>
      </c>
      <c r="C158" s="24" t="s">
        <v>47</v>
      </c>
      <c r="D158" s="24" t="s">
        <v>542</v>
      </c>
      <c r="E158" s="24" t="s">
        <v>539</v>
      </c>
      <c r="F158" s="100">
        <v>45486</v>
      </c>
      <c r="G158" s="106">
        <v>4024.13</v>
      </c>
      <c r="H158" s="101"/>
      <c r="I158" s="101">
        <f t="shared" si="81"/>
        <v>4024.13</v>
      </c>
      <c r="J158" s="102">
        <f t="shared" ca="1" si="82"/>
        <v>-10</v>
      </c>
    </row>
    <row r="159" spans="1:10" x14ac:dyDescent="0.25">
      <c r="A159" s="99" t="s">
        <v>1305</v>
      </c>
      <c r="B159" s="100">
        <v>45456</v>
      </c>
      <c r="C159" s="24" t="s">
        <v>47</v>
      </c>
      <c r="D159" s="24" t="s">
        <v>542</v>
      </c>
      <c r="E159" s="24" t="s">
        <v>539</v>
      </c>
      <c r="F159" s="100">
        <v>45486</v>
      </c>
      <c r="G159" s="106">
        <v>1931.58</v>
      </c>
      <c r="H159" s="101"/>
      <c r="I159" s="101">
        <f t="shared" si="81"/>
        <v>1931.58</v>
      </c>
      <c r="J159" s="102">
        <f t="shared" ca="1" si="82"/>
        <v>-10</v>
      </c>
    </row>
    <row r="160" spans="1:10" x14ac:dyDescent="0.25">
      <c r="A160" s="99" t="s">
        <v>1336</v>
      </c>
      <c r="B160" s="100">
        <v>45460</v>
      </c>
      <c r="C160" s="24" t="s">
        <v>47</v>
      </c>
      <c r="D160" s="24" t="s">
        <v>542</v>
      </c>
      <c r="E160" s="24" t="s">
        <v>539</v>
      </c>
      <c r="F160" s="100">
        <v>45490</v>
      </c>
      <c r="G160" s="106">
        <v>1926.54</v>
      </c>
      <c r="H160" s="101"/>
      <c r="I160" s="101">
        <f t="shared" ref="I160:I181" si="83">G160-H160</f>
        <v>1926.54</v>
      </c>
      <c r="J160" s="102">
        <f t="shared" ref="J160:J181" ca="1" si="84">IF(H160&lt;G160,TODAY()-F160,"")</f>
        <v>-14</v>
      </c>
    </row>
    <row r="161" spans="1:10" x14ac:dyDescent="0.25">
      <c r="A161" s="99" t="s">
        <v>1337</v>
      </c>
      <c r="B161" s="100">
        <v>45460</v>
      </c>
      <c r="C161" s="24"/>
      <c r="D161" s="24" t="s">
        <v>542</v>
      </c>
      <c r="E161" s="24" t="s">
        <v>539</v>
      </c>
      <c r="F161" s="100">
        <v>45490</v>
      </c>
      <c r="G161" s="106">
        <v>8439.17</v>
      </c>
      <c r="H161" s="101"/>
      <c r="I161" s="101">
        <f t="shared" si="83"/>
        <v>8439.17</v>
      </c>
      <c r="J161" s="102">
        <f t="shared" ca="1" si="84"/>
        <v>-14</v>
      </c>
    </row>
    <row r="162" spans="1:10" x14ac:dyDescent="0.25">
      <c r="A162" s="99" t="s">
        <v>1354</v>
      </c>
      <c r="B162" s="100">
        <v>45460</v>
      </c>
      <c r="C162" s="24" t="s">
        <v>153</v>
      </c>
      <c r="D162" s="24" t="s">
        <v>542</v>
      </c>
      <c r="E162" s="24" t="s">
        <v>539</v>
      </c>
      <c r="F162" s="100">
        <v>45490</v>
      </c>
      <c r="G162" s="106">
        <v>1262.06</v>
      </c>
      <c r="H162" s="101"/>
      <c r="I162" s="101">
        <f t="shared" si="83"/>
        <v>1262.06</v>
      </c>
      <c r="J162" s="102">
        <f t="shared" ca="1" si="84"/>
        <v>-14</v>
      </c>
    </row>
    <row r="163" spans="1:10" x14ac:dyDescent="0.25">
      <c r="A163" s="99" t="s">
        <v>1360</v>
      </c>
      <c r="B163" s="100">
        <v>45459</v>
      </c>
      <c r="C163" s="24" t="s">
        <v>47</v>
      </c>
      <c r="D163" s="24" t="s">
        <v>542</v>
      </c>
      <c r="E163" s="24" t="s">
        <v>539</v>
      </c>
      <c r="F163" s="100">
        <v>45489</v>
      </c>
      <c r="G163" s="106">
        <v>5519.58</v>
      </c>
      <c r="H163" s="101"/>
      <c r="I163" s="101">
        <f t="shared" si="83"/>
        <v>5519.58</v>
      </c>
      <c r="J163" s="102">
        <f t="shared" ca="1" si="84"/>
        <v>-13</v>
      </c>
    </row>
    <row r="164" spans="1:10" x14ac:dyDescent="0.25">
      <c r="A164" s="99" t="s">
        <v>1361</v>
      </c>
      <c r="B164" s="100">
        <v>45459</v>
      </c>
      <c r="C164" s="24" t="s">
        <v>47</v>
      </c>
      <c r="D164" s="24" t="s">
        <v>542</v>
      </c>
      <c r="E164" s="24" t="s">
        <v>539</v>
      </c>
      <c r="F164" s="100">
        <v>45489</v>
      </c>
      <c r="G164" s="106">
        <v>2696.16</v>
      </c>
      <c r="H164" s="101"/>
      <c r="I164" s="101">
        <f t="shared" si="83"/>
        <v>2696.16</v>
      </c>
      <c r="J164" s="102">
        <f t="shared" ca="1" si="84"/>
        <v>-13</v>
      </c>
    </row>
    <row r="165" spans="1:10" x14ac:dyDescent="0.25">
      <c r="A165" s="99" t="s">
        <v>1362</v>
      </c>
      <c r="B165" s="100">
        <v>45460</v>
      </c>
      <c r="C165" s="24" t="s">
        <v>47</v>
      </c>
      <c r="D165" s="24" t="s">
        <v>542</v>
      </c>
      <c r="E165" s="24" t="s">
        <v>539</v>
      </c>
      <c r="F165" s="100">
        <v>45490</v>
      </c>
      <c r="G165" s="106">
        <v>4828.95</v>
      </c>
      <c r="H165" s="101"/>
      <c r="I165" s="101">
        <f t="shared" si="83"/>
        <v>4828.95</v>
      </c>
      <c r="J165" s="102">
        <f t="shared" ca="1" si="84"/>
        <v>-14</v>
      </c>
    </row>
    <row r="166" spans="1:10" x14ac:dyDescent="0.25">
      <c r="A166" s="99" t="s">
        <v>1363</v>
      </c>
      <c r="B166" s="100">
        <v>45460</v>
      </c>
      <c r="C166" s="24" t="s">
        <v>47</v>
      </c>
      <c r="D166" s="24" t="s">
        <v>542</v>
      </c>
      <c r="E166" s="24" t="s">
        <v>539</v>
      </c>
      <c r="F166" s="100">
        <v>45490</v>
      </c>
      <c r="G166" s="106">
        <v>8611.6299999999992</v>
      </c>
      <c r="H166" s="101"/>
      <c r="I166" s="101">
        <f t="shared" si="83"/>
        <v>8611.6299999999992</v>
      </c>
      <c r="J166" s="102">
        <f t="shared" ca="1" si="84"/>
        <v>-14</v>
      </c>
    </row>
    <row r="167" spans="1:10" x14ac:dyDescent="0.25">
      <c r="A167" s="99" t="s">
        <v>1387</v>
      </c>
      <c r="B167" s="100">
        <v>45461</v>
      </c>
      <c r="C167" s="24" t="s">
        <v>47</v>
      </c>
      <c r="D167" s="24" t="s">
        <v>542</v>
      </c>
      <c r="E167" s="24" t="s">
        <v>539</v>
      </c>
      <c r="F167" s="100">
        <v>45491</v>
      </c>
      <c r="G167" s="106">
        <v>1006.03</v>
      </c>
      <c r="H167" s="101"/>
      <c r="I167" s="101">
        <f t="shared" si="83"/>
        <v>1006.03</v>
      </c>
      <c r="J167" s="102">
        <f t="shared" ca="1" si="84"/>
        <v>-15</v>
      </c>
    </row>
    <row r="168" spans="1:10" x14ac:dyDescent="0.25">
      <c r="A168" s="99" t="s">
        <v>1388</v>
      </c>
      <c r="B168" s="100">
        <v>45461</v>
      </c>
      <c r="C168" s="24" t="s">
        <v>47</v>
      </c>
      <c r="D168" s="24" t="s">
        <v>542</v>
      </c>
      <c r="E168" s="24" t="s">
        <v>539</v>
      </c>
      <c r="F168" s="100">
        <v>45491</v>
      </c>
      <c r="G168" s="106">
        <v>1006.03</v>
      </c>
      <c r="H168" s="101"/>
      <c r="I168" s="101">
        <f t="shared" si="83"/>
        <v>1006.03</v>
      </c>
      <c r="J168" s="102">
        <f t="shared" ca="1" si="84"/>
        <v>-15</v>
      </c>
    </row>
    <row r="169" spans="1:10" x14ac:dyDescent="0.25">
      <c r="A169" s="99" t="s">
        <v>1389</v>
      </c>
      <c r="B169" s="100">
        <v>45461</v>
      </c>
      <c r="C169" s="24" t="s">
        <v>47</v>
      </c>
      <c r="D169" s="24" t="s">
        <v>542</v>
      </c>
      <c r="E169" s="24" t="s">
        <v>539</v>
      </c>
      <c r="F169" s="100">
        <v>45491</v>
      </c>
      <c r="G169" s="106">
        <v>1006.03</v>
      </c>
      <c r="H169" s="101"/>
      <c r="I169" s="101">
        <f t="shared" si="83"/>
        <v>1006.03</v>
      </c>
      <c r="J169" s="102">
        <f t="shared" ca="1" si="84"/>
        <v>-15</v>
      </c>
    </row>
    <row r="170" spans="1:10" x14ac:dyDescent="0.25">
      <c r="A170" s="99" t="s">
        <v>1359</v>
      </c>
      <c r="B170" s="100">
        <v>45461</v>
      </c>
      <c r="C170" s="24" t="s">
        <v>47</v>
      </c>
      <c r="D170" s="24" t="s">
        <v>542</v>
      </c>
      <c r="E170" s="24" t="s">
        <v>539</v>
      </c>
      <c r="F170" s="100">
        <v>45491</v>
      </c>
      <c r="G170" s="106">
        <v>1006.03</v>
      </c>
      <c r="H170" s="101"/>
      <c r="I170" s="101">
        <f t="shared" si="83"/>
        <v>1006.03</v>
      </c>
      <c r="J170" s="102">
        <f t="shared" ca="1" si="84"/>
        <v>-15</v>
      </c>
    </row>
    <row r="171" spans="1:10" x14ac:dyDescent="0.25">
      <c r="A171" s="99" t="s">
        <v>1364</v>
      </c>
      <c r="B171" s="100">
        <v>45461</v>
      </c>
      <c r="C171" s="24" t="s">
        <v>47</v>
      </c>
      <c r="D171" s="24" t="s">
        <v>542</v>
      </c>
      <c r="E171" s="24" t="s">
        <v>539</v>
      </c>
      <c r="F171" s="100">
        <v>45491</v>
      </c>
      <c r="G171" s="106">
        <v>3138.82</v>
      </c>
      <c r="H171" s="101"/>
      <c r="I171" s="101">
        <f t="shared" si="83"/>
        <v>3138.82</v>
      </c>
      <c r="J171" s="102">
        <f t="shared" ca="1" si="84"/>
        <v>-15</v>
      </c>
    </row>
    <row r="172" spans="1:10" x14ac:dyDescent="0.25">
      <c r="A172" s="99" t="s">
        <v>1370</v>
      </c>
      <c r="B172" s="100">
        <v>45461</v>
      </c>
      <c r="C172" s="24" t="s">
        <v>104</v>
      </c>
      <c r="D172" s="24" t="s">
        <v>542</v>
      </c>
      <c r="E172" s="24" t="s">
        <v>539</v>
      </c>
      <c r="F172" s="100">
        <v>45491</v>
      </c>
      <c r="G172" s="106">
        <v>402.41</v>
      </c>
      <c r="H172" s="101"/>
      <c r="I172" s="101">
        <f t="shared" si="83"/>
        <v>402.41</v>
      </c>
      <c r="J172" s="102">
        <f t="shared" ca="1" si="84"/>
        <v>-15</v>
      </c>
    </row>
    <row r="173" spans="1:10" x14ac:dyDescent="0.25">
      <c r="A173" s="99" t="s">
        <v>1365</v>
      </c>
      <c r="B173" s="100">
        <v>45461</v>
      </c>
      <c r="C173" s="24" t="s">
        <v>47</v>
      </c>
      <c r="D173" s="24" t="s">
        <v>542</v>
      </c>
      <c r="E173" s="24" t="s">
        <v>539</v>
      </c>
      <c r="F173" s="100">
        <v>45491</v>
      </c>
      <c r="G173" s="106">
        <v>1448.69</v>
      </c>
      <c r="H173" s="101"/>
      <c r="I173" s="101">
        <f t="shared" si="83"/>
        <v>1448.69</v>
      </c>
      <c r="J173" s="102">
        <f t="shared" ca="1" si="84"/>
        <v>-15</v>
      </c>
    </row>
    <row r="174" spans="1:10" x14ac:dyDescent="0.25">
      <c r="A174" s="99" t="s">
        <v>1366</v>
      </c>
      <c r="B174" s="100">
        <v>45461</v>
      </c>
      <c r="C174" s="24" t="s">
        <v>47</v>
      </c>
      <c r="D174" s="24" t="s">
        <v>542</v>
      </c>
      <c r="E174" s="24" t="s">
        <v>539</v>
      </c>
      <c r="F174" s="100">
        <v>45491</v>
      </c>
      <c r="G174" s="106">
        <v>5633.78</v>
      </c>
      <c r="H174" s="101"/>
      <c r="I174" s="101">
        <f t="shared" si="83"/>
        <v>5633.78</v>
      </c>
      <c r="J174" s="102">
        <f t="shared" ca="1" si="84"/>
        <v>-15</v>
      </c>
    </row>
    <row r="175" spans="1:10" x14ac:dyDescent="0.25">
      <c r="A175" s="99" t="s">
        <v>1390</v>
      </c>
      <c r="B175" s="100">
        <v>45461</v>
      </c>
      <c r="C175" s="24" t="s">
        <v>104</v>
      </c>
      <c r="D175" s="24" t="s">
        <v>542</v>
      </c>
      <c r="E175" s="24" t="s">
        <v>539</v>
      </c>
      <c r="F175" s="100">
        <v>45491</v>
      </c>
      <c r="G175" s="106">
        <v>804.83</v>
      </c>
      <c r="H175" s="101"/>
      <c r="I175" s="101">
        <f t="shared" si="83"/>
        <v>804.83</v>
      </c>
      <c r="J175" s="102">
        <f t="shared" ca="1" si="84"/>
        <v>-15</v>
      </c>
    </row>
    <row r="176" spans="1:10" x14ac:dyDescent="0.25">
      <c r="A176" s="99" t="s">
        <v>1367</v>
      </c>
      <c r="B176" s="100">
        <v>45461</v>
      </c>
      <c r="C176" s="24" t="s">
        <v>47</v>
      </c>
      <c r="D176" s="24" t="s">
        <v>542</v>
      </c>
      <c r="E176" s="24" t="s">
        <v>539</v>
      </c>
      <c r="F176" s="100">
        <v>45491</v>
      </c>
      <c r="G176" s="106">
        <v>6036.19</v>
      </c>
      <c r="H176" s="101"/>
      <c r="I176" s="101">
        <f t="shared" si="83"/>
        <v>6036.19</v>
      </c>
      <c r="J176" s="102">
        <f t="shared" ca="1" si="84"/>
        <v>-15</v>
      </c>
    </row>
    <row r="177" spans="1:10" x14ac:dyDescent="0.25">
      <c r="A177" s="99" t="s">
        <v>1368</v>
      </c>
      <c r="B177" s="100">
        <v>45458</v>
      </c>
      <c r="C177" s="24" t="s">
        <v>47</v>
      </c>
      <c r="D177" s="24" t="s">
        <v>542</v>
      </c>
      <c r="E177" s="24" t="s">
        <v>539</v>
      </c>
      <c r="F177" s="100">
        <v>45488</v>
      </c>
      <c r="G177" s="106">
        <v>402.41</v>
      </c>
      <c r="H177" s="101"/>
      <c r="I177" s="101">
        <f t="shared" si="83"/>
        <v>402.41</v>
      </c>
      <c r="J177" s="102">
        <f t="shared" ca="1" si="84"/>
        <v>-12</v>
      </c>
    </row>
    <row r="178" spans="1:10" x14ac:dyDescent="0.25">
      <c r="A178" s="99" t="s">
        <v>1369</v>
      </c>
      <c r="B178" s="100">
        <v>45461</v>
      </c>
      <c r="C178" s="24" t="s">
        <v>47</v>
      </c>
      <c r="D178" s="24" t="s">
        <v>542</v>
      </c>
      <c r="E178" s="24" t="s">
        <v>539</v>
      </c>
      <c r="F178" s="100">
        <v>45491</v>
      </c>
      <c r="G178" s="106">
        <v>2816.89</v>
      </c>
      <c r="H178" s="101"/>
      <c r="I178" s="101">
        <f t="shared" si="83"/>
        <v>2816.89</v>
      </c>
      <c r="J178" s="102">
        <f t="shared" ca="1" si="84"/>
        <v>-15</v>
      </c>
    </row>
    <row r="179" spans="1:10" x14ac:dyDescent="0.25">
      <c r="A179" s="99" t="s">
        <v>1481</v>
      </c>
      <c r="B179" s="100">
        <v>45461</v>
      </c>
      <c r="C179" s="24" t="s">
        <v>104</v>
      </c>
      <c r="D179" s="24" t="s">
        <v>542</v>
      </c>
      <c r="E179" s="24" t="s">
        <v>539</v>
      </c>
      <c r="F179" s="100">
        <v>45491</v>
      </c>
      <c r="G179" s="106">
        <v>10643.82</v>
      </c>
      <c r="H179" s="101"/>
      <c r="I179" s="101">
        <f t="shared" si="83"/>
        <v>10643.82</v>
      </c>
      <c r="J179" s="102">
        <f t="shared" ca="1" si="84"/>
        <v>-15</v>
      </c>
    </row>
    <row r="180" spans="1:10" x14ac:dyDescent="0.25">
      <c r="A180" s="99" t="s">
        <v>1482</v>
      </c>
      <c r="B180" s="100">
        <v>45462</v>
      </c>
      <c r="C180" s="24" t="s">
        <v>267</v>
      </c>
      <c r="D180" s="24" t="s">
        <v>542</v>
      </c>
      <c r="E180" s="24" t="s">
        <v>539</v>
      </c>
      <c r="F180" s="100">
        <v>45492</v>
      </c>
      <c r="G180" s="106">
        <v>905.43</v>
      </c>
      <c r="H180" s="101"/>
      <c r="I180" s="101">
        <f t="shared" si="83"/>
        <v>905.43</v>
      </c>
      <c r="J180" s="102">
        <f t="shared" ca="1" si="84"/>
        <v>-16</v>
      </c>
    </row>
    <row r="181" spans="1:10" x14ac:dyDescent="0.25">
      <c r="A181" s="99" t="s">
        <v>1475</v>
      </c>
      <c r="B181" s="100">
        <v>45462</v>
      </c>
      <c r="C181" s="24" t="s">
        <v>267</v>
      </c>
      <c r="D181" s="24" t="s">
        <v>542</v>
      </c>
      <c r="E181" s="24" t="s">
        <v>539</v>
      </c>
      <c r="F181" s="100">
        <v>45492</v>
      </c>
      <c r="G181" s="106">
        <v>905.43</v>
      </c>
      <c r="H181" s="101"/>
      <c r="I181" s="101">
        <f t="shared" si="83"/>
        <v>905.43</v>
      </c>
      <c r="J181" s="102">
        <f t="shared" ca="1" si="84"/>
        <v>-16</v>
      </c>
    </row>
    <row r="182" spans="1:10" x14ac:dyDescent="0.25">
      <c r="A182" s="99" t="s">
        <v>1476</v>
      </c>
      <c r="B182" s="100">
        <v>45461</v>
      </c>
      <c r="C182" s="24" t="s">
        <v>267</v>
      </c>
      <c r="D182" s="24" t="s">
        <v>542</v>
      </c>
      <c r="E182" s="24" t="s">
        <v>539</v>
      </c>
      <c r="F182" s="100">
        <v>45491</v>
      </c>
      <c r="G182" s="106">
        <v>3219.3</v>
      </c>
      <c r="H182" s="101"/>
      <c r="I182" s="101">
        <f t="shared" ref="I182" si="85">G182-H182</f>
        <v>3219.3</v>
      </c>
      <c r="J182" s="102">
        <f t="shared" ref="J182" ca="1" si="86">IF(H182&lt;G182,TODAY()-F182,"")</f>
        <v>-15</v>
      </c>
    </row>
    <row r="183" spans="1:10" x14ac:dyDescent="0.25">
      <c r="A183" t="s">
        <v>1489</v>
      </c>
      <c r="B183" s="9">
        <v>45463</v>
      </c>
      <c r="C183" t="s">
        <v>267</v>
      </c>
      <c r="D183" t="s">
        <v>542</v>
      </c>
      <c r="E183" t="s">
        <v>539</v>
      </c>
      <c r="F183" s="9">
        <v>45493</v>
      </c>
      <c r="G183" s="76">
        <v>1006.03</v>
      </c>
    </row>
    <row r="184" spans="1:10" x14ac:dyDescent="0.25">
      <c r="A184" t="s">
        <v>1487</v>
      </c>
      <c r="B184" s="9">
        <v>45464</v>
      </c>
      <c r="C184" t="s">
        <v>104</v>
      </c>
      <c r="D184" t="s">
        <v>542</v>
      </c>
      <c r="E184" t="s">
        <v>539</v>
      </c>
      <c r="F184" s="9">
        <v>45494</v>
      </c>
      <c r="G184" s="76">
        <v>10643.82</v>
      </c>
    </row>
    <row r="185" spans="1:10" x14ac:dyDescent="0.25">
      <c r="A185" t="s">
        <v>1488</v>
      </c>
      <c r="B185" s="9">
        <v>45464</v>
      </c>
      <c r="C185" t="s">
        <v>104</v>
      </c>
      <c r="D185" t="s">
        <v>542</v>
      </c>
      <c r="E185" t="s">
        <v>539</v>
      </c>
      <c r="F185" s="9">
        <v>45494</v>
      </c>
      <c r="G185" s="76">
        <v>15613.61</v>
      </c>
    </row>
  </sheetData>
  <phoneticPr fontId="2" type="noConversion"/>
  <conditionalFormatting sqref="A2:J99999">
    <cfRule type="expression" dxfId="2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0" customWidth="1"/>
    <col min="6" max="6" width="27.85546875" style="14" bestFit="1" customWidth="1"/>
    <col min="7" max="16384" width="11.42578125" style="14"/>
  </cols>
  <sheetData>
    <row r="1" spans="1:6" x14ac:dyDescent="0.25">
      <c r="A1" s="51" t="s">
        <v>581</v>
      </c>
      <c r="B1" s="51" t="s">
        <v>582</v>
      </c>
      <c r="C1" s="51" t="s">
        <v>534</v>
      </c>
      <c r="D1" s="51" t="s">
        <v>583</v>
      </c>
      <c r="E1" s="52" t="s">
        <v>547</v>
      </c>
      <c r="F1" s="51" t="s">
        <v>234</v>
      </c>
    </row>
    <row r="2" spans="1:6" x14ac:dyDescent="0.25">
      <c r="A2" s="16">
        <v>1</v>
      </c>
      <c r="B2" s="48">
        <v>44931</v>
      </c>
      <c r="C2" s="14" t="s">
        <v>540</v>
      </c>
      <c r="D2" s="14" t="s">
        <v>549</v>
      </c>
      <c r="E2" s="49">
        <v>5066.22</v>
      </c>
      <c r="F2" s="14" t="s">
        <v>550</v>
      </c>
    </row>
    <row r="3" spans="1:6" x14ac:dyDescent="0.25">
      <c r="A3" s="16">
        <v>2</v>
      </c>
      <c r="B3" s="48">
        <v>44931</v>
      </c>
      <c r="C3" s="14" t="s">
        <v>513</v>
      </c>
      <c r="D3" s="14" t="s">
        <v>549</v>
      </c>
      <c r="E3" s="50">
        <v>5474.39</v>
      </c>
    </row>
    <row r="4" spans="1:6" x14ac:dyDescent="0.25">
      <c r="A4" s="16">
        <v>3</v>
      </c>
      <c r="B4" s="48">
        <v>44931</v>
      </c>
      <c r="C4" s="14" t="s">
        <v>517</v>
      </c>
      <c r="D4" s="14" t="s">
        <v>551</v>
      </c>
      <c r="E4" s="50">
        <v>346.46</v>
      </c>
    </row>
    <row r="5" spans="1:6" x14ac:dyDescent="0.25">
      <c r="A5" s="16">
        <v>4</v>
      </c>
      <c r="B5" s="48">
        <v>45329</v>
      </c>
      <c r="C5" s="14" t="s">
        <v>517</v>
      </c>
      <c r="E5" s="50">
        <v>250</v>
      </c>
    </row>
    <row r="6" spans="1:6" x14ac:dyDescent="0.25">
      <c r="A6" s="16">
        <v>5</v>
      </c>
      <c r="B6" s="48">
        <v>45329</v>
      </c>
      <c r="C6" s="14" t="s">
        <v>518</v>
      </c>
      <c r="E6" s="50">
        <v>750</v>
      </c>
    </row>
    <row r="7" spans="1:6" x14ac:dyDescent="0.25">
      <c r="A7" s="16">
        <v>6</v>
      </c>
      <c r="B7" s="48">
        <v>45328</v>
      </c>
      <c r="C7" s="14" t="s">
        <v>517</v>
      </c>
      <c r="D7" s="14" t="s">
        <v>552</v>
      </c>
      <c r="E7" s="50">
        <v>348.08</v>
      </c>
      <c r="F7" s="14" t="s">
        <v>553</v>
      </c>
    </row>
    <row r="8" spans="1:6" x14ac:dyDescent="0.25">
      <c r="A8" s="16">
        <v>7</v>
      </c>
      <c r="B8" s="48">
        <v>45329</v>
      </c>
      <c r="C8" s="14" t="s">
        <v>517</v>
      </c>
      <c r="D8" s="14" t="s">
        <v>552</v>
      </c>
      <c r="E8" s="50">
        <v>500</v>
      </c>
      <c r="F8" s="14" t="s">
        <v>554</v>
      </c>
    </row>
    <row r="9" spans="1:6" x14ac:dyDescent="0.25">
      <c r="A9" s="16">
        <v>8</v>
      </c>
      <c r="B9" s="48">
        <v>45329</v>
      </c>
      <c r="C9" s="14" t="s">
        <v>518</v>
      </c>
      <c r="D9" s="14" t="s">
        <v>552</v>
      </c>
      <c r="E9" s="50">
        <v>329.99</v>
      </c>
    </row>
    <row r="10" spans="1:6" x14ac:dyDescent="0.25">
      <c r="A10" s="16">
        <v>9</v>
      </c>
      <c r="B10" s="48">
        <v>45329</v>
      </c>
      <c r="C10" s="14" t="s">
        <v>526</v>
      </c>
      <c r="D10" s="14" t="s">
        <v>552</v>
      </c>
      <c r="E10" s="50">
        <v>1397.99</v>
      </c>
    </row>
    <row r="11" spans="1:6" x14ac:dyDescent="0.25">
      <c r="A11" s="16">
        <v>10</v>
      </c>
      <c r="B11" s="48">
        <v>45329</v>
      </c>
      <c r="C11" s="14" t="s">
        <v>526</v>
      </c>
      <c r="D11" s="14" t="s">
        <v>552</v>
      </c>
      <c r="E11" s="50">
        <v>500</v>
      </c>
    </row>
    <row r="12" spans="1:6" x14ac:dyDescent="0.25">
      <c r="A12" s="16">
        <v>11</v>
      </c>
      <c r="B12" s="48">
        <v>45330</v>
      </c>
      <c r="C12" s="14" t="s">
        <v>513</v>
      </c>
      <c r="D12" s="14" t="s">
        <v>552</v>
      </c>
      <c r="E12" s="50">
        <v>1881.37</v>
      </c>
      <c r="F12" s="14" t="s">
        <v>555</v>
      </c>
    </row>
    <row r="13" spans="1:6" x14ac:dyDescent="0.25">
      <c r="A13" s="16">
        <v>12</v>
      </c>
      <c r="B13" s="48">
        <v>45330</v>
      </c>
      <c r="C13" s="14" t="s">
        <v>513</v>
      </c>
      <c r="D13" s="14" t="s">
        <v>552</v>
      </c>
      <c r="E13" s="50">
        <v>0</v>
      </c>
    </row>
    <row r="14" spans="1:6" x14ac:dyDescent="0.25">
      <c r="A14" s="16">
        <v>13</v>
      </c>
      <c r="B14" s="48">
        <v>45330</v>
      </c>
      <c r="C14" s="14" t="s">
        <v>518</v>
      </c>
      <c r="D14" s="14" t="s">
        <v>552</v>
      </c>
      <c r="E14" s="50">
        <v>250</v>
      </c>
    </row>
    <row r="15" spans="1:6" x14ac:dyDescent="0.25">
      <c r="A15" s="16">
        <v>14</v>
      </c>
      <c r="B15" s="48">
        <v>45330</v>
      </c>
      <c r="C15" s="14" t="s">
        <v>533</v>
      </c>
      <c r="D15" s="14" t="s">
        <v>552</v>
      </c>
      <c r="E15" s="50">
        <v>99.99</v>
      </c>
      <c r="F15" s="14" t="s">
        <v>556</v>
      </c>
    </row>
    <row r="16" spans="1:6" x14ac:dyDescent="0.25">
      <c r="A16" s="16">
        <v>15</v>
      </c>
      <c r="B16" s="48">
        <v>45330</v>
      </c>
      <c r="C16" s="14" t="s">
        <v>533</v>
      </c>
      <c r="D16" s="14" t="s">
        <v>552</v>
      </c>
      <c r="E16" s="50">
        <v>200</v>
      </c>
    </row>
    <row r="17" spans="1:6" x14ac:dyDescent="0.25">
      <c r="A17" s="16">
        <v>16</v>
      </c>
      <c r="B17" s="48">
        <v>45336</v>
      </c>
      <c r="C17" s="14" t="s">
        <v>30</v>
      </c>
      <c r="D17" s="14" t="s">
        <v>552</v>
      </c>
      <c r="E17" s="50">
        <v>2500</v>
      </c>
    </row>
    <row r="18" spans="1:6" x14ac:dyDescent="0.25">
      <c r="A18" s="16">
        <v>17</v>
      </c>
      <c r="B18" s="48">
        <v>45336</v>
      </c>
      <c r="C18" s="14" t="s">
        <v>26</v>
      </c>
      <c r="D18" s="14" t="s">
        <v>552</v>
      </c>
      <c r="E18" s="50">
        <v>500</v>
      </c>
    </row>
    <row r="19" spans="1:6" x14ac:dyDescent="0.25">
      <c r="A19" s="16">
        <v>18</v>
      </c>
      <c r="B19" s="48">
        <v>45336</v>
      </c>
      <c r="C19" s="14" t="s">
        <v>267</v>
      </c>
      <c r="D19" s="14" t="s">
        <v>552</v>
      </c>
      <c r="E19" s="50">
        <v>500</v>
      </c>
    </row>
    <row r="20" spans="1:6" x14ac:dyDescent="0.25">
      <c r="A20" s="16">
        <v>19</v>
      </c>
      <c r="B20" s="48">
        <v>45336</v>
      </c>
      <c r="C20" s="14" t="s">
        <v>104</v>
      </c>
      <c r="D20" s="14" t="s">
        <v>552</v>
      </c>
      <c r="E20" s="50">
        <v>500</v>
      </c>
    </row>
    <row r="21" spans="1:6" x14ac:dyDescent="0.25">
      <c r="A21" s="16">
        <v>20</v>
      </c>
      <c r="B21" s="48">
        <v>45336</v>
      </c>
      <c r="C21" s="14" t="s">
        <v>30</v>
      </c>
      <c r="D21" s="14" t="s">
        <v>552</v>
      </c>
      <c r="E21" s="50">
        <v>25</v>
      </c>
    </row>
    <row r="22" spans="1:6" x14ac:dyDescent="0.25">
      <c r="A22" s="16">
        <v>21</v>
      </c>
      <c r="B22" s="48">
        <v>45336</v>
      </c>
      <c r="C22" s="14" t="s">
        <v>258</v>
      </c>
      <c r="D22" s="14" t="s">
        <v>552</v>
      </c>
      <c r="E22" s="50">
        <v>250</v>
      </c>
    </row>
    <row r="23" spans="1:6" x14ac:dyDescent="0.25">
      <c r="A23" s="16">
        <v>22</v>
      </c>
      <c r="B23" s="48">
        <v>45336</v>
      </c>
      <c r="C23" s="14" t="s">
        <v>331</v>
      </c>
      <c r="D23" s="14" t="s">
        <v>552</v>
      </c>
      <c r="E23" s="50">
        <v>0</v>
      </c>
    </row>
    <row r="24" spans="1:6" x14ac:dyDescent="0.25">
      <c r="A24" s="16">
        <v>23</v>
      </c>
      <c r="B24" s="48">
        <v>45336</v>
      </c>
      <c r="C24" s="14" t="s">
        <v>172</v>
      </c>
      <c r="D24" s="14" t="s">
        <v>552</v>
      </c>
      <c r="E24" s="50">
        <v>150</v>
      </c>
    </row>
    <row r="25" spans="1:6" x14ac:dyDescent="0.25">
      <c r="A25" s="16">
        <v>24</v>
      </c>
      <c r="B25" s="48">
        <v>45336</v>
      </c>
      <c r="C25" s="14" t="s">
        <v>30</v>
      </c>
      <c r="D25" s="14" t="s">
        <v>552</v>
      </c>
      <c r="E25" s="50">
        <v>25</v>
      </c>
    </row>
    <row r="26" spans="1:6" x14ac:dyDescent="0.25">
      <c r="A26" s="16">
        <v>25</v>
      </c>
      <c r="B26" s="48">
        <v>45336</v>
      </c>
      <c r="C26" s="14" t="s">
        <v>251</v>
      </c>
      <c r="D26" s="14" t="s">
        <v>552</v>
      </c>
      <c r="E26" s="50">
        <v>100</v>
      </c>
    </row>
    <row r="27" spans="1:6" x14ac:dyDescent="0.25">
      <c r="A27" s="16">
        <v>26</v>
      </c>
      <c r="B27" s="48">
        <v>45336</v>
      </c>
      <c r="C27" s="14" t="s">
        <v>578</v>
      </c>
      <c r="D27" s="14" t="s">
        <v>552</v>
      </c>
      <c r="E27" s="50">
        <v>0</v>
      </c>
    </row>
    <row r="28" spans="1:6" x14ac:dyDescent="0.25">
      <c r="A28" s="16">
        <v>27</v>
      </c>
      <c r="B28" s="48">
        <v>45336</v>
      </c>
      <c r="C28" s="14" t="s">
        <v>258</v>
      </c>
      <c r="D28" s="14" t="s">
        <v>552</v>
      </c>
      <c r="E28" s="50">
        <v>25</v>
      </c>
    </row>
    <row r="29" spans="1:6" x14ac:dyDescent="0.25">
      <c r="A29" s="16">
        <v>28</v>
      </c>
      <c r="B29" s="48">
        <v>45336</v>
      </c>
      <c r="C29" s="14" t="s">
        <v>233</v>
      </c>
      <c r="D29" s="14" t="s">
        <v>552</v>
      </c>
      <c r="E29" s="50">
        <v>2500</v>
      </c>
    </row>
    <row r="30" spans="1:6" x14ac:dyDescent="0.25">
      <c r="A30" s="16">
        <v>29</v>
      </c>
      <c r="B30" s="48">
        <v>45336</v>
      </c>
      <c r="C30" s="14" t="s">
        <v>104</v>
      </c>
      <c r="D30" s="14" t="s">
        <v>552</v>
      </c>
      <c r="E30" s="50">
        <v>500</v>
      </c>
    </row>
    <row r="31" spans="1:6" x14ac:dyDescent="0.25">
      <c r="A31" s="16">
        <v>30</v>
      </c>
      <c r="B31" s="48">
        <v>45336</v>
      </c>
      <c r="C31" s="14" t="s">
        <v>153</v>
      </c>
      <c r="D31" s="14" t="s">
        <v>552</v>
      </c>
      <c r="E31" s="50">
        <v>0</v>
      </c>
      <c r="F31" s="14" t="s">
        <v>58</v>
      </c>
    </row>
    <row r="32" spans="1:6" x14ac:dyDescent="0.25">
      <c r="A32" s="16">
        <v>31</v>
      </c>
      <c r="B32" s="48">
        <v>45336</v>
      </c>
      <c r="C32" s="31" t="s">
        <v>104</v>
      </c>
      <c r="D32" s="31" t="s">
        <v>552</v>
      </c>
      <c r="E32" s="50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3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3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3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3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3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3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3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3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3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3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3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3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3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3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3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3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3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3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3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3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3">
        <v>118.59</v>
      </c>
    </row>
  </sheetData>
  <autoFilter ref="A1:F53" xr:uid="{9CC0F112-F6F5-4729-8EA4-252A1080634A}"/>
  <conditionalFormatting sqref="A2:F99999">
    <cfRule type="expression" dxfId="19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60</vt:i4>
      </vt:variant>
    </vt:vector>
  </HeadingPairs>
  <TitlesOfParts>
    <vt:vector size="72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  <vt:lpstr>Admin_ACO</vt:lpstr>
      <vt:lpstr>Admin_Master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2024-07-03T21:30:22Z</dcterms:modified>
</cp:coreProperties>
</file>