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10AD1F3-C095-41F8-A0C7-9495EDD97F07}" xr6:coauthVersionLast="47" xr6:coauthVersionMax="47" xr10:uidLastSave="{00000000-0000-0000-0000-000000000000}"/>
  <bookViews>
    <workbookView xWindow="38280" yWindow="-105" windowWidth="29040" windowHeight="15840" firstSheet="20" activeTab="27" xr2:uid="{00000000-000D-0000-FFFF-FFFF00000000}"/>
  </bookViews>
  <sheets>
    <sheet name="14-04-10" sheetId="4" r:id="rId1"/>
    <sheet name="08-04-11" sheetId="6" r:id="rId2"/>
    <sheet name="08-04-11 (2)" sheetId="7" r:id="rId3"/>
    <sheet name="23-05-11" sheetId="8" r:id="rId4"/>
    <sheet name="11-04-12" sheetId="9" r:id="rId5"/>
    <sheet name="25-03-13" sheetId="10" r:id="rId6"/>
    <sheet name="29-04-14" sheetId="11" r:id="rId7"/>
    <sheet name="03-09-14" sheetId="12" r:id="rId8"/>
    <sheet name="20-11-14" sheetId="13" r:id="rId9"/>
    <sheet name="30-04-15" sheetId="14" r:id="rId10"/>
    <sheet name="02-11-15" sheetId="15" r:id="rId11"/>
    <sheet name="04-10-16" sheetId="19" r:id="rId12"/>
    <sheet name="18-12-2017" sheetId="20" r:id="rId13"/>
    <sheet name="26-09-18" sheetId="21" r:id="rId14"/>
    <sheet name="05-03-19" sheetId="22" r:id="rId15"/>
    <sheet name="30-09-19" sheetId="23" r:id="rId16"/>
    <sheet name="24-07-20" sheetId="24" r:id="rId17"/>
    <sheet name="27-10-20" sheetId="25" r:id="rId18"/>
    <sheet name="11-12-21" sheetId="26" r:id="rId19"/>
    <sheet name="09-09-22" sheetId="27" r:id="rId20"/>
    <sheet name="03-10-23" sheetId="28" r:id="rId21"/>
    <sheet name="05-12-23" sheetId="29" r:id="rId22"/>
    <sheet name="01-04-24" sheetId="33" r:id="rId23"/>
    <sheet name="12-05-24" sheetId="34" r:id="rId24"/>
    <sheet name="Activités" sheetId="32" r:id="rId25"/>
    <sheet name="2024-12-08 - 24-24665" sheetId="35" r:id="rId26"/>
    <sheet name="2025-03-01 - 25-24765" sheetId="36" r:id="rId27"/>
    <sheet name="2025-05-23 - 25-25031" sheetId="37" r:id="rId28"/>
  </sheets>
  <definedNames>
    <definedName name="Liste_Activités" localSheetId="22">#REF!</definedName>
    <definedName name="Liste_Activités" localSheetId="10">#REF!</definedName>
    <definedName name="Liste_Activités" localSheetId="20">#REF!</definedName>
    <definedName name="Liste_Activités" localSheetId="11">#REF!</definedName>
    <definedName name="Liste_Activités" localSheetId="14">#REF!</definedName>
    <definedName name="Liste_Activités" localSheetId="21">#REF!</definedName>
    <definedName name="Liste_Activités" localSheetId="19">#REF!</definedName>
    <definedName name="Liste_Activités" localSheetId="18">#REF!</definedName>
    <definedName name="Liste_Activités" localSheetId="23">#REF!</definedName>
    <definedName name="Liste_Activités" localSheetId="12">#REF!</definedName>
    <definedName name="Liste_Activités" localSheetId="16">#REF!</definedName>
    <definedName name="Liste_Activités" localSheetId="13">#REF!</definedName>
    <definedName name="Liste_Activités" localSheetId="17">#REF!</definedName>
    <definedName name="Liste_Activités" localSheetId="9">#REF!</definedName>
    <definedName name="Liste_Activités" localSheetId="15">#REF!</definedName>
    <definedName name="Liste_Activités">#REF!</definedName>
    <definedName name="Print_Area" localSheetId="22">'01-04-24'!$A$1:$F$89</definedName>
    <definedName name="Print_Area" localSheetId="10">'02-11-15'!$A$1:$F$88</definedName>
    <definedName name="Print_Area" localSheetId="20">'03-10-23'!$A$1:$F$88</definedName>
    <definedName name="Print_Area" localSheetId="11">'04-10-16'!$A$1:$F$88</definedName>
    <definedName name="Print_Area" localSheetId="14">'05-03-19'!$A$1:$F$88</definedName>
    <definedName name="Print_Area" localSheetId="21">'05-12-23'!$A$1:$F$88</definedName>
    <definedName name="Print_Area" localSheetId="19">'09-09-22'!$A$1:$F$87</definedName>
    <definedName name="Print_Area" localSheetId="18">'11-12-21'!$A$1:$F$87</definedName>
    <definedName name="Print_Area" localSheetId="23">'12-05-24'!$A$1:$F$89</definedName>
    <definedName name="Print_Area" localSheetId="12">'18-12-2017'!$A$1:$F$88</definedName>
    <definedName name="Print_Area" localSheetId="16">'24-07-20'!$A$1:$F$87</definedName>
    <definedName name="Print_Area" localSheetId="13">'26-09-18'!$A$1:$F$88</definedName>
    <definedName name="Print_Area" localSheetId="17">'27-10-20'!$A$1:$F$87</definedName>
    <definedName name="Print_Area" localSheetId="9">'30-04-15'!$A$1:$F$89</definedName>
    <definedName name="Print_Area" localSheetId="15">'30-09-19'!$A$1:$F$88</definedName>
    <definedName name="Print_Area" localSheetId="24">Activités!$A$1:$D$47</definedName>
    <definedName name="_xlnm.Print_Area" localSheetId="22">'01-04-24'!$A$1:$F$89</definedName>
    <definedName name="_xlnm.Print_Area" localSheetId="10">'02-11-15'!$A$1:$F$88</definedName>
    <definedName name="_xlnm.Print_Area" localSheetId="7">'03-09-14'!$A$1:$F$93</definedName>
    <definedName name="_xlnm.Print_Area" localSheetId="20">'03-10-23'!$A$1:$F$88</definedName>
    <definedName name="_xlnm.Print_Area" localSheetId="11">'04-10-16'!$A$1:$F$88</definedName>
    <definedName name="_xlnm.Print_Area" localSheetId="14">'05-03-19'!$A$1:$F$88</definedName>
    <definedName name="_xlnm.Print_Area" localSheetId="21">'05-12-23'!$A$1:$F$88</definedName>
    <definedName name="_xlnm.Print_Area" localSheetId="1">'08-04-11'!$A$1:$F$95</definedName>
    <definedName name="_xlnm.Print_Area" localSheetId="2">'08-04-11 (2)'!$A$1:$F$95</definedName>
    <definedName name="_xlnm.Print_Area" localSheetId="19">'09-09-22'!$A$1:$F$87</definedName>
    <definedName name="_xlnm.Print_Area" localSheetId="4">'11-04-12'!$A$1:$F$95</definedName>
    <definedName name="_xlnm.Print_Area" localSheetId="18">'11-12-21'!$A$1:$F$87</definedName>
    <definedName name="_xlnm.Print_Area" localSheetId="23">'12-05-24'!$A$1:$F$89</definedName>
    <definedName name="_xlnm.Print_Area" localSheetId="0">'14-04-10'!$A$1:$F$95</definedName>
    <definedName name="_xlnm.Print_Area" localSheetId="12">'18-12-2017'!$A$1:$F$88</definedName>
    <definedName name="_xlnm.Print_Area" localSheetId="8">'20-11-14'!$A$1:$F$93</definedName>
    <definedName name="_xlnm.Print_Area" localSheetId="25">'2024-12-08 - 24-24665'!$A$1:$F$88</definedName>
    <definedName name="_xlnm.Print_Area" localSheetId="26">'2025-03-01 - 25-24765'!$A$1:$F$88</definedName>
    <definedName name="_xlnm.Print_Area" localSheetId="27">'2025-05-23 - 25-25031'!$A$1:$F$88</definedName>
    <definedName name="_xlnm.Print_Area" localSheetId="3">'23-05-11'!$A$1:$F$95</definedName>
    <definedName name="_xlnm.Print_Area" localSheetId="16">'24-07-20'!$A$1:$F$87</definedName>
    <definedName name="_xlnm.Print_Area" localSheetId="5">'25-03-13'!$A$1:$F$95</definedName>
    <definedName name="_xlnm.Print_Area" localSheetId="13">'26-09-18'!$A$1:$F$88</definedName>
    <definedName name="_xlnm.Print_Area" localSheetId="17">'27-10-20'!$A$1:$F$87</definedName>
    <definedName name="_xlnm.Print_Area" localSheetId="6">'29-04-14'!$A$1:$F$93</definedName>
    <definedName name="_xlnm.Print_Area" localSheetId="9">'30-04-15'!$A$1:$F$89</definedName>
    <definedName name="_xlnm.Print_Area" localSheetId="15">'30-09-19'!$A$1:$F$88</definedName>
    <definedName name="_xlnm.Print_Area" localSheetId="24">Activités!$A$1:$D$48</definedName>
    <definedName name="Zone_impres_MI" localSheetId="22">#REF!</definedName>
    <definedName name="Zone_impres_MI" localSheetId="10">#REF!</definedName>
    <definedName name="Zone_impres_MI" localSheetId="7">#REF!</definedName>
    <definedName name="Zone_impres_MI" localSheetId="20">#REF!</definedName>
    <definedName name="Zone_impres_MI" localSheetId="11">#REF!</definedName>
    <definedName name="Zone_impres_MI" localSheetId="14">#REF!</definedName>
    <definedName name="Zone_impres_MI" localSheetId="21">#REF!</definedName>
    <definedName name="Zone_impres_MI" localSheetId="1">#REF!</definedName>
    <definedName name="Zone_impres_MI" localSheetId="2">#REF!</definedName>
    <definedName name="Zone_impres_MI" localSheetId="19">#REF!</definedName>
    <definedName name="Zone_impres_MI" localSheetId="4">#REF!</definedName>
    <definedName name="Zone_impres_MI" localSheetId="18">#REF!</definedName>
    <definedName name="Zone_impres_MI" localSheetId="23">#REF!</definedName>
    <definedName name="Zone_impres_MI" localSheetId="12">#REF!</definedName>
    <definedName name="Zone_impres_MI" localSheetId="8">#REF!</definedName>
    <definedName name="Zone_impres_MI" localSheetId="3">#REF!</definedName>
    <definedName name="Zone_impres_MI" localSheetId="16">#REF!</definedName>
    <definedName name="Zone_impres_MI" localSheetId="5">#REF!</definedName>
    <definedName name="Zone_impres_MI" localSheetId="13">#REF!</definedName>
    <definedName name="Zone_impres_MI" localSheetId="17">#REF!</definedName>
    <definedName name="Zone_impres_MI" localSheetId="6">#REF!</definedName>
    <definedName name="Zone_impres_MI" localSheetId="9">#REF!</definedName>
    <definedName name="Zone_impres_MI" localSheetId="1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4" l="1"/>
  <c r="E72" i="34"/>
  <c r="E70" i="33"/>
  <c r="E72" i="33" s="1"/>
  <c r="E74" i="34" l="1"/>
  <c r="E73" i="34"/>
  <c r="E76" i="34" s="1"/>
  <c r="E80" i="34" s="1"/>
  <c r="E74" i="33"/>
  <c r="E73" i="33"/>
  <c r="E76" i="33" s="1"/>
  <c r="E80" i="33" s="1"/>
  <c r="E68" i="29" l="1"/>
  <c r="E71" i="29"/>
  <c r="E68" i="28"/>
  <c r="E71" i="28"/>
  <c r="E72" i="28" s="1"/>
  <c r="E67" i="27"/>
  <c r="E70" i="27"/>
  <c r="E71" i="27"/>
  <c r="E72" i="27"/>
  <c r="E74" i="27"/>
  <c r="E78" i="27"/>
  <c r="E67" i="26"/>
  <c r="E70" i="26"/>
  <c r="E71" i="26"/>
  <c r="E72" i="26"/>
  <c r="E74" i="26"/>
  <c r="E78" i="26"/>
  <c r="E67" i="25"/>
  <c r="E70" i="25"/>
  <c r="E71" i="25"/>
  <c r="E72" i="25"/>
  <c r="E74" i="25"/>
  <c r="E78" i="25"/>
  <c r="E67" i="24"/>
  <c r="E70" i="24"/>
  <c r="E71" i="24"/>
  <c r="E72" i="24"/>
  <c r="E74" i="24"/>
  <c r="E78" i="24"/>
  <c r="E68" i="23"/>
  <c r="E71" i="23"/>
  <c r="E72" i="23"/>
  <c r="E73" i="23"/>
  <c r="E75" i="23"/>
  <c r="E79" i="23"/>
  <c r="E68" i="22"/>
  <c r="E71" i="22"/>
  <c r="E72" i="22"/>
  <c r="E73" i="22"/>
  <c r="E75" i="22"/>
  <c r="E79" i="22"/>
  <c r="E68" i="21"/>
  <c r="E71" i="21"/>
  <c r="E72" i="21"/>
  <c r="E73" i="21"/>
  <c r="E75" i="21"/>
  <c r="E79" i="21"/>
  <c r="E68" i="20"/>
  <c r="E71" i="20"/>
  <c r="E72" i="20"/>
  <c r="E73" i="20"/>
  <c r="E75" i="20"/>
  <c r="E79" i="20"/>
  <c r="E68" i="19"/>
  <c r="E71" i="19"/>
  <c r="E72" i="19"/>
  <c r="E73" i="19"/>
  <c r="E75" i="19"/>
  <c r="E79" i="19"/>
  <c r="E68" i="15"/>
  <c r="E71" i="15"/>
  <c r="E72" i="15"/>
  <c r="E73" i="15"/>
  <c r="E75" i="15"/>
  <c r="E79" i="15"/>
  <c r="E69" i="14"/>
  <c r="E72" i="14"/>
  <c r="E74" i="14"/>
  <c r="E73" i="14"/>
  <c r="E73" i="13"/>
  <c r="E76" i="13"/>
  <c r="E76" i="14"/>
  <c r="E80" i="14"/>
  <c r="E78" i="13"/>
  <c r="E77" i="13"/>
  <c r="E73" i="12"/>
  <c r="E76" i="12"/>
  <c r="E80" i="13"/>
  <c r="E84" i="13"/>
  <c r="E77" i="12"/>
  <c r="E78" i="12"/>
  <c r="E80" i="12"/>
  <c r="E84" i="12"/>
  <c r="E73" i="11"/>
  <c r="E76" i="11"/>
  <c r="E75" i="10"/>
  <c r="E78" i="11"/>
  <c r="E77" i="11"/>
  <c r="E80" i="11"/>
  <c r="E84" i="11"/>
  <c r="E78" i="10"/>
  <c r="E78" i="9"/>
  <c r="E75" i="8"/>
  <c r="E78" i="8"/>
  <c r="E75" i="7"/>
  <c r="E78" i="7"/>
  <c r="E79" i="7"/>
  <c r="E78" i="6"/>
  <c r="E75" i="4"/>
  <c r="E78" i="4"/>
  <c r="E79" i="9"/>
  <c r="E79" i="10"/>
  <c r="E80" i="10"/>
  <c r="E79" i="8"/>
  <c r="E80" i="8"/>
  <c r="E80" i="7"/>
  <c r="E82" i="7"/>
  <c r="E86" i="7"/>
  <c r="E79" i="6"/>
  <c r="E79" i="4"/>
  <c r="E82" i="10"/>
  <c r="E86" i="10"/>
  <c r="E80" i="9"/>
  <c r="E82" i="9"/>
  <c r="E86" i="9"/>
  <c r="E82" i="8"/>
  <c r="E86" i="8"/>
  <c r="E80" i="6"/>
  <c r="E82" i="6"/>
  <c r="E86" i="6"/>
  <c r="E80" i="4"/>
  <c r="E82" i="4"/>
  <c r="E86" i="4"/>
  <c r="E73" i="29" l="1"/>
  <c r="E72" i="29"/>
  <c r="E75" i="29" s="1"/>
  <c r="E79" i="29" s="1"/>
  <c r="E73" i="28"/>
  <c r="E75" i="28" s="1"/>
  <c r="E79" i="28" s="1"/>
</calcChain>
</file>

<file path=xl/sharedStrings.xml><?xml version="1.0" encoding="utf-8"?>
<sst xmlns="http://schemas.openxmlformats.org/spreadsheetml/2006/main" count="745" uniqueCount="224">
  <si>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</si>
  <si>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</si>
  <si>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</si>
  <si>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</si>
  <si>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</si>
  <si>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</si>
  <si>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</si>
  <si>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</si>
  <si>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</si>
  <si>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</si>
  <si>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</si>
  <si>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</si>
  <si>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</si>
  <si>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</si>
  <si>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</si>
  <si>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</si>
  <si>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</si>
  <si>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</si>
  <si>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</si>
  <si>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</si>
  <si>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</si>
  <si>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</si>
  <si>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</si>
  <si>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</si>
  <si>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</si>
  <si>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</si>
  <si>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14 avril 2010</t>
  </si>
  <si>
    <t>CARL PAQUIN</t>
  </si>
  <si>
    <t>GROUPE MILLENIUM MICRO</t>
  </si>
  <si>
    <t>394 Chemin de la Grande Côte, Suite 203</t>
  </si>
  <si>
    <t>Rosemère (Québec) J7A 1K7</t>
  </si>
  <si>
    <t># 10070</t>
  </si>
  <si>
    <t xml:space="preserve"> - Consultations fiscales diverses ;</t>
  </si>
  <si>
    <t>Le 8 avril 2011</t>
  </si>
  <si>
    <t># 11053</t>
  </si>
  <si>
    <t># 11054</t>
  </si>
  <si>
    <t># 11088</t>
  </si>
  <si>
    <t>Le 23 mai 2011</t>
  </si>
  <si>
    <t>174 Chenevert</t>
  </si>
  <si>
    <t>St-Jean-sur-Richelieu  Québec  J2W 2Y6</t>
  </si>
  <si>
    <r>
      <t xml:space="preserve"> - Préparation d'une déclaration de revenus de fiducie </t>
    </r>
    <r>
      <rPr>
        <u/>
        <sz val="11"/>
        <color rgb="FF625850"/>
        <rFont val="Verdana"/>
        <family val="2"/>
      </rPr>
      <t>modifiée</t>
    </r>
    <r>
      <rPr>
        <sz val="11"/>
        <color rgb="FF625850"/>
        <rFont val="Verdana"/>
        <family val="2"/>
      </rPr>
      <t xml:space="preserve"> suite aux changements ;</t>
    </r>
  </si>
  <si>
    <r>
      <t xml:space="preserve"> - Préparation d'une déclaration de revenus 2010 </t>
    </r>
    <r>
      <rPr>
        <u/>
        <sz val="11"/>
        <color rgb="FF625850"/>
        <rFont val="Verdana"/>
        <family val="2"/>
      </rPr>
      <t>amendée</t>
    </r>
    <r>
      <rPr>
        <sz val="11"/>
        <color rgb="FF625850"/>
        <rFont val="Verdana"/>
        <family val="2"/>
      </rPr>
      <t xml:space="preserve"> pour vous suite au changement au T3;</t>
    </r>
  </si>
  <si>
    <r>
      <t xml:space="preserve"> - Préparation d'une déclaration de revenus 2010 </t>
    </r>
    <r>
      <rPr>
        <u/>
        <sz val="11"/>
        <color rgb="FF625850"/>
        <rFont val="Verdana"/>
        <family val="2"/>
      </rPr>
      <t>amendée</t>
    </r>
    <r>
      <rPr>
        <sz val="11"/>
        <color rgb="FF625850"/>
        <rFont val="Verdana"/>
        <family val="2"/>
      </rPr>
      <t xml:space="preserve"> pour votre conjointe suite au changement au T3;</t>
    </r>
  </si>
  <si>
    <r>
      <t xml:space="preserve"> - </t>
    </r>
    <r>
      <rPr>
        <u/>
        <sz val="11"/>
        <color rgb="FF625850"/>
        <rFont val="Verdana"/>
        <family val="2"/>
      </rPr>
      <t>Modification</t>
    </r>
    <r>
      <rPr>
        <sz val="11"/>
        <color rgb="FF625850"/>
        <rFont val="Verdana"/>
        <family val="2"/>
      </rPr>
      <t xml:space="preserve"> de la planification fiscale - fractionnement de revenus - suite à la réception d'un T5 amendé;</t>
    </r>
  </si>
  <si>
    <r>
      <t xml:space="preserve"> - Rédaction de courriel et discussions téléphoniques </t>
    </r>
    <r>
      <rPr>
        <u/>
        <sz val="11"/>
        <color rgb="FF625850"/>
        <rFont val="Verdana"/>
        <family val="2"/>
      </rPr>
      <t>suite au changement au T5</t>
    </r>
    <r>
      <rPr>
        <sz val="11"/>
        <color rgb="FF625850"/>
        <rFont val="Verdana"/>
        <family val="2"/>
      </rPr>
      <t>;</t>
    </r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</si>
  <si>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</si>
  <si>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</si>
  <si>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</si>
  <si>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</si>
  <si>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</si>
  <si>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</si>
  <si>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</si>
  <si>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</si>
  <si>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du formulaire T2027 - règlement de dette lors de la liquidation de filiale;</t>
  </si>
  <si>
    <t xml:space="preserve"> - Diverses discussions téléphoniques avec vous ;</t>
  </si>
  <si>
    <t>Le 11 avril 2012</t>
  </si>
  <si>
    <t># 12058</t>
  </si>
  <si>
    <t>109-7505 BOUL. Taschereau</t>
  </si>
  <si>
    <t>Brossard Québec J4Y1A2</t>
  </si>
  <si>
    <t>Le 25 mars 2013</t>
  </si>
  <si>
    <t># 13067</t>
  </si>
  <si>
    <t xml:space="preserve"> - Analyse de la déclaration des dividendes - vérification des T5, discussions avec Alain vs revue de la planification mise en place antérieurement;</t>
  </si>
  <si>
    <t xml:space="preserve"> - Analyse de la convention d'actionnaire, recherches fiscales et suggestions vs assurance-vie pour l'ensemble des actionnaires;</t>
  </si>
  <si>
    <t>Le 29 avril 2014</t>
  </si>
  <si>
    <t>7005, boul. Taschereau, bureau 265</t>
  </si>
  <si>
    <t>Brossard, Québec, J4Z 1A7</t>
  </si>
  <si>
    <t># 14106</t>
  </si>
  <si>
    <t xml:space="preserve"> - Analyse de l'achat des actions de Fiducie Paquin par Marianth, discussions avec Carl, Marco, Michael, révision juridique de la documentation, rencontre pour signature, etc.;</t>
  </si>
  <si>
    <t xml:space="preserve"> - Vérification finale de la documentation de fin de participation de Fiducie Avanti dans Millenium Micro;</t>
  </si>
  <si>
    <t># 14197</t>
  </si>
  <si>
    <t>Le 3 septembre 2014</t>
  </si>
  <si>
    <t xml:space="preserve"> - Réviser le travail de alain et répondre aux questions relativement aux actions et dividende, etc;</t>
  </si>
  <si>
    <t xml:space="preserve"> - Analyser le calcul du compte de CRTG qui permet de verser des dividendes à taux réduit - avantage futur pour les actionnaires de 5% de réduction d'impôt sur le montant admissible;</t>
  </si>
  <si>
    <t xml:space="preserve"> - Réviser la déclaration de revenus de la société;</t>
  </si>
  <si>
    <t>Le 20 novembre 2014</t>
  </si>
  <si>
    <t># 14254</t>
  </si>
  <si>
    <t xml:space="preserve"> - Analyse de la valeur de rachat des actions de Pierre, fournir les calculs et plusieurs modifications et discussions;</t>
  </si>
  <si>
    <t xml:space="preserve"> - Discussion avec Marco de la gestion des liquidités;</t>
  </si>
  <si>
    <t xml:space="preserve"> - Révision de la documentation juridique du rachat de Pierre et discussion avec le juriste et courriel avec vous, le juriste et Pierre;</t>
  </si>
  <si>
    <t xml:space="preserve"> - Déterminer les chiffres et le fonctionnement pour la préparation des résolutions de dividendes au 31-01-2014 et au 31-03-2014 et discussions avec vous, les juristes et Alain Girard;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</si>
  <si>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</si>
  <si>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</si>
  <si>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30 avril 2015</t>
  </si>
  <si>
    <t>GROUPE MILLENIUM MICRO INC</t>
  </si>
  <si>
    <t>7005, boul. Taschereau, bureau 265
Brossard, Québec, J4Z 1A7</t>
  </si>
  <si>
    <t># 15083</t>
  </si>
  <si>
    <t xml:space="preserve"> - Analyse des T5 2014 et des dividendes 2014 et communications avec votre comptable et le juriste;</t>
  </si>
  <si>
    <t xml:space="preserve"> - Diverses questions des comptables de Marco entourant tous les changements survenus dans le capital-actions;</t>
  </si>
  <si>
    <t xml:space="preserve"> - Diverses discussions téléphoniques, lectures et rédaction de divers courriels;</t>
  </si>
  <si>
    <t>Le 2 novembre 2015</t>
  </si>
  <si>
    <t># 15215</t>
  </si>
  <si>
    <t xml:space="preserve"> - Planification du rachat des actions, fournir les directives au comptable, fournir les directives au juriste et révision de la documentation juridique;</t>
  </si>
  <si>
    <t xml:space="preserve"> - Rencontre avec vous à vos bureaux;</t>
  </si>
  <si>
    <t xml:space="preserve"> - Recueuillir les informations pour la création d'une société;</t>
  </si>
  <si>
    <t xml:space="preserve"> - Recueuillir les informations pour la création d'une fiducie;</t>
  </si>
  <si>
    <t xml:space="preserve"> - Divers calculs effectués en lien avec la mise en place;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</si>
  <si>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</si>
  <si>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</si>
  <si>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</si>
  <si>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>Le 4 octobre 2016</t>
  </si>
  <si>
    <t># 16216</t>
  </si>
  <si>
    <t xml:space="preserve"> - Réviser le travail d'Alain et répondre aux questions relativement aux actions et dividende, etc;</t>
  </si>
  <si>
    <t>Le 18 décembre 2017</t>
  </si>
  <si>
    <t># 17273</t>
  </si>
  <si>
    <t xml:space="preserve"> - Analyse et recherches concernant le traitement fiscal des croisières ;</t>
  </si>
  <si>
    <t xml:space="preserve"> - Révision des états financiers et de la déclaration de revenus de la société ;</t>
  </si>
  <si>
    <t xml:space="preserve"> - Travail d'analyse concernant le traitement fiscal du dite web ;</t>
  </si>
  <si>
    <t xml:space="preserve"> - Travail d'analyse, discussions, courriels et régler le problème d'avances aux actionnaires vs dividendes ;</t>
  </si>
  <si>
    <t xml:space="preserve"> - Directives aux notaires pour la rédaction des résolutions de dividendes et rachats d'actions ;</t>
  </si>
  <si>
    <t xml:space="preserve"> - Début d'analyse de votre structure corporative en lien avec les "nouvelles propositions Morneau" ;</t>
  </si>
  <si>
    <t xml:space="preserve"> - Diverses discussions téléphoniques, lectures et rédaction de divers courriels sur divers sujet ;</t>
  </si>
  <si>
    <t># 18209</t>
  </si>
  <si>
    <t>Le 26 septembre 2018</t>
  </si>
  <si>
    <t xml:space="preserve"> - Dossier du prêt effectué par la société ;</t>
  </si>
  <si>
    <t xml:space="preserve"> - Dossier des vacances des employés - problématiques ;</t>
  </si>
  <si>
    <t xml:space="preserve"> - Travail relativement aux rachats d'actions de l'année - analyse, discussions, courriels, directives aux notaires, révision juridique, etc ;</t>
  </si>
  <si>
    <t xml:space="preserve"> - Analyse de la juste valeur marchande de la société en date d'aujourd'hui ;</t>
  </si>
  <si>
    <t>Le 5 mars 2019</t>
  </si>
  <si>
    <t># 19016</t>
  </si>
  <si>
    <t xml:space="preserve"> - Révision de la version finale des états financiers et de la déclaration de revenus de la société du 31/03/2018 ;</t>
  </si>
  <si>
    <t xml:space="preserve"> - Révision finale de la documentation juridique de rachat et questionnements ;</t>
  </si>
  <si>
    <t xml:space="preserve"> - Révision des formulaire T5/Relevé 3 de dividende de la société pour 2018 ;</t>
  </si>
  <si>
    <t># 19216</t>
  </si>
  <si>
    <t xml:space="preserve"> - Révision des états financiers et de la déclaration de revenus de la société du 31/03/2019 ;</t>
  </si>
  <si>
    <t xml:space="preserve"> - Préparation de directives pour la documentation juridique de rachat d'actions ;</t>
  </si>
  <si>
    <t xml:space="preserve"> - Différentes discussions au courant de l'année relativement à l'achat d'un immeuble/condo pour la société ;</t>
  </si>
  <si>
    <t>Le 30 SEPTEMBRE 2019</t>
  </si>
  <si>
    <t>Le 24 JUILLET 2020</t>
  </si>
  <si>
    <t># 20179</t>
  </si>
  <si>
    <t xml:space="preserve"> - Révision des résolutions de rachats d'actions au 31/03/2019 ;</t>
  </si>
  <si>
    <t xml:space="preserve"> - Révision des relevés de dividendes 2019 et travail avec votre comptable ;</t>
  </si>
  <si>
    <t xml:space="preserve"> - Différentes analyses et discussions avec vous relativement à différents sujets: achat du condo et meubles, compte de dépenses de Marco, juste valeur marchande de l'entreprise, mode d'achat du condo, etc.</t>
  </si>
  <si>
    <t xml:space="preserve"> - Préparation d'un organigramme corporatif à jour en vue des transactions à intervenir ;</t>
  </si>
  <si>
    <t xml:space="preserve"> - Travail d'analyse relativement aux rachats à préparer pour 2020 vs avances au 31/03/20 et au 31/07/2020 ;</t>
  </si>
  <si>
    <t xml:space="preserve"> - Préparation des directives relativement aux rachats au 31/03/20 et au 31/07/2020 ;</t>
  </si>
  <si>
    <t xml:space="preserve"> - Préparation des directives relativement à la vente des actions entre actionnaires ;</t>
  </si>
  <si>
    <t xml:space="preserve">3135, boul. Moïse-Vincent, bureau 104
Saint-Hubert (Québec)  J3Z 0G7 </t>
  </si>
  <si>
    <t># 20252</t>
  </si>
  <si>
    <t>Le 27 OCTOBRE 2020</t>
  </si>
  <si>
    <t xml:space="preserve"> - Travail avec Alain à la préparation des états financiers annuels et des différents impacts de la mise en place sur les états financiers ;</t>
  </si>
  <si>
    <t>Le 11 DÉCEMBRE 2021</t>
  </si>
  <si>
    <t xml:space="preserve"> - Travail avec Alain à la préparation des états financiers annuels et révision de la déclaration d'impôt ;</t>
  </si>
  <si>
    <t xml:space="preserve"> - Analyse, préparation de tableaux, directives à Michael et révision des résolutions de rachats d'actions au 31/03/2021 ;</t>
  </si>
  <si>
    <t xml:space="preserve"> - Diverses recherches fiscales entourant divers items dont le traitement des frais entourant le site web, la catégorie d'amortissement du condo, etc ;</t>
  </si>
  <si>
    <t xml:space="preserve"> - Révision des relevés T5 de 2020 ;</t>
  </si>
  <si>
    <t xml:space="preserve"> - Diverses démarches avec Marco, simulations, sommaires, discussions, etc. pour tenter de convertir dividendes en salaires ;</t>
  </si>
  <si>
    <t># 21427</t>
  </si>
  <si>
    <t>Le 9 SEPTEMBRE 2022</t>
  </si>
  <si>
    <t># 22302</t>
  </si>
  <si>
    <t xml:space="preserve"> - Diverses discussions entourant les rémunérations annuelles ;</t>
  </si>
  <si>
    <t xml:space="preserve"> - Révision des relevés T5 de 2021 ;</t>
  </si>
  <si>
    <t xml:space="preserve"> - Analyse, préparation de tableaux, directives à Michael et révision des résolutions de rachats d'actions au 31/03/2022 ;</t>
  </si>
  <si>
    <t xml:space="preserve"> - Diverses recherches fiscales entourant divers items dont le traitement des frais entourant le site web, réflexions, analyse et discussion entourant les liquidités à conserver, etc ;</t>
  </si>
  <si>
    <t>Le 3 OCTOBRE 2023</t>
  </si>
  <si>
    <t># 23313</t>
  </si>
  <si>
    <t xml:space="preserve"> - Révision des relevés T5 de 2022 ;</t>
  </si>
  <si>
    <t xml:space="preserve"> - Analyse, préparation de tableaux de rachats d'actions au 31/03/2023 et diverses modifications suites aux changements ;</t>
  </si>
  <si>
    <t xml:space="preserve"> - Travail et analyse entourant la valeur marchande de la société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</si>
  <si>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</si>
  <si>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</si>
  <si>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</si>
  <si>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</si>
  <si>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</si>
  <si>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</si>
  <si>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</si>
  <si>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</si>
  <si>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</si>
  <si>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</si>
  <si>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</si>
  <si>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</si>
  <si>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</si>
  <si>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</si>
  <si>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</si>
  <si>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</si>
  <si>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</si>
  <si>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</si>
  <si>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</si>
  <si>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</si>
  <si>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Lecture, analyse et rédaction de divers courriels ;</t>
  </si>
  <si>
    <t xml:space="preserve"> - Divers travaux entourant le retrait de Marco dans l'actionnariat ;</t>
  </si>
  <si>
    <t>Le 5 DÉCEMBRE 2023</t>
  </si>
  <si>
    <t># 23437</t>
  </si>
  <si>
    <t xml:space="preserve"> - Préparation à la rencontre et rencontre avec vous par Vidéoconférence ;;</t>
  </si>
  <si>
    <t xml:space="preserve"> - Analyses et réflexions relativement à la structure de transaction ;</t>
  </si>
  <si>
    <t xml:space="preserve"> - Révision de documentation légale projet ;</t>
  </si>
  <si>
    <t>Le 1 avril 2024</t>
  </si>
  <si>
    <t># 24148</t>
  </si>
  <si>
    <t xml:space="preserve"> - Travail relativement à l'offre d'achat et ses différentes versions ;</t>
  </si>
  <si>
    <t xml:space="preserve"> - Révision des différentes versions de la documentation juridique afférente à la présente réorganisation;</t>
  </si>
  <si>
    <t xml:space="preserve"> - Travail sur un fichier d'évolution de la valeur de Millenium dans les années à venir ;</t>
  </si>
  <si>
    <t xml:space="preserve"> - Travail avec vos comptables à la préparation des formulaires T5/Relevés 3 ;</t>
  </si>
  <si>
    <t xml:space="preserve"> - Préparation aux diverses rencontres et diverses rencontres avec vous par Vidéoconférence ;</t>
  </si>
  <si>
    <t>Facturation relativement aux travaux effectués du 6 décembre 2023 au 29 mars 2024, notamment:</t>
  </si>
  <si>
    <t>Le 12 MAI 2024</t>
  </si>
  <si>
    <t># 24255</t>
  </si>
  <si>
    <t xml:space="preserve"> - Directives sur versements de dividendes dans la nouvelle structure ;</t>
  </si>
  <si>
    <t xml:space="preserve"> - Révision, modifications et commentaires sur la nouvelle convention d'actionnaires et l'offre d'achat à Simon-David ;</t>
  </si>
  <si>
    <t>Le 8 DÉCEMBRE 2024</t>
  </si>
  <si>
    <t>Carl Paquin</t>
  </si>
  <si>
    <t>Groupe Millénium Micro Inc.</t>
  </si>
  <si>
    <t>3135 boul. Moïse-Vincent</t>
  </si>
  <si>
    <t>bureau 104</t>
  </si>
  <si>
    <t>Saint-Hubert, Québec, J3Z 0G7</t>
  </si>
  <si>
    <t>24-24665</t>
  </si>
  <si>
    <t xml:space="preserve"> - Travail en lien avec l'ajustement au prix de vente avec Marco ;</t>
  </si>
  <si>
    <t/>
  </si>
  <si>
    <t xml:space="preserve"> - Travail avec votre comptable à la préparation/révision des états financiers et déclarations de revenus;</t>
  </si>
  <si>
    <t xml:space="preserve"> - Travail relativement aux avances et dividendes de l'année ;</t>
  </si>
  <si>
    <t xml:space="preserve"> - Rédaction de directives aux juristes ;</t>
  </si>
  <si>
    <t xml:space="preserve"> - Révision de la documentation juridique ;</t>
  </si>
  <si>
    <t>Heures</t>
  </si>
  <si>
    <t>Taux</t>
  </si>
  <si>
    <t>Frais d'expert en taxes</t>
  </si>
  <si>
    <t>Le 1 MARS 2025</t>
  </si>
  <si>
    <t>25-24765</t>
  </si>
  <si>
    <t xml:space="preserve"> - Rédaction de directives aux juristes afin de mettre en place la planification fiscale;</t>
  </si>
  <si>
    <t xml:space="preserve"> - Travail avec vos comptable à la préparation des formulaires T5/Relevés3 ;</t>
  </si>
  <si>
    <t xml:space="preserve"> - Rencontre avec vous par Vidéoconférence;</t>
  </si>
  <si>
    <t>Le 23 MAI 2025</t>
  </si>
  <si>
    <t>25-25031</t>
  </si>
  <si>
    <t xml:space="preserve"> - Travail d'assistance en comptabilité ;</t>
  </si>
  <si>
    <t xml:space="preserve"> - Travail d'optimisation fiscale ;</t>
  </si>
  <si>
    <t xml:space="preserve"> - Préparation de déclaration de revenus ;</t>
  </si>
  <si>
    <t xml:space="preserve"> - Comptabilisation des transactions reliées à la vente des parts de Marco;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</si>
</sst>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  <font>
      <sz val="11"/>
      <color theme="0"/>
      <name val="Verdana"/>
      <family val="2"/>
    </font>
    <font>
      <b/>
      <u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7" fontId="11" fillId="0" borderId="0" xfId="0" applyNumberFormat="1" applyFont="1"/>
    <xf numFmtId="166" fontId="15" fillId="0" borderId="0" xfId="2" applyNumberFormat="1" applyFont="1"/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15" fillId="0" borderId="3" xfId="2" applyNumberFormat="1" applyFont="1" applyBorder="1"/>
    <xf numFmtId="0" fontId="16" fillId="0" borderId="0" xfId="0" applyFont="1" applyAlignment="1">
      <alignment horizontal="right"/>
    </xf>
    <xf numFmtId="166" fontId="16" fillId="0" borderId="0" xfId="1" applyNumberFormat="1" applyFont="1"/>
    <xf numFmtId="166" fontId="16" fillId="0" borderId="2" xfId="1" applyNumberFormat="1" applyFont="1" applyBorder="1"/>
    <xf numFmtId="7" fontId="16" fillId="0" borderId="0" xfId="0" applyNumberFormat="1" applyFont="1"/>
    <xf numFmtId="0" fontId="18" fillId="3" borderId="15" xfId="0" applyFont="1" applyFill="1" applyBorder="1" applyAlignment="1">
      <alignment vertical="center"/>
    </xf>
    <xf numFmtId="0" fontId="19" fillId="3" borderId="16" xfId="0" applyFont="1" applyFill="1" applyBorder="1" applyAlignment="1">
      <alignment vertical="center"/>
    </xf>
    <xf numFmtId="7" fontId="18" fillId="3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1" fillId="0" borderId="0" xfId="0" applyFont="1" applyAlignment="1">
      <alignment horizontal="left" wrapText="1" indent="1" shrinkToFit="1"/>
    </xf>
    <xf numFmtId="167" fontId="16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0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7" fontId="11" fillId="0" borderId="0" xfId="3" applyNumberFormat="1" applyFont="1"/>
    <xf numFmtId="0" fontId="11" fillId="0" borderId="0" xfId="3" applyFont="1" applyAlignment="1">
      <alignment horizontal="left" wrapText="1" indent="1" shrinkToFit="1"/>
    </xf>
    <xf numFmtId="0" fontId="16" fillId="0" borderId="0" xfId="3" applyFont="1" applyAlignment="1">
      <alignment horizontal="right"/>
    </xf>
    <xf numFmtId="10" fontId="16" fillId="0" borderId="0" xfId="3" applyNumberFormat="1" applyFont="1" applyAlignment="1">
      <alignment horizontal="left"/>
    </xf>
    <xf numFmtId="167" fontId="16" fillId="0" borderId="0" xfId="3" applyNumberFormat="1" applyFont="1" applyAlignment="1">
      <alignment horizontal="left"/>
    </xf>
    <xf numFmtId="166" fontId="16" fillId="0" borderId="0" xfId="3" applyNumberFormat="1" applyFont="1"/>
    <xf numFmtId="7" fontId="16" fillId="0" borderId="0" xfId="3" applyNumberFormat="1" applyFont="1"/>
    <xf numFmtId="0" fontId="18" fillId="3" borderId="15" xfId="3" applyFont="1" applyFill="1" applyBorder="1" applyAlignment="1">
      <alignment vertical="center"/>
    </xf>
    <xf numFmtId="0" fontId="19" fillId="3" borderId="16" xfId="3" applyFont="1" applyFill="1" applyBorder="1" applyAlignment="1">
      <alignment vertical="center"/>
    </xf>
    <xf numFmtId="7" fontId="18" fillId="3" borderId="17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16" fillId="0" borderId="0" xfId="3" applyFont="1" applyAlignment="1">
      <alignment wrapText="1"/>
    </xf>
    <xf numFmtId="0" fontId="2" fillId="2" borderId="4" xfId="3" applyFont="1" applyFill="1" applyBorder="1"/>
    <xf numFmtId="0" fontId="2" fillId="2" borderId="9" xfId="3" applyFont="1" applyFill="1" applyBorder="1"/>
    <xf numFmtId="0" fontId="2" fillId="2" borderId="0" xfId="3" applyFont="1" applyFill="1"/>
    <xf numFmtId="0" fontId="2" fillId="2" borderId="5" xfId="3" applyFont="1" applyFill="1" applyBorder="1"/>
    <xf numFmtId="0" fontId="4" fillId="2" borderId="0" xfId="3" applyFont="1" applyFill="1" applyAlignment="1">
      <alignment horizontal="center"/>
    </xf>
    <xf numFmtId="0" fontId="2" fillId="2" borderId="6" xfId="3" applyFont="1" applyFill="1" applyBorder="1"/>
    <xf numFmtId="0" fontId="5" fillId="4" borderId="12" xfId="3" applyFont="1" applyFill="1" applyBorder="1" applyAlignment="1">
      <alignment horizontal="center"/>
    </xf>
    <xf numFmtId="0" fontId="5" fillId="4" borderId="13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21" fillId="2" borderId="6" xfId="3" applyFont="1" applyFill="1" applyBorder="1" applyAlignment="1">
      <alignment horizontal="left" wrapText="1" shrinkToFit="1"/>
    </xf>
    <xf numFmtId="0" fontId="2" fillId="2" borderId="7" xfId="3" applyFont="1" applyFill="1" applyBorder="1"/>
    <xf numFmtId="0" fontId="2" fillId="2" borderId="11" xfId="3" applyFont="1" applyFill="1" applyBorder="1"/>
    <xf numFmtId="0" fontId="2" fillId="2" borderId="8" xfId="3" applyFont="1" applyFill="1" applyBorder="1"/>
    <xf numFmtId="0" fontId="2" fillId="2" borderId="6" xfId="3" applyFont="1" applyFill="1" applyBorder="1" applyAlignment="1">
      <alignment horizontal="left" wrapText="1" shrinkToFit="1"/>
    </xf>
    <xf numFmtId="49" fontId="2" fillId="2" borderId="6" xfId="3" applyNumberFormat="1" applyFont="1" applyFill="1" applyBorder="1"/>
    <xf numFmtId="0" fontId="23" fillId="0" borderId="0" xfId="3" applyFont="1"/>
    <xf numFmtId="4" fontId="23" fillId="0" borderId="0" xfId="3" applyNumberFormat="1" applyFont="1" applyAlignment="1">
      <alignment horizontal="right"/>
    </xf>
    <xf numFmtId="168" fontId="23" fillId="0" borderId="0" xfId="3" applyNumberFormat="1" applyFont="1" applyAlignment="1">
      <alignment horizontal="right"/>
    </xf>
    <xf numFmtId="0" fontId="23" fillId="0" borderId="0" xfId="3" applyFont="1" applyAlignment="1">
      <alignment horizontal="left" indent="2"/>
    </xf>
    <xf numFmtId="0" fontId="16" fillId="0" borderId="0" xfId="3" applyFont="1" applyAlignment="1">
      <alignment vertical="center"/>
    </xf>
    <xf numFmtId="0" fontId="15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49" fontId="15" fillId="0" borderId="0" xfId="3" applyNumberFormat="1" applyFont="1" applyAlignment="1">
      <alignment vertical="center"/>
    </xf>
    <xf numFmtId="4" fontId="15" fillId="0" borderId="0" xfId="3" applyNumberFormat="1" applyFont="1" applyAlignment="1">
      <alignment horizontal="right" vertical="center"/>
    </xf>
    <xf numFmtId="168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center" vertical="center"/>
    </xf>
    <xf numFmtId="0" fontId="16" fillId="0" borderId="1" xfId="3" applyFont="1" applyBorder="1" applyAlignment="1">
      <alignment vertical="center"/>
    </xf>
    <xf numFmtId="4" fontId="16" fillId="0" borderId="1" xfId="3" applyNumberFormat="1" applyFont="1" applyBorder="1" applyAlignment="1">
      <alignment horizontal="right" vertical="center"/>
    </xf>
    <xf numFmtId="168" fontId="16" fillId="0" borderId="1" xfId="3" applyNumberFormat="1" applyFont="1" applyBorder="1" applyAlignment="1">
      <alignment horizontal="right" vertical="center"/>
    </xf>
    <xf numFmtId="0" fontId="10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4" fontId="25" fillId="0" borderId="0" xfId="3" applyNumberFormat="1" applyFont="1" applyAlignment="1">
      <alignment horizontal="center" vertical="center"/>
    </xf>
    <xf numFmtId="168" fontId="25" fillId="0" borderId="0" xfId="3" applyNumberFormat="1" applyFont="1" applyAlignment="1">
      <alignment horizontal="center" vertical="center"/>
    </xf>
    <xf numFmtId="0" fontId="11" fillId="0" borderId="0" xfId="3" quotePrefix="1" applyFont="1" applyAlignment="1">
      <alignment horizontal="left" indent="1"/>
    </xf>
    <xf numFmtId="2" fontId="11" fillId="0" borderId="0" xfId="3" applyNumberFormat="1" applyFont="1" applyAlignment="1">
      <alignment horizontal="right" vertical="center" wrapText="1" shrinkToFit="1"/>
    </xf>
    <xf numFmtId="168" fontId="11" fillId="0" borderId="0" xfId="3" applyNumberFormat="1" applyFont="1" applyAlignment="1">
      <alignment horizontal="right" vertical="center" wrapText="1" shrinkToFit="1"/>
    </xf>
    <xf numFmtId="2" fontId="11" fillId="0" borderId="0" xfId="3" applyNumberFormat="1" applyFont="1" applyAlignment="1">
      <alignment horizontal="right" vertical="center"/>
    </xf>
    <xf numFmtId="0" fontId="11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3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1" fillId="0" borderId="0" xfId="3" applyNumberFormat="1" applyFont="1" applyAlignment="1">
      <alignment horizontal="center" vertical="center"/>
    </xf>
    <xf numFmtId="168" fontId="11" fillId="0" borderId="0" xfId="3" applyNumberFormat="1" applyFont="1" applyAlignment="1">
      <alignment horizontal="center" vertical="center"/>
    </xf>
    <xf numFmtId="7" fontId="11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0" fontId="15" fillId="0" borderId="0" xfId="3" applyFont="1" applyAlignment="1">
      <alignment horizontal="left" vertical="center"/>
    </xf>
    <xf numFmtId="168" fontId="15" fillId="0" borderId="0" xfId="2" applyNumberFormat="1" applyFont="1"/>
    <xf numFmtId="0" fontId="16" fillId="0" borderId="0" xfId="3" applyFont="1" applyAlignment="1">
      <alignment horizontal="right" vertical="center"/>
    </xf>
    <xf numFmtId="168" fontId="16" fillId="0" borderId="0" xfId="2" applyNumberFormat="1" applyFont="1"/>
    <xf numFmtId="7" fontId="16" fillId="0" borderId="0" xfId="3" applyNumberFormat="1" applyFont="1" applyAlignment="1">
      <alignment horizontal="right" vertical="center"/>
    </xf>
    <xf numFmtId="168" fontId="15" fillId="0" borderId="0" xfId="5" applyNumberFormat="1" applyFont="1"/>
    <xf numFmtId="10" fontId="16" fillId="0" borderId="0" xfId="4" applyNumberFormat="1" applyFont="1" applyAlignment="1">
      <alignment horizontal="left" vertical="center"/>
    </xf>
    <xf numFmtId="168" fontId="16" fillId="0" borderId="0" xfId="5" applyNumberFormat="1" applyFont="1" applyBorder="1"/>
    <xf numFmtId="0" fontId="16" fillId="0" borderId="0" xfId="3" applyFont="1" applyAlignment="1">
      <alignment horizontal="left" vertical="center"/>
    </xf>
    <xf numFmtId="167" fontId="16" fillId="0" borderId="0" xfId="4" applyNumberFormat="1" applyFont="1" applyAlignment="1">
      <alignment horizontal="left" vertical="center"/>
    </xf>
    <xf numFmtId="168" fontId="16" fillId="0" borderId="2" xfId="5" applyNumberFormat="1" applyFont="1" applyBorder="1"/>
    <xf numFmtId="0" fontId="24" fillId="0" borderId="0" xfId="3" applyFont="1"/>
    <xf numFmtId="166" fontId="16" fillId="0" borderId="0" xfId="5" applyNumberFormat="1" applyFont="1" applyBorder="1"/>
    <xf numFmtId="168" fontId="15" fillId="0" borderId="3" xfId="2" applyNumberFormat="1" applyFont="1" applyBorder="1"/>
    <xf numFmtId="166" fontId="15" fillId="0" borderId="0" xfId="2" applyNumberFormat="1" applyFont="1" applyBorder="1"/>
    <xf numFmtId="168" fontId="16" fillId="0" borderId="0" xfId="3" applyNumberFormat="1" applyFont="1" applyAlignment="1">
      <alignment horizontal="left" vertical="center"/>
    </xf>
    <xf numFmtId="4" fontId="28" fillId="3" borderId="16" xfId="3" applyNumberFormat="1" applyFont="1" applyFill="1" applyBorder="1" applyAlignment="1">
      <alignment horizontal="right" vertical="center"/>
    </xf>
    <xf numFmtId="168" fontId="27" fillId="3" borderId="16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vertical="center"/>
    </xf>
    <xf numFmtId="0" fontId="13" fillId="0" borderId="0" xfId="3" applyFont="1"/>
    <xf numFmtId="0" fontId="11" fillId="0" borderId="0" xfId="3" applyFont="1" applyAlignment="1">
      <alignment horizontal="center" vertical="center"/>
    </xf>
    <xf numFmtId="2" fontId="30" fillId="0" borderId="0" xfId="3" applyNumberFormat="1" applyFont="1" applyAlignment="1">
      <alignment horizontal="right" vertical="center" wrapText="1" shrinkToFit="1"/>
    </xf>
    <xf numFmtId="168" fontId="30" fillId="0" borderId="0" xfId="3" applyNumberFormat="1" applyFont="1" applyAlignment="1">
      <alignment horizontal="right" vertical="center" wrapText="1" shrinkToFit="1"/>
    </xf>
    <xf numFmtId="2" fontId="30" fillId="0" borderId="0" xfId="3" applyNumberFormat="1" applyFont="1" applyAlignment="1">
      <alignment horizontal="right" vertical="center"/>
    </xf>
    <xf numFmtId="0" fontId="30" fillId="0" borderId="0" xfId="3" quotePrefix="1" applyFont="1" applyAlignment="1">
      <alignment horizontal="left" wrapText="1" indent="1" shrinkToFit="1"/>
    </xf>
    <xf numFmtId="4" fontId="31" fillId="0" borderId="0" xfId="0" applyNumberFormat="1" applyFont="1" applyAlignment="1">
      <alignment horizontal="center" vertical="center" wrapText="1"/>
    </xf>
    <xf numFmtId="168" fontId="3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wrapText="1" indent="1" shrinkToFit="1"/>
    </xf>
    <xf numFmtId="0" fontId="9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 indent="1"/>
    </xf>
    <xf numFmtId="0" fontId="16" fillId="0" borderId="0" xfId="3" applyFont="1" applyAlignment="1">
      <alignment horizontal="left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 wrapText="1" indent="1" shrinkToFit="1"/>
    </xf>
    <xf numFmtId="0" fontId="9" fillId="0" borderId="14" xfId="3" applyFont="1" applyBorder="1" applyAlignment="1">
      <alignment horizontal="center" vertical="center"/>
    </xf>
    <xf numFmtId="0" fontId="4" fillId="2" borderId="0" xfId="3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14" xfId="3" applyFont="1" applyBorder="1" applyAlignment="1">
      <alignment horizontal="center" vertical="center"/>
    </xf>
    <xf numFmtId="0" fontId="27" fillId="3" borderId="15" xfId="3" applyFont="1" applyFill="1" applyBorder="1" applyAlignment="1">
      <alignment horizontal="left" vertical="center"/>
    </xf>
    <xf numFmtId="0" fontId="27" fillId="3" borderId="16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4" fontId="23" fillId="5" borderId="0" xfId="3" applyNumberFormat="1" applyFont="1" applyFill="1" applyAlignment="1">
      <alignment horizontal="right"/>
    </xf>
    <xf numFmtId="169" fontId="11" fillId="0" borderId="0" xfId="0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</cellXfs>
  <cellStyles count="6">
    <cellStyle name="Milliers" xfId="1" builtinId="3"/>
    <cellStyle name="Milliers 2" xfId="5" xr:uid="{8BE46436-21A9-4DA1-B195-ED742DDF942D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2B99F9-2829-467B-A0FB-AAE764DDA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A7D89A-21F1-46E0-96DB-25FE63444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8D25B5-A0DC-4C41-95EB-FA3633C93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DE1390-2B87-4111-8582-0552F0D7B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CF68BA-0145-47DB-8AEB-7F74309C7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B00617-6734-4ADE-8999-75C4B8229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D5F051-6C85-47D5-A0B4-AE2F272E1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DFEBE1-2DFE-4CBA-ABDD-5D2DEA2D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E0CEE9-4FA1-4719-BE29-14C4048B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20522B-4EFE-4F00-A3FD-AE3780BFB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F2374A6-6A31-4805-BA7E-F66650ECA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6625" name="Picture 1">
          <a:extLst>
            <a:ext uri="{FF2B5EF4-FFF2-40B4-BE49-F238E27FC236}">
              <a16:creationId xmlns:a16="http://schemas.microsoft.com/office/drawing/2014/main" id="{9A10B373-8B0E-5F35-CFAF-E7C3E10B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7649" name="Picture 1">
          <a:extLst>
            <a:ext uri="{FF2B5EF4-FFF2-40B4-BE49-F238E27FC236}">
              <a16:creationId xmlns:a16="http://schemas.microsoft.com/office/drawing/2014/main" id="{E85D2E85-4C83-A057-BDF9-68F435E49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26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31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32</v>
      </c>
      <c r="C36" s="142"/>
      <c r="D36" s="142"/>
      <c r="E36" s="16">
        <v>500</v>
      </c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14.25" x14ac:dyDescent="0.2">
      <c r="A39" s="9"/>
      <c r="B39" s="142"/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/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142"/>
      <c r="C45" s="142"/>
      <c r="D45" s="142"/>
      <c r="E45" s="16"/>
      <c r="F45" s="9"/>
    </row>
    <row r="46" spans="1:6" ht="14.25" x14ac:dyDescent="0.2">
      <c r="A46" s="9"/>
      <c r="B46" s="142"/>
      <c r="C46" s="142"/>
      <c r="D46" s="142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4.25" x14ac:dyDescent="0.2">
      <c r="A72" s="9"/>
      <c r="B72" s="142"/>
      <c r="C72" s="142"/>
      <c r="D72" s="142"/>
      <c r="E72" s="16"/>
      <c r="F72" s="9"/>
    </row>
    <row r="73" spans="1:6" ht="14.25" x14ac:dyDescent="0.2">
      <c r="A73" s="9"/>
      <c r="B73" s="142"/>
      <c r="C73" s="142"/>
      <c r="D73" s="142"/>
      <c r="E73" s="16"/>
      <c r="F73" s="9"/>
    </row>
    <row r="74" spans="1:6" ht="13.5" customHeight="1" x14ac:dyDescent="0.2">
      <c r="A74" s="9"/>
      <c r="B74" s="142"/>
      <c r="C74" s="142"/>
      <c r="D74" s="142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SUM(E34:E74)</f>
        <v>500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500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25</v>
      </c>
      <c r="F79" s="9"/>
    </row>
    <row r="80" spans="1:6" ht="13.5" customHeight="1" x14ac:dyDescent="0.2">
      <c r="A80" s="9"/>
      <c r="B80" s="14" t="s">
        <v>4</v>
      </c>
      <c r="C80" s="19">
        <v>7.4999999999999997E-2</v>
      </c>
      <c r="D80" s="14"/>
      <c r="E80" s="24">
        <f>ROUND((E78+E79)*C80,2)</f>
        <v>39.380000000000003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564.38</v>
      </c>
      <c r="F82" s="9"/>
    </row>
    <row r="83" spans="1:6" ht="15.75" thickTop="1" x14ac:dyDescent="0.2">
      <c r="A83" s="9"/>
      <c r="B83" s="145"/>
      <c r="C83" s="145"/>
      <c r="D83" s="145"/>
      <c r="E83" s="25"/>
      <c r="F83" s="9"/>
    </row>
    <row r="84" spans="1:6" ht="15" x14ac:dyDescent="0.2">
      <c r="A84" s="9"/>
      <c r="B84" s="144" t="s">
        <v>24</v>
      </c>
      <c r="C84" s="144"/>
      <c r="D84" s="144"/>
      <c r="E84" s="25">
        <v>0</v>
      </c>
      <c r="F84" s="9"/>
    </row>
    <row r="85" spans="1:6" ht="15" x14ac:dyDescent="0.2">
      <c r="A85" s="9"/>
      <c r="B85" s="145"/>
      <c r="C85" s="145"/>
      <c r="D85" s="145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564.38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48" t="s">
        <v>25</v>
      </c>
      <c r="B90" s="148"/>
      <c r="C90" s="148"/>
      <c r="D90" s="148"/>
      <c r="E90" s="148"/>
      <c r="F90" s="148"/>
    </row>
    <row r="91" spans="1:6" ht="14.25" x14ac:dyDescent="0.2">
      <c r="A91" s="146" t="s">
        <v>7</v>
      </c>
      <c r="B91" s="146"/>
      <c r="C91" s="146"/>
      <c r="D91" s="146"/>
      <c r="E91" s="146"/>
      <c r="F91" s="146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47" t="s">
        <v>8</v>
      </c>
      <c r="B94" s="147"/>
      <c r="C94" s="147"/>
      <c r="D94" s="147"/>
      <c r="E94" s="147"/>
      <c r="F94" s="147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82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85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58"/>
      <c r="C34" s="158"/>
      <c r="D34" s="158"/>
      <c r="E34" s="48"/>
      <c r="F34" s="38"/>
    </row>
    <row r="35" spans="1:6" ht="14.25" x14ac:dyDescent="0.2">
      <c r="A35" s="38"/>
      <c r="B35" s="158" t="s">
        <v>86</v>
      </c>
      <c r="C35" s="158"/>
      <c r="D35" s="158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/>
      <c r="C37" s="158"/>
      <c r="D37" s="158"/>
      <c r="E37" s="48"/>
      <c r="F37" s="38"/>
    </row>
    <row r="38" spans="1:6" ht="14.25" x14ac:dyDescent="0.2">
      <c r="A38" s="38"/>
      <c r="B38" s="158" t="s">
        <v>87</v>
      </c>
      <c r="C38" s="158"/>
      <c r="D38" s="158"/>
      <c r="E38" s="48"/>
      <c r="F38" s="38"/>
    </row>
    <row r="39" spans="1:6" ht="14.25" x14ac:dyDescent="0.2">
      <c r="A39" s="38"/>
      <c r="B39" s="158"/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 t="s">
        <v>88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49"/>
      <c r="C55" s="49"/>
      <c r="D55" s="49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4.25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158"/>
      <c r="C68" s="158"/>
      <c r="D68" s="158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>
        <f>5*230</f>
        <v>1150</v>
      </c>
      <c r="F69" s="38"/>
    </row>
    <row r="70" spans="1:6" ht="13.5" customHeight="1" x14ac:dyDescent="0.2">
      <c r="A70" s="38"/>
      <c r="B70" s="50" t="s">
        <v>18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1150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57.5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114.71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1322.21</v>
      </c>
      <c r="F76" s="38"/>
    </row>
    <row r="77" spans="1:6" ht="15.75" thickTop="1" x14ac:dyDescent="0.2">
      <c r="A77" s="38"/>
      <c r="B77" s="153"/>
      <c r="C77" s="153"/>
      <c r="D77" s="153"/>
      <c r="E77" s="54"/>
      <c r="F77" s="38"/>
    </row>
    <row r="78" spans="1:6" ht="15" x14ac:dyDescent="0.2">
      <c r="A78" s="38"/>
      <c r="B78" s="154" t="s">
        <v>24</v>
      </c>
      <c r="C78" s="154"/>
      <c r="D78" s="154"/>
      <c r="E78" s="54">
        <v>0</v>
      </c>
      <c r="F78" s="38"/>
    </row>
    <row r="79" spans="1:6" ht="15" x14ac:dyDescent="0.2">
      <c r="A79" s="38"/>
      <c r="B79" s="153"/>
      <c r="C79" s="153"/>
      <c r="D79" s="153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1322.21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155"/>
      <c r="C83" s="155"/>
      <c r="D83" s="155"/>
      <c r="E83" s="155"/>
      <c r="F83" s="38"/>
    </row>
    <row r="84" spans="1:6" ht="14.25" x14ac:dyDescent="0.2">
      <c r="A84" s="156" t="s">
        <v>80</v>
      </c>
      <c r="B84" s="156"/>
      <c r="C84" s="156"/>
      <c r="D84" s="156"/>
      <c r="E84" s="156"/>
      <c r="F84" s="156"/>
    </row>
    <row r="85" spans="1:6" ht="14.25" x14ac:dyDescent="0.2">
      <c r="A85" s="157" t="s">
        <v>81</v>
      </c>
      <c r="B85" s="157"/>
      <c r="C85" s="157"/>
      <c r="D85" s="157"/>
      <c r="E85" s="157"/>
      <c r="F85" s="157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149"/>
      <c r="C87" s="149"/>
      <c r="D87" s="149"/>
      <c r="E87" s="149"/>
      <c r="F87" s="38"/>
    </row>
    <row r="88" spans="1:6" ht="15" x14ac:dyDescent="0.2">
      <c r="A88" s="150" t="s">
        <v>8</v>
      </c>
      <c r="B88" s="150"/>
      <c r="C88" s="150"/>
      <c r="D88" s="150"/>
      <c r="E88" s="150"/>
      <c r="F88" s="150"/>
    </row>
    <row r="90" spans="1:6" ht="39.75" customHeight="1" x14ac:dyDescent="0.2">
      <c r="B90" s="151"/>
      <c r="C90" s="152"/>
      <c r="D90" s="152"/>
    </row>
    <row r="91" spans="1:6" ht="13.5" customHeight="1" x14ac:dyDescent="0.2"/>
    <row r="92" spans="1:6" x14ac:dyDescent="0.2">
      <c r="B92" s="58"/>
      <c r="C92" s="58"/>
      <c r="D92" s="5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89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90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58"/>
      <c r="C34" s="158"/>
      <c r="D34" s="158"/>
      <c r="E34" s="48"/>
      <c r="F34" s="38"/>
    </row>
    <row r="35" spans="1:6" ht="14.25" x14ac:dyDescent="0.2">
      <c r="A35" s="38"/>
      <c r="B35" s="142" t="s">
        <v>71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/>
      <c r="C37" s="158"/>
      <c r="D37" s="158"/>
      <c r="E37" s="48"/>
      <c r="F37" s="38"/>
    </row>
    <row r="38" spans="1:6" ht="14.25" x14ac:dyDescent="0.2">
      <c r="A38" s="38"/>
      <c r="B38" s="142" t="s">
        <v>73</v>
      </c>
      <c r="C38" s="142"/>
      <c r="D38" s="142"/>
      <c r="E38" s="48"/>
      <c r="F38" s="38"/>
    </row>
    <row r="39" spans="1:6" ht="14.25" x14ac:dyDescent="0.2">
      <c r="A39" s="38"/>
      <c r="B39" s="158"/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29.25" customHeight="1" x14ac:dyDescent="0.2">
      <c r="A41" s="38"/>
      <c r="B41" s="158" t="s">
        <v>91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 t="s">
        <v>88</v>
      </c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 t="s">
        <v>92</v>
      </c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15*190</f>
        <v>2850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2850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142.5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284.29000000000002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3276.79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3276.79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99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100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58"/>
      <c r="C34" s="158"/>
      <c r="D34" s="158"/>
      <c r="E34" s="48"/>
      <c r="F34" s="38"/>
    </row>
    <row r="35" spans="1:6" ht="14.25" x14ac:dyDescent="0.2">
      <c r="A35" s="38"/>
      <c r="B35" s="142" t="s">
        <v>101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/>
      <c r="C37" s="158"/>
      <c r="D37" s="158"/>
      <c r="E37" s="48"/>
      <c r="F37" s="38"/>
    </row>
    <row r="38" spans="1:6" ht="14.25" x14ac:dyDescent="0.2">
      <c r="A38" s="38"/>
      <c r="B38" s="142" t="s">
        <v>73</v>
      </c>
      <c r="C38" s="142"/>
      <c r="D38" s="142"/>
      <c r="E38" s="48"/>
      <c r="F38" s="38"/>
    </row>
    <row r="39" spans="1:6" ht="14.25" x14ac:dyDescent="0.2">
      <c r="A39" s="38"/>
      <c r="B39" s="158"/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 t="s">
        <v>88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4*200</f>
        <v>800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800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40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79.8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919.8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919.8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1"/>
  <sheetViews>
    <sheetView view="pageBreakPreview" topLeftCell="A33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102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103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58"/>
      <c r="C34" s="158"/>
      <c r="D34" s="158"/>
      <c r="E34" s="48"/>
      <c r="F34" s="38"/>
    </row>
    <row r="35" spans="1:6" ht="14.25" x14ac:dyDescent="0.2">
      <c r="A35" s="38"/>
      <c r="B35" s="142" t="s">
        <v>104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/>
      <c r="C37" s="158"/>
      <c r="D37" s="158"/>
      <c r="E37" s="48"/>
      <c r="F37" s="38"/>
    </row>
    <row r="38" spans="1:6" ht="14.25" x14ac:dyDescent="0.2">
      <c r="A38" s="38"/>
      <c r="B38" s="142" t="s">
        <v>105</v>
      </c>
      <c r="C38" s="142"/>
      <c r="D38" s="142"/>
      <c r="E38" s="48"/>
      <c r="F38" s="38"/>
    </row>
    <row r="39" spans="1:6" ht="14.25" x14ac:dyDescent="0.2">
      <c r="A39" s="38"/>
      <c r="B39" s="158"/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 t="s">
        <v>106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 t="s">
        <v>107</v>
      </c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 t="s">
        <v>108</v>
      </c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 t="s">
        <v>109</v>
      </c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 t="s">
        <v>110</v>
      </c>
      <c r="C53" s="158"/>
      <c r="D53" s="158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13*200</f>
        <v>2600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2600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130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259.35000000000002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2989.35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2989.35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1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112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111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42" t="s">
        <v>105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113</v>
      </c>
      <c r="C37" s="158"/>
      <c r="D37" s="158"/>
      <c r="E37" s="48"/>
      <c r="F37" s="38"/>
    </row>
    <row r="38" spans="1:6" ht="14.25" x14ac:dyDescent="0.2">
      <c r="A38" s="38"/>
      <c r="B38" s="142"/>
      <c r="C38" s="142"/>
      <c r="D38" s="142"/>
      <c r="E38" s="48"/>
      <c r="F38" s="38"/>
    </row>
    <row r="39" spans="1:6" ht="14.25" x14ac:dyDescent="0.2">
      <c r="A39" s="38"/>
      <c r="B39" s="158" t="s">
        <v>114</v>
      </c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 t="s">
        <v>115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 t="s">
        <v>116</v>
      </c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 t="s">
        <v>110</v>
      </c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12*200</f>
        <v>2400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2400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120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239.4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2759.4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2759.4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3469-D418-44C4-B51E-A419C3491624}">
  <sheetPr>
    <pageSetUpPr fitToPage="1"/>
  </sheetPr>
  <dimension ref="A12:F91"/>
  <sheetViews>
    <sheetView view="pageBreakPreview" topLeftCell="A37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117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118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42" t="s">
        <v>119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120</v>
      </c>
      <c r="C37" s="158"/>
      <c r="D37" s="158"/>
      <c r="E37" s="48"/>
      <c r="F37" s="38"/>
    </row>
    <row r="38" spans="1:6" ht="14.25" x14ac:dyDescent="0.2">
      <c r="A38" s="38"/>
      <c r="B38" s="142"/>
      <c r="C38" s="142"/>
      <c r="D38" s="142"/>
      <c r="E38" s="48"/>
      <c r="F38" s="38"/>
    </row>
    <row r="39" spans="1:6" ht="14.25" x14ac:dyDescent="0.2">
      <c r="A39" s="38"/>
      <c r="B39" s="158" t="s">
        <v>121</v>
      </c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/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3*225</f>
        <v>675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675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33.75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67.33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776.08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776.08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EF4F143-4CD5-4158-B35A-8D59E17C2C5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683E-1D97-4075-B0CE-A36A02C495B0}">
  <sheetPr>
    <pageSetUpPr fitToPage="1"/>
  </sheetPr>
  <dimension ref="A12:F91"/>
  <sheetViews>
    <sheetView view="pageBreakPreview" topLeftCell="A28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126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84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122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42" t="s">
        <v>123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124</v>
      </c>
      <c r="C37" s="158"/>
      <c r="D37" s="158"/>
      <c r="E37" s="48"/>
      <c r="F37" s="38"/>
    </row>
    <row r="38" spans="1:6" ht="14.25" x14ac:dyDescent="0.2">
      <c r="A38" s="38"/>
      <c r="B38" s="142"/>
      <c r="C38" s="142"/>
      <c r="D38" s="142"/>
      <c r="E38" s="48"/>
      <c r="F38" s="38"/>
    </row>
    <row r="39" spans="1:6" ht="14.25" x14ac:dyDescent="0.2">
      <c r="A39" s="38"/>
      <c r="B39" s="158" t="s">
        <v>125</v>
      </c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/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49"/>
      <c r="C54" s="49"/>
      <c r="D54" s="49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5.75*225</f>
        <v>1293.75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1293.75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64.69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129.05000000000001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1487.49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1487.49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9E50397E-D412-4B8F-9675-E424BF0BB63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1CB8-48CC-44E1-B6A0-20457AD0B6CE}">
  <sheetPr>
    <pageSetUpPr fitToPage="1"/>
  </sheetPr>
  <dimension ref="A12:F90"/>
  <sheetViews>
    <sheetView view="pageBreakPreview" topLeftCell="A31" zoomScale="85" zoomScaleNormal="100" zoomScaleSheetLayoutView="85" workbookViewId="0">
      <selection activeCell="E67" sqref="E67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127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128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42" t="s">
        <v>129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28.5" customHeight="1" x14ac:dyDescent="0.2">
      <c r="A37" s="38"/>
      <c r="B37" s="158" t="s">
        <v>131</v>
      </c>
      <c r="C37" s="158"/>
      <c r="D37" s="158"/>
      <c r="E37" s="48"/>
      <c r="F37" s="38"/>
    </row>
    <row r="38" spans="1:6" ht="14.25" x14ac:dyDescent="0.2">
      <c r="A38" s="38"/>
      <c r="B38" s="142"/>
      <c r="C38" s="142"/>
      <c r="D38" s="142"/>
      <c r="E38" s="48"/>
      <c r="F38" s="38"/>
    </row>
    <row r="39" spans="1:6" ht="14.25" x14ac:dyDescent="0.2">
      <c r="A39" s="38"/>
      <c r="B39" s="158" t="s">
        <v>130</v>
      </c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 t="s">
        <v>132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 t="s">
        <v>133</v>
      </c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 t="s">
        <v>134</v>
      </c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 t="s">
        <v>135</v>
      </c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3.5" customHeight="1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17*225</f>
        <v>3825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3825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191.25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381.54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4397.79</v>
      </c>
      <c r="F74" s="38"/>
    </row>
    <row r="75" spans="1:6" ht="15.75" thickTop="1" x14ac:dyDescent="0.2">
      <c r="A75" s="38"/>
      <c r="B75" s="153"/>
      <c r="C75" s="153"/>
      <c r="D75" s="153"/>
      <c r="E75" s="54"/>
      <c r="F75" s="38"/>
    </row>
    <row r="76" spans="1:6" ht="15" x14ac:dyDescent="0.2">
      <c r="A76" s="38"/>
      <c r="B76" s="154" t="s">
        <v>24</v>
      </c>
      <c r="C76" s="154"/>
      <c r="D76" s="154"/>
      <c r="E76" s="54">
        <v>0</v>
      </c>
      <c r="F76" s="38"/>
    </row>
    <row r="77" spans="1:6" ht="15" x14ac:dyDescent="0.2">
      <c r="A77" s="38"/>
      <c r="B77" s="153"/>
      <c r="C77" s="153"/>
      <c r="D77" s="153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4397.79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5"/>
      <c r="C81" s="155"/>
      <c r="D81" s="155"/>
      <c r="E81" s="155"/>
      <c r="F81" s="38"/>
    </row>
    <row r="82" spans="1:6" ht="14.25" x14ac:dyDescent="0.2">
      <c r="A82" s="156" t="s">
        <v>80</v>
      </c>
      <c r="B82" s="156"/>
      <c r="C82" s="156"/>
      <c r="D82" s="156"/>
      <c r="E82" s="156"/>
      <c r="F82" s="156"/>
    </row>
    <row r="83" spans="1:6" ht="14.25" x14ac:dyDescent="0.2">
      <c r="A83" s="157" t="s">
        <v>81</v>
      </c>
      <c r="B83" s="157"/>
      <c r="C83" s="157"/>
      <c r="D83" s="157"/>
      <c r="E83" s="157"/>
      <c r="F83" s="157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9"/>
      <c r="C85" s="149"/>
      <c r="D85" s="149"/>
      <c r="E85" s="149"/>
      <c r="F85" s="38"/>
    </row>
    <row r="86" spans="1:6" ht="15" x14ac:dyDescent="0.2">
      <c r="A86" s="150" t="s">
        <v>8</v>
      </c>
      <c r="B86" s="150"/>
      <c r="C86" s="150"/>
      <c r="D86" s="150"/>
      <c r="E86" s="150"/>
      <c r="F86" s="150"/>
    </row>
    <row r="88" spans="1:6" ht="39.75" customHeight="1" x14ac:dyDescent="0.2">
      <c r="B88" s="151"/>
      <c r="C88" s="152"/>
      <c r="D88" s="152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7:D57"/>
    <mergeCell ref="B58:D58"/>
    <mergeCell ref="B59:D59"/>
    <mergeCell ref="B60:D60"/>
    <mergeCell ref="B61:D61"/>
    <mergeCell ref="A86:F86"/>
    <mergeCell ref="B88:D88"/>
    <mergeCell ref="B53:D53"/>
    <mergeCell ref="B76:D76"/>
    <mergeCell ref="B77:D77"/>
    <mergeCell ref="B81:E81"/>
    <mergeCell ref="A82:F82"/>
    <mergeCell ref="A83:F83"/>
    <mergeCell ref="B85:E85"/>
    <mergeCell ref="B62:D62"/>
    <mergeCell ref="B63:D63"/>
    <mergeCell ref="B64:D64"/>
    <mergeCell ref="B65:D65"/>
    <mergeCell ref="B66:D66"/>
    <mergeCell ref="B75:D75"/>
    <mergeCell ref="B56:D56"/>
  </mergeCells>
  <dataValidations count="1">
    <dataValidation type="list" allowBlank="1" showInputMessage="1" showErrorMessage="1" sqref="B75:B77 B12:B20 B33:B66" xr:uid="{D890A145-F7D3-4C48-AD1F-6E763F8E6C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72E-D760-49F5-BB05-F572C194EBA3}">
  <sheetPr>
    <pageSetUpPr fitToPage="1"/>
  </sheetPr>
  <dimension ref="A12:F90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138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137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42" t="s">
        <v>139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28.5" customHeight="1" x14ac:dyDescent="0.2">
      <c r="A37" s="38"/>
      <c r="B37" s="158"/>
      <c r="C37" s="158"/>
      <c r="D37" s="158"/>
      <c r="E37" s="48"/>
      <c r="F37" s="38"/>
    </row>
    <row r="38" spans="1:6" ht="14.25" x14ac:dyDescent="0.2">
      <c r="A38" s="38"/>
      <c r="B38" s="142"/>
      <c r="C38" s="142"/>
      <c r="D38" s="142"/>
      <c r="E38" s="48"/>
      <c r="F38" s="38"/>
    </row>
    <row r="39" spans="1:6" ht="14.25" x14ac:dyDescent="0.2">
      <c r="A39" s="38"/>
      <c r="B39" s="158"/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/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3.5" customHeight="1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2.5*250</f>
        <v>625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625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31.25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62.34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718.59</v>
      </c>
      <c r="F74" s="38"/>
    </row>
    <row r="75" spans="1:6" ht="15.75" thickTop="1" x14ac:dyDescent="0.2">
      <c r="A75" s="38"/>
      <c r="B75" s="153"/>
      <c r="C75" s="153"/>
      <c r="D75" s="153"/>
      <c r="E75" s="54"/>
      <c r="F75" s="38"/>
    </row>
    <row r="76" spans="1:6" ht="15" x14ac:dyDescent="0.2">
      <c r="A76" s="38"/>
      <c r="B76" s="154" t="s">
        <v>24</v>
      </c>
      <c r="C76" s="154"/>
      <c r="D76" s="154"/>
      <c r="E76" s="54">
        <v>0</v>
      </c>
      <c r="F76" s="38"/>
    </row>
    <row r="77" spans="1:6" ht="15" x14ac:dyDescent="0.2">
      <c r="A77" s="38"/>
      <c r="B77" s="153"/>
      <c r="C77" s="153"/>
      <c r="D77" s="153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718.59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5"/>
      <c r="C81" s="155"/>
      <c r="D81" s="155"/>
      <c r="E81" s="155"/>
      <c r="F81" s="38"/>
    </row>
    <row r="82" spans="1:6" ht="14.25" x14ac:dyDescent="0.2">
      <c r="A82" s="156" t="s">
        <v>80</v>
      </c>
      <c r="B82" s="156"/>
      <c r="C82" s="156"/>
      <c r="D82" s="156"/>
      <c r="E82" s="156"/>
      <c r="F82" s="156"/>
    </row>
    <row r="83" spans="1:6" ht="14.25" x14ac:dyDescent="0.2">
      <c r="A83" s="157" t="s">
        <v>81</v>
      </c>
      <c r="B83" s="157"/>
      <c r="C83" s="157"/>
      <c r="D83" s="157"/>
      <c r="E83" s="157"/>
      <c r="F83" s="157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9"/>
      <c r="C85" s="149"/>
      <c r="D85" s="149"/>
      <c r="E85" s="149"/>
      <c r="F85" s="38"/>
    </row>
    <row r="86" spans="1:6" ht="15" x14ac:dyDescent="0.2">
      <c r="A86" s="150" t="s">
        <v>8</v>
      </c>
      <c r="B86" s="150"/>
      <c r="C86" s="150"/>
      <c r="D86" s="150"/>
      <c r="E86" s="150"/>
      <c r="F86" s="150"/>
    </row>
    <row r="88" spans="1:6" ht="39.75" customHeight="1" x14ac:dyDescent="0.2">
      <c r="B88" s="151"/>
      <c r="C88" s="152"/>
      <c r="D88" s="152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F553BF39-B2B7-43AD-BC15-7104F8D90B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792A-1673-42E2-945C-23E52E9DE53C}">
  <sheetPr>
    <pageSetUpPr fitToPage="1"/>
  </sheetPr>
  <dimension ref="A12:F90"/>
  <sheetViews>
    <sheetView view="pageBreakPreview" topLeftCell="A34" zoomScale="85" zoomScaleNormal="100" zoomScaleSheetLayoutView="85" workbookViewId="0">
      <selection activeCell="E68" sqref="E6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140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146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58" t="s">
        <v>144</v>
      </c>
      <c r="C35" s="158"/>
      <c r="D35" s="158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145</v>
      </c>
      <c r="C37" s="158"/>
      <c r="D37" s="158"/>
      <c r="E37" s="48"/>
      <c r="F37" s="38"/>
    </row>
    <row r="38" spans="1:6" ht="14.25" x14ac:dyDescent="0.2">
      <c r="A38" s="38"/>
      <c r="B38" s="158"/>
      <c r="C38" s="158"/>
      <c r="D38" s="158"/>
      <c r="E38" s="48"/>
      <c r="F38" s="38"/>
    </row>
    <row r="39" spans="1:6" ht="14.25" x14ac:dyDescent="0.2">
      <c r="A39" s="38"/>
      <c r="B39" s="142" t="s">
        <v>141</v>
      </c>
      <c r="C39" s="142"/>
      <c r="D39" s="142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42" t="s">
        <v>142</v>
      </c>
      <c r="C41" s="142"/>
      <c r="D41" s="142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29.25" customHeight="1" x14ac:dyDescent="0.2">
      <c r="A43" s="38"/>
      <c r="B43" s="158" t="s">
        <v>143</v>
      </c>
      <c r="C43" s="158"/>
      <c r="D43" s="158"/>
      <c r="E43" s="48"/>
      <c r="F43" s="38"/>
    </row>
    <row r="44" spans="1:6" ht="14.25" x14ac:dyDescent="0.2">
      <c r="A44" s="38"/>
      <c r="B44" s="142"/>
      <c r="C44" s="142"/>
      <c r="D44" s="142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3.5" customHeight="1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16*295</f>
        <v>4720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4720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236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470.82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5426.82</v>
      </c>
      <c r="F74" s="38"/>
    </row>
    <row r="75" spans="1:6" ht="15.75" thickTop="1" x14ac:dyDescent="0.2">
      <c r="A75" s="38"/>
      <c r="B75" s="153"/>
      <c r="C75" s="153"/>
      <c r="D75" s="153"/>
      <c r="E75" s="54"/>
      <c r="F75" s="38"/>
    </row>
    <row r="76" spans="1:6" ht="15" x14ac:dyDescent="0.2">
      <c r="A76" s="38"/>
      <c r="B76" s="154" t="s">
        <v>24</v>
      </c>
      <c r="C76" s="154"/>
      <c r="D76" s="154"/>
      <c r="E76" s="54">
        <v>0</v>
      </c>
      <c r="F76" s="38"/>
    </row>
    <row r="77" spans="1:6" ht="15" x14ac:dyDescent="0.2">
      <c r="A77" s="38"/>
      <c r="B77" s="153"/>
      <c r="C77" s="153"/>
      <c r="D77" s="153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5426.82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5"/>
      <c r="C81" s="155"/>
      <c r="D81" s="155"/>
      <c r="E81" s="155"/>
      <c r="F81" s="38"/>
    </row>
    <row r="82" spans="1:6" ht="14.25" x14ac:dyDescent="0.2">
      <c r="A82" s="156" t="s">
        <v>80</v>
      </c>
      <c r="B82" s="156"/>
      <c r="C82" s="156"/>
      <c r="D82" s="156"/>
      <c r="E82" s="156"/>
      <c r="F82" s="156"/>
    </row>
    <row r="83" spans="1:6" ht="14.25" x14ac:dyDescent="0.2">
      <c r="A83" s="157" t="s">
        <v>81</v>
      </c>
      <c r="B83" s="157"/>
      <c r="C83" s="157"/>
      <c r="D83" s="157"/>
      <c r="E83" s="157"/>
      <c r="F83" s="157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9"/>
      <c r="C85" s="149"/>
      <c r="D85" s="149"/>
      <c r="E85" s="149"/>
      <c r="F85" s="38"/>
    </row>
    <row r="86" spans="1:6" ht="15" x14ac:dyDescent="0.2">
      <c r="A86" s="150" t="s">
        <v>8</v>
      </c>
      <c r="B86" s="150"/>
      <c r="C86" s="150"/>
      <c r="D86" s="150"/>
      <c r="E86" s="150"/>
      <c r="F86" s="150"/>
    </row>
    <row r="88" spans="1:6" ht="39.75" customHeight="1" x14ac:dyDescent="0.2">
      <c r="B88" s="151"/>
      <c r="C88" s="152"/>
      <c r="D88" s="152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A86:F86"/>
    <mergeCell ref="B88:D88"/>
    <mergeCell ref="B37:D37"/>
    <mergeCell ref="B76:D76"/>
    <mergeCell ref="B77:D77"/>
    <mergeCell ref="B81:E81"/>
    <mergeCell ref="A82:F82"/>
    <mergeCell ref="A83:F83"/>
    <mergeCell ref="B85:E85"/>
    <mergeCell ref="B62:D62"/>
    <mergeCell ref="B63:D63"/>
    <mergeCell ref="B64:D64"/>
    <mergeCell ref="B65:D65"/>
    <mergeCell ref="B66:D66"/>
    <mergeCell ref="B75:D75"/>
    <mergeCell ref="B56:D56"/>
    <mergeCell ref="B57:D57"/>
    <mergeCell ref="B58:D58"/>
    <mergeCell ref="B59:D59"/>
    <mergeCell ref="B60:D60"/>
    <mergeCell ref="B61:D61"/>
    <mergeCell ref="B54:D54"/>
    <mergeCell ref="B55:D55"/>
    <mergeCell ref="B48:D48"/>
    <mergeCell ref="B49:D49"/>
    <mergeCell ref="B50:D50"/>
    <mergeCell ref="B51:D51"/>
    <mergeCell ref="B52:D52"/>
    <mergeCell ref="B53:D53"/>
    <mergeCell ref="B47:D47"/>
    <mergeCell ref="A30:F30"/>
    <mergeCell ref="B33:D33"/>
    <mergeCell ref="B34:D34"/>
    <mergeCell ref="B39:D39"/>
    <mergeCell ref="B40:D40"/>
    <mergeCell ref="B41:D41"/>
    <mergeCell ref="B35:D35"/>
    <mergeCell ref="B36:D36"/>
    <mergeCell ref="B38:D38"/>
    <mergeCell ref="B42:D42"/>
    <mergeCell ref="B43:D43"/>
    <mergeCell ref="B44:D44"/>
    <mergeCell ref="B45:D45"/>
    <mergeCell ref="B46:D46"/>
  </mergeCells>
  <dataValidations count="1">
    <dataValidation type="list" allowBlank="1" showInputMessage="1" showErrorMessage="1" sqref="B75:B77 B12:B20 B33:B66" xr:uid="{D28DBCC7-FFCA-4A1A-A1ED-B86DC28514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34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32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14.25" x14ac:dyDescent="0.2">
      <c r="A39" s="9"/>
      <c r="B39" s="142"/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/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142"/>
      <c r="C45" s="142"/>
      <c r="D45" s="142"/>
      <c r="E45" s="16"/>
      <c r="F45" s="9"/>
    </row>
    <row r="46" spans="1:6" ht="14.25" x14ac:dyDescent="0.2">
      <c r="A46" s="9"/>
      <c r="B46" s="142"/>
      <c r="C46" s="142"/>
      <c r="D46" s="142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4.25" x14ac:dyDescent="0.2">
      <c r="A72" s="9"/>
      <c r="B72" s="142"/>
      <c r="C72" s="142"/>
      <c r="D72" s="142"/>
      <c r="E72" s="16"/>
      <c r="F72" s="9"/>
    </row>
    <row r="73" spans="1:6" ht="14.25" x14ac:dyDescent="0.2">
      <c r="A73" s="9"/>
      <c r="B73" s="142"/>
      <c r="C73" s="142"/>
      <c r="D73" s="142"/>
      <c r="E73" s="16"/>
      <c r="F73" s="9"/>
    </row>
    <row r="74" spans="1:6" ht="13.5" customHeight="1" x14ac:dyDescent="0.2">
      <c r="A74" s="9"/>
      <c r="B74" s="142"/>
      <c r="C74" s="142"/>
      <c r="D74" s="142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v>562.5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562.5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28.13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50.2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640.83000000000004</v>
      </c>
      <c r="F82" s="9"/>
    </row>
    <row r="83" spans="1:6" ht="15.75" thickTop="1" x14ac:dyDescent="0.2">
      <c r="A83" s="9"/>
      <c r="B83" s="145"/>
      <c r="C83" s="145"/>
      <c r="D83" s="145"/>
      <c r="E83" s="25"/>
      <c r="F83" s="9"/>
    </row>
    <row r="84" spans="1:6" ht="15" x14ac:dyDescent="0.2">
      <c r="A84" s="9"/>
      <c r="B84" s="144" t="s">
        <v>24</v>
      </c>
      <c r="C84" s="144"/>
      <c r="D84" s="144"/>
      <c r="E84" s="25">
        <v>0</v>
      </c>
      <c r="F84" s="9"/>
    </row>
    <row r="85" spans="1:6" ht="15" x14ac:dyDescent="0.2">
      <c r="A85" s="9"/>
      <c r="B85" s="145"/>
      <c r="C85" s="145"/>
      <c r="D85" s="145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640.83000000000004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48" t="s">
        <v>25</v>
      </c>
      <c r="B90" s="148"/>
      <c r="C90" s="148"/>
      <c r="D90" s="148"/>
      <c r="E90" s="148"/>
      <c r="F90" s="148"/>
    </row>
    <row r="91" spans="1:6" ht="14.25" x14ac:dyDescent="0.2">
      <c r="A91" s="146" t="s">
        <v>7</v>
      </c>
      <c r="B91" s="146"/>
      <c r="C91" s="146"/>
      <c r="D91" s="146"/>
      <c r="E91" s="146"/>
      <c r="F91" s="146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47" t="s">
        <v>8</v>
      </c>
      <c r="B94" s="147"/>
      <c r="C94" s="147"/>
      <c r="D94" s="147"/>
      <c r="E94" s="147"/>
      <c r="F94" s="147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8D0C-89E8-4E61-A1CB-E60066DF9FCF}">
  <sheetPr>
    <pageSetUpPr fitToPage="1"/>
  </sheetPr>
  <dimension ref="A12:F90"/>
  <sheetViews>
    <sheetView view="pageBreakPreview" zoomScale="85" zoomScaleNormal="100" zoomScaleSheetLayoutView="85" workbookViewId="0">
      <selection activeCell="B58" sqref="B58:D5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147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148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58" t="s">
        <v>150</v>
      </c>
      <c r="C35" s="158"/>
      <c r="D35" s="158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149</v>
      </c>
      <c r="C37" s="158"/>
      <c r="D37" s="158"/>
      <c r="E37" s="48"/>
      <c r="F37" s="38"/>
    </row>
    <row r="38" spans="1:6" ht="14.25" x14ac:dyDescent="0.2">
      <c r="A38" s="38"/>
      <c r="B38" s="158"/>
      <c r="C38" s="158"/>
      <c r="D38" s="158"/>
      <c r="E38" s="48"/>
      <c r="F38" s="38"/>
    </row>
    <row r="39" spans="1:6" ht="14.25" x14ac:dyDescent="0.2">
      <c r="A39" s="38"/>
      <c r="B39" s="142" t="s">
        <v>141</v>
      </c>
      <c r="C39" s="142"/>
      <c r="D39" s="142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42" t="s">
        <v>151</v>
      </c>
      <c r="C41" s="142"/>
      <c r="D41" s="142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29.25" customHeight="1" x14ac:dyDescent="0.2">
      <c r="A43" s="38"/>
      <c r="B43" s="158" t="s">
        <v>152</v>
      </c>
      <c r="C43" s="158"/>
      <c r="D43" s="158"/>
      <c r="E43" s="48"/>
      <c r="F43" s="38"/>
    </row>
    <row r="44" spans="1:6" ht="14.25" x14ac:dyDescent="0.2">
      <c r="A44" s="38"/>
      <c r="B44" s="142"/>
      <c r="C44" s="142"/>
      <c r="D44" s="142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3.5" customHeight="1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37" t="s">
        <v>21</v>
      </c>
      <c r="C67" s="39"/>
      <c r="D67" s="39"/>
      <c r="E67" s="17">
        <f>12.5*325</f>
        <v>4062.5</v>
      </c>
      <c r="F67" s="38"/>
    </row>
    <row r="68" spans="1:6" ht="13.5" customHeight="1" x14ac:dyDescent="0.2">
      <c r="A68" s="38"/>
      <c r="B68" s="50" t="s">
        <v>18</v>
      </c>
      <c r="C68" s="39"/>
      <c r="D68" s="39"/>
      <c r="E68" s="18">
        <v>0</v>
      </c>
      <c r="F68" s="38"/>
    </row>
    <row r="69" spans="1:6" ht="13.5" customHeight="1" x14ac:dyDescent="0.2">
      <c r="A69" s="38"/>
      <c r="B69" s="50" t="s">
        <v>19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37" t="s">
        <v>20</v>
      </c>
      <c r="C70" s="39"/>
      <c r="D70" s="39"/>
      <c r="E70" s="17">
        <f>SUM(E67:E69)</f>
        <v>4062.5</v>
      </c>
      <c r="F70" s="38"/>
    </row>
    <row r="71" spans="1:6" ht="13.5" customHeight="1" x14ac:dyDescent="0.2">
      <c r="A71" s="38"/>
      <c r="B71" s="39" t="s">
        <v>5</v>
      </c>
      <c r="C71" s="51">
        <v>0.05</v>
      </c>
      <c r="D71" s="39"/>
      <c r="E71" s="23">
        <f>ROUND(E70*C71,2)</f>
        <v>203.13</v>
      </c>
      <c r="F71" s="38"/>
    </row>
    <row r="72" spans="1:6" ht="13.5" customHeight="1" x14ac:dyDescent="0.2">
      <c r="A72" s="38"/>
      <c r="B72" s="39" t="s">
        <v>4</v>
      </c>
      <c r="C72" s="52">
        <v>9.9750000000000005E-2</v>
      </c>
      <c r="D72" s="39"/>
      <c r="E72" s="24">
        <f>ROUND(E70*C72,2)</f>
        <v>405.23</v>
      </c>
      <c r="F72" s="38"/>
    </row>
    <row r="73" spans="1:6" ht="13.5" customHeight="1" x14ac:dyDescent="0.2">
      <c r="A73" s="38"/>
      <c r="B73" s="39"/>
      <c r="C73" s="39"/>
      <c r="D73" s="39"/>
      <c r="E73" s="53"/>
      <c r="F73" s="38"/>
    </row>
    <row r="74" spans="1:6" ht="16.5" customHeight="1" thickBot="1" x14ac:dyDescent="0.25">
      <c r="A74" s="38"/>
      <c r="B74" s="37" t="s">
        <v>22</v>
      </c>
      <c r="C74" s="39"/>
      <c r="D74" s="39"/>
      <c r="E74" s="21">
        <f>SUM(E70:E72)</f>
        <v>4670.8600000000006</v>
      </c>
      <c r="F74" s="38"/>
    </row>
    <row r="75" spans="1:6" ht="15.75" thickTop="1" x14ac:dyDescent="0.2">
      <c r="A75" s="38"/>
      <c r="B75" s="153"/>
      <c r="C75" s="153"/>
      <c r="D75" s="153"/>
      <c r="E75" s="54"/>
      <c r="F75" s="38"/>
    </row>
    <row r="76" spans="1:6" ht="15" x14ac:dyDescent="0.2">
      <c r="A76" s="38"/>
      <c r="B76" s="154" t="s">
        <v>24</v>
      </c>
      <c r="C76" s="154"/>
      <c r="D76" s="154"/>
      <c r="E76" s="54">
        <v>0</v>
      </c>
      <c r="F76" s="38"/>
    </row>
    <row r="77" spans="1:6" ht="15" x14ac:dyDescent="0.2">
      <c r="A77" s="38"/>
      <c r="B77" s="153"/>
      <c r="C77" s="153"/>
      <c r="D77" s="153"/>
      <c r="E77" s="54"/>
      <c r="F77" s="38"/>
    </row>
    <row r="78" spans="1:6" ht="19.5" customHeight="1" x14ac:dyDescent="0.2">
      <c r="A78" s="38"/>
      <c r="B78" s="55" t="s">
        <v>23</v>
      </c>
      <c r="C78" s="56"/>
      <c r="D78" s="56"/>
      <c r="E78" s="57">
        <f>E74-E76</f>
        <v>4670.8600000000006</v>
      </c>
      <c r="F78" s="38"/>
    </row>
    <row r="79" spans="1:6" ht="13.5" customHeight="1" x14ac:dyDescent="0.2">
      <c r="A79" s="38"/>
      <c r="B79" s="38"/>
      <c r="C79" s="38"/>
      <c r="D79" s="38"/>
      <c r="E79" s="38"/>
      <c r="F79" s="38"/>
    </row>
    <row r="80" spans="1:6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155"/>
      <c r="C81" s="155"/>
      <c r="D81" s="155"/>
      <c r="E81" s="155"/>
      <c r="F81" s="38"/>
    </row>
    <row r="82" spans="1:6" ht="14.25" x14ac:dyDescent="0.2">
      <c r="A82" s="156" t="s">
        <v>80</v>
      </c>
      <c r="B82" s="156"/>
      <c r="C82" s="156"/>
      <c r="D82" s="156"/>
      <c r="E82" s="156"/>
      <c r="F82" s="156"/>
    </row>
    <row r="83" spans="1:6" ht="14.25" x14ac:dyDescent="0.2">
      <c r="A83" s="157" t="s">
        <v>81</v>
      </c>
      <c r="B83" s="157"/>
      <c r="C83" s="157"/>
      <c r="D83" s="157"/>
      <c r="E83" s="157"/>
      <c r="F83" s="157"/>
    </row>
    <row r="84" spans="1:6" x14ac:dyDescent="0.2">
      <c r="A84" s="38"/>
      <c r="B84" s="38"/>
      <c r="C84" s="38"/>
      <c r="D84" s="38"/>
      <c r="E84" s="38"/>
      <c r="F84" s="38"/>
    </row>
    <row r="85" spans="1:6" x14ac:dyDescent="0.2">
      <c r="A85" s="38"/>
      <c r="B85" s="149"/>
      <c r="C85" s="149"/>
      <c r="D85" s="149"/>
      <c r="E85" s="149"/>
      <c r="F85" s="38"/>
    </row>
    <row r="86" spans="1:6" ht="15" x14ac:dyDescent="0.2">
      <c r="A86" s="150" t="s">
        <v>8</v>
      </c>
      <c r="B86" s="150"/>
      <c r="C86" s="150"/>
      <c r="D86" s="150"/>
      <c r="E86" s="150"/>
      <c r="F86" s="150"/>
    </row>
    <row r="88" spans="1:6" ht="39.75" customHeight="1" x14ac:dyDescent="0.2">
      <c r="B88" s="151"/>
      <c r="C88" s="152"/>
      <c r="D88" s="152"/>
    </row>
    <row r="89" spans="1:6" ht="13.5" customHeight="1" x14ac:dyDescent="0.2"/>
    <row r="90" spans="1:6" x14ac:dyDescent="0.2">
      <c r="B90" s="58"/>
      <c r="C90" s="58"/>
      <c r="D90" s="58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F114F966-8225-4456-8744-B5F7E4F2690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2B64-3726-4C71-979F-85D4659BC9EB}">
  <sheetPr>
    <pageSetUpPr fitToPage="1"/>
  </sheetPr>
  <dimension ref="A12:F91"/>
  <sheetViews>
    <sheetView view="pageBreakPreview" topLeftCell="A35" zoomScale="85" zoomScaleNormal="100" zoomScaleSheetLayoutView="85" workbookViewId="0">
      <selection activeCell="E69" sqref="E6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153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154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58" t="s">
        <v>155</v>
      </c>
      <c r="C35" s="158"/>
      <c r="D35" s="158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149</v>
      </c>
      <c r="C37" s="158"/>
      <c r="D37" s="158"/>
      <c r="E37" s="48"/>
      <c r="F37" s="38"/>
    </row>
    <row r="38" spans="1:6" ht="14.25" x14ac:dyDescent="0.2">
      <c r="A38" s="38"/>
      <c r="B38" s="158"/>
      <c r="C38" s="158"/>
      <c r="D38" s="158"/>
      <c r="E38" s="48"/>
      <c r="F38" s="38"/>
    </row>
    <row r="39" spans="1:6" ht="14.25" x14ac:dyDescent="0.2">
      <c r="A39" s="38"/>
      <c r="B39" s="142" t="s">
        <v>141</v>
      </c>
      <c r="C39" s="142"/>
      <c r="D39" s="142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42" t="s">
        <v>156</v>
      </c>
      <c r="C41" s="142"/>
      <c r="D41" s="142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 t="s">
        <v>157</v>
      </c>
      <c r="C43" s="158"/>
      <c r="D43" s="158"/>
      <c r="E43" s="48"/>
      <c r="F43" s="38"/>
    </row>
    <row r="44" spans="1:6" ht="14.25" x14ac:dyDescent="0.2">
      <c r="A44" s="38"/>
      <c r="B44" s="142"/>
      <c r="C44" s="142"/>
      <c r="D44" s="142"/>
      <c r="E44" s="48"/>
      <c r="F44" s="38"/>
    </row>
    <row r="45" spans="1:6" ht="14.25" x14ac:dyDescent="0.2">
      <c r="A45" s="38"/>
      <c r="B45" s="158" t="s">
        <v>54</v>
      </c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42" t="s">
        <v>178</v>
      </c>
      <c r="C47" s="142"/>
      <c r="D47" s="142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 t="s">
        <v>179</v>
      </c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24.5*350</f>
        <v>8575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8575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428.75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855.36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9859.11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9859.11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5">
    <mergeCell ref="A87:F87"/>
    <mergeCell ref="B89:D89"/>
    <mergeCell ref="B47:D47"/>
    <mergeCell ref="B77:D77"/>
    <mergeCell ref="B78:D78"/>
    <mergeCell ref="B82:E82"/>
    <mergeCell ref="A83:F83"/>
    <mergeCell ref="A84:F84"/>
    <mergeCell ref="B86:E86"/>
    <mergeCell ref="B63:D63"/>
    <mergeCell ref="B64:D64"/>
    <mergeCell ref="B65:D65"/>
    <mergeCell ref="B66:D66"/>
    <mergeCell ref="B67:D67"/>
    <mergeCell ref="B76:D76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6:D46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CC2F2E90-961F-43B2-AC6C-3CBFD329F9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115F-10A7-4648-8384-FD35013A258E}">
  <sheetPr>
    <pageSetUpPr fitToPage="1"/>
  </sheetPr>
  <dimension ref="A12:F91"/>
  <sheetViews>
    <sheetView view="pageBreakPreview" topLeftCell="A9" zoomScale="85" zoomScaleNormal="100" zoomScaleSheetLayoutView="85" workbookViewId="0">
      <selection activeCell="B24" sqref="B24:B26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180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181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x14ac:dyDescent="0.2">
      <c r="A31" s="36"/>
      <c r="B31" s="40"/>
      <c r="C31" s="36"/>
      <c r="D31" s="36"/>
      <c r="E31" s="36"/>
    </row>
    <row r="32" spans="1:6" ht="14.25" x14ac:dyDescent="0.2">
      <c r="A32" s="38"/>
      <c r="B32" s="47" t="s">
        <v>6</v>
      </c>
      <c r="C32" s="47"/>
      <c r="D32" s="47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42"/>
      <c r="C34" s="142"/>
      <c r="D34" s="142"/>
      <c r="E34" s="48"/>
      <c r="F34" s="38"/>
    </row>
    <row r="35" spans="1:6" ht="14.25" x14ac:dyDescent="0.2">
      <c r="A35" s="38"/>
      <c r="B35" s="158" t="s">
        <v>54</v>
      </c>
      <c r="C35" s="158"/>
      <c r="D35" s="158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182</v>
      </c>
      <c r="C37" s="158"/>
      <c r="D37" s="158"/>
      <c r="E37" s="48"/>
      <c r="F37" s="38"/>
    </row>
    <row r="38" spans="1:6" ht="14.25" x14ac:dyDescent="0.2">
      <c r="A38" s="38"/>
      <c r="B38" s="158"/>
      <c r="C38" s="158"/>
      <c r="D38" s="158"/>
      <c r="E38" s="48"/>
      <c r="F38" s="38"/>
    </row>
    <row r="39" spans="1:6" ht="14.25" x14ac:dyDescent="0.2">
      <c r="A39" s="38"/>
      <c r="B39" s="142" t="s">
        <v>183</v>
      </c>
      <c r="C39" s="142"/>
      <c r="D39" s="142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42" t="s">
        <v>184</v>
      </c>
      <c r="C41" s="142"/>
      <c r="D41" s="142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 t="s">
        <v>178</v>
      </c>
      <c r="C43" s="158"/>
      <c r="D43" s="158"/>
      <c r="E43" s="48"/>
      <c r="F43" s="38"/>
    </row>
    <row r="44" spans="1:6" ht="14.25" x14ac:dyDescent="0.2">
      <c r="A44" s="38"/>
      <c r="B44" s="142"/>
      <c r="C44" s="142"/>
      <c r="D44" s="142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42"/>
      <c r="C47" s="142"/>
      <c r="D47" s="142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58"/>
      <c r="C55" s="158"/>
      <c r="D55" s="158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3.5" customHeight="1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37" t="s">
        <v>21</v>
      </c>
      <c r="C68" s="39"/>
      <c r="D68" s="39"/>
      <c r="E68" s="17">
        <f>6.5*350</f>
        <v>2275</v>
      </c>
      <c r="F68" s="38"/>
    </row>
    <row r="69" spans="1:6" ht="13.5" customHeight="1" x14ac:dyDescent="0.2">
      <c r="A69" s="38"/>
      <c r="B69" s="50" t="s">
        <v>18</v>
      </c>
      <c r="C69" s="39"/>
      <c r="D69" s="39"/>
      <c r="E69" s="18">
        <v>0</v>
      </c>
      <c r="F69" s="38"/>
    </row>
    <row r="70" spans="1:6" ht="13.5" customHeight="1" x14ac:dyDescent="0.2">
      <c r="A70" s="38"/>
      <c r="B70" s="50" t="s">
        <v>19</v>
      </c>
      <c r="C70" s="39"/>
      <c r="D70" s="39"/>
      <c r="E70" s="18">
        <v>0</v>
      </c>
      <c r="F70" s="38"/>
    </row>
    <row r="71" spans="1:6" ht="13.5" customHeight="1" x14ac:dyDescent="0.2">
      <c r="A71" s="38"/>
      <c r="B71" s="37" t="s">
        <v>20</v>
      </c>
      <c r="C71" s="39"/>
      <c r="D71" s="39"/>
      <c r="E71" s="17">
        <f>SUM(E68:E70)</f>
        <v>2275</v>
      </c>
      <c r="F71" s="38"/>
    </row>
    <row r="72" spans="1:6" ht="13.5" customHeight="1" x14ac:dyDescent="0.2">
      <c r="A72" s="38"/>
      <c r="B72" s="39" t="s">
        <v>5</v>
      </c>
      <c r="C72" s="51">
        <v>0.05</v>
      </c>
      <c r="D72" s="39"/>
      <c r="E72" s="23">
        <f>ROUND(E71*C72,2)</f>
        <v>113.75</v>
      </c>
      <c r="F72" s="38"/>
    </row>
    <row r="73" spans="1:6" ht="13.5" customHeight="1" x14ac:dyDescent="0.2">
      <c r="A73" s="38"/>
      <c r="B73" s="39" t="s">
        <v>4</v>
      </c>
      <c r="C73" s="52">
        <v>9.9750000000000005E-2</v>
      </c>
      <c r="D73" s="39"/>
      <c r="E73" s="24">
        <f>ROUND(E71*C73,2)</f>
        <v>226.93</v>
      </c>
      <c r="F73" s="38"/>
    </row>
    <row r="74" spans="1:6" ht="13.5" customHeight="1" x14ac:dyDescent="0.2">
      <c r="A74" s="38"/>
      <c r="B74" s="39"/>
      <c r="C74" s="39"/>
      <c r="D74" s="39"/>
      <c r="E74" s="53"/>
      <c r="F74" s="38"/>
    </row>
    <row r="75" spans="1:6" ht="16.5" customHeight="1" thickBot="1" x14ac:dyDescent="0.25">
      <c r="A75" s="38"/>
      <c r="B75" s="37" t="s">
        <v>22</v>
      </c>
      <c r="C75" s="39"/>
      <c r="D75" s="39"/>
      <c r="E75" s="21">
        <f>SUM(E71:E73)</f>
        <v>2615.6799999999998</v>
      </c>
      <c r="F75" s="38"/>
    </row>
    <row r="76" spans="1:6" ht="15.75" thickTop="1" x14ac:dyDescent="0.2">
      <c r="A76" s="38"/>
      <c r="B76" s="153"/>
      <c r="C76" s="153"/>
      <c r="D76" s="153"/>
      <c r="E76" s="54"/>
      <c r="F76" s="38"/>
    </row>
    <row r="77" spans="1:6" ht="15" x14ac:dyDescent="0.2">
      <c r="A77" s="38"/>
      <c r="B77" s="154" t="s">
        <v>24</v>
      </c>
      <c r="C77" s="154"/>
      <c r="D77" s="154"/>
      <c r="E77" s="54">
        <v>0</v>
      </c>
      <c r="F77" s="38"/>
    </row>
    <row r="78" spans="1:6" ht="15" x14ac:dyDescent="0.2">
      <c r="A78" s="38"/>
      <c r="B78" s="153"/>
      <c r="C78" s="153"/>
      <c r="D78" s="153"/>
      <c r="E78" s="54"/>
      <c r="F78" s="38"/>
    </row>
    <row r="79" spans="1:6" ht="19.5" customHeight="1" x14ac:dyDescent="0.2">
      <c r="A79" s="38"/>
      <c r="B79" s="55" t="s">
        <v>23</v>
      </c>
      <c r="C79" s="56"/>
      <c r="D79" s="56"/>
      <c r="E79" s="57">
        <f>E75-E77</f>
        <v>2615.6799999999998</v>
      </c>
      <c r="F79" s="38"/>
    </row>
    <row r="80" spans="1:6" ht="13.5" customHeight="1" x14ac:dyDescent="0.2">
      <c r="A80" s="38"/>
      <c r="B80" s="38"/>
      <c r="C80" s="38"/>
      <c r="D80" s="38"/>
      <c r="E80" s="38"/>
      <c r="F80" s="38"/>
    </row>
    <row r="81" spans="1:6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155"/>
      <c r="C82" s="155"/>
      <c r="D82" s="155"/>
      <c r="E82" s="155"/>
      <c r="F82" s="38"/>
    </row>
    <row r="83" spans="1:6" ht="14.25" x14ac:dyDescent="0.2">
      <c r="A83" s="156" t="s">
        <v>80</v>
      </c>
      <c r="B83" s="156"/>
      <c r="C83" s="156"/>
      <c r="D83" s="156"/>
      <c r="E83" s="156"/>
      <c r="F83" s="156"/>
    </row>
    <row r="84" spans="1:6" ht="14.25" x14ac:dyDescent="0.2">
      <c r="A84" s="157" t="s">
        <v>81</v>
      </c>
      <c r="B84" s="157"/>
      <c r="C84" s="157"/>
      <c r="D84" s="157"/>
      <c r="E84" s="157"/>
      <c r="F84" s="157"/>
    </row>
    <row r="85" spans="1:6" x14ac:dyDescent="0.2">
      <c r="A85" s="38"/>
      <c r="B85" s="38"/>
      <c r="C85" s="38"/>
      <c r="D85" s="38"/>
      <c r="E85" s="38"/>
      <c r="F85" s="38"/>
    </row>
    <row r="86" spans="1:6" x14ac:dyDescent="0.2">
      <c r="A86" s="38"/>
      <c r="B86" s="149"/>
      <c r="C86" s="149"/>
      <c r="D86" s="149"/>
      <c r="E86" s="149"/>
      <c r="F86" s="38"/>
    </row>
    <row r="87" spans="1:6" ht="15" x14ac:dyDescent="0.2">
      <c r="A87" s="150" t="s">
        <v>8</v>
      </c>
      <c r="B87" s="150"/>
      <c r="C87" s="150"/>
      <c r="D87" s="150"/>
      <c r="E87" s="150"/>
      <c r="F87" s="150"/>
    </row>
    <row r="89" spans="1:6" ht="39.75" customHeight="1" x14ac:dyDescent="0.2">
      <c r="B89" s="151"/>
      <c r="C89" s="152"/>
      <c r="D89" s="152"/>
    </row>
    <row r="90" spans="1:6" ht="13.5" customHeight="1" x14ac:dyDescent="0.2"/>
    <row r="91" spans="1:6" x14ac:dyDescent="0.2">
      <c r="B91" s="58"/>
      <c r="C91" s="58"/>
      <c r="D91" s="5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30200596-43CD-443E-B3FB-2B3FB5FB2F9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D6CC-8F2E-4630-A7A7-CE960F46D8F5}">
  <sheetPr>
    <pageSetUpPr fitToPage="1"/>
  </sheetPr>
  <dimension ref="A12:F92"/>
  <sheetViews>
    <sheetView view="pageBreakPreview" topLeftCell="A28" zoomScale="80" zoomScaleNormal="100" zoomScaleSheetLayoutView="80" workbookViewId="0">
      <selection activeCell="K48" sqref="K48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185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186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ht="14.25" x14ac:dyDescent="0.2">
      <c r="A31" s="38"/>
      <c r="B31" s="47" t="s">
        <v>192</v>
      </c>
      <c r="C31" s="47"/>
      <c r="D31" s="47"/>
      <c r="E31" s="48"/>
      <c r="F31" s="38"/>
    </row>
    <row r="32" spans="1:6" ht="14.25" x14ac:dyDescent="0.2">
      <c r="A32" s="38"/>
      <c r="B32" s="158"/>
      <c r="C32" s="158"/>
      <c r="D32" s="158"/>
      <c r="E32" s="48"/>
      <c r="F32" s="38"/>
    </row>
    <row r="33" spans="1:6" ht="14.25" x14ac:dyDescent="0.2">
      <c r="A33" s="38"/>
      <c r="B33" s="158" t="s">
        <v>191</v>
      </c>
      <c r="C33" s="158"/>
      <c r="D33" s="158"/>
      <c r="E33" s="48"/>
      <c r="F33" s="38"/>
    </row>
    <row r="34" spans="1:6" ht="14.25" x14ac:dyDescent="0.2">
      <c r="A34" s="38"/>
      <c r="B34" s="158"/>
      <c r="C34" s="158"/>
      <c r="D34" s="158"/>
      <c r="E34" s="48"/>
      <c r="F34" s="38"/>
    </row>
    <row r="35" spans="1:6" ht="14.25" x14ac:dyDescent="0.2">
      <c r="A35" s="38"/>
      <c r="B35" s="142" t="s">
        <v>187</v>
      </c>
      <c r="C35" s="142"/>
      <c r="D35" s="142"/>
      <c r="E35" s="48"/>
      <c r="F35" s="38"/>
    </row>
    <row r="36" spans="1:6" ht="14.25" x14ac:dyDescent="0.2">
      <c r="A36" s="38"/>
      <c r="B36" s="158"/>
      <c r="C36" s="158"/>
      <c r="D36" s="158"/>
      <c r="E36" s="48"/>
      <c r="F36" s="38"/>
    </row>
    <row r="37" spans="1:6" ht="14.25" x14ac:dyDescent="0.2">
      <c r="A37" s="38"/>
      <c r="B37" s="158" t="s">
        <v>164</v>
      </c>
      <c r="C37" s="158"/>
      <c r="D37" s="158"/>
      <c r="E37" s="48"/>
      <c r="F37" s="38"/>
    </row>
    <row r="38" spans="1:6" ht="14.25" x14ac:dyDescent="0.2">
      <c r="A38" s="38"/>
      <c r="B38" s="158"/>
      <c r="C38" s="158"/>
      <c r="D38" s="158"/>
      <c r="E38" s="48"/>
      <c r="F38" s="38"/>
    </row>
    <row r="39" spans="1:6" ht="14.25" x14ac:dyDescent="0.2">
      <c r="A39" s="38"/>
      <c r="B39" s="158" t="s">
        <v>189</v>
      </c>
      <c r="C39" s="158"/>
      <c r="D39" s="158"/>
      <c r="E39" s="48"/>
      <c r="F39" s="38"/>
    </row>
    <row r="40" spans="1:6" ht="14.25" x14ac:dyDescent="0.2">
      <c r="A40" s="38"/>
      <c r="B40" s="158"/>
      <c r="C40" s="158"/>
      <c r="D40" s="158"/>
      <c r="E40" s="48"/>
      <c r="F40" s="38"/>
    </row>
    <row r="41" spans="1:6" ht="14.25" x14ac:dyDescent="0.2">
      <c r="A41" s="38"/>
      <c r="B41" s="158" t="s">
        <v>190</v>
      </c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 t="s">
        <v>93</v>
      </c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 t="s">
        <v>2</v>
      </c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 t="s">
        <v>46</v>
      </c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 t="s">
        <v>165</v>
      </c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 t="s">
        <v>166</v>
      </c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 t="s">
        <v>168</v>
      </c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42" t="s">
        <v>47</v>
      </c>
      <c r="C55" s="142"/>
      <c r="D55" s="142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 t="s">
        <v>188</v>
      </c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 t="s">
        <v>95</v>
      </c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 t="s">
        <v>173</v>
      </c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 t="s">
        <v>174</v>
      </c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 t="s">
        <v>97</v>
      </c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4.25" x14ac:dyDescent="0.2">
      <c r="A67" s="38"/>
      <c r="B67" s="158" t="s">
        <v>175</v>
      </c>
      <c r="C67" s="158"/>
      <c r="D67" s="158"/>
      <c r="E67" s="48"/>
      <c r="F67" s="38"/>
    </row>
    <row r="68" spans="1:6" ht="13.5" customHeight="1" x14ac:dyDescent="0.2">
      <c r="A68" s="38"/>
      <c r="B68" s="158"/>
      <c r="C68" s="158"/>
      <c r="D68" s="158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/>
      <c r="F69" s="38"/>
    </row>
    <row r="70" spans="1:6" ht="13.5" customHeight="1" x14ac:dyDescent="0.2">
      <c r="A70" s="38"/>
      <c r="B70" s="50" t="s">
        <v>18</v>
      </c>
      <c r="C70" s="39"/>
      <c r="D70" s="39"/>
      <c r="E70" s="18">
        <f>98.75*350</f>
        <v>34562.5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34562.5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1728.13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3447.61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39738.239999999998</v>
      </c>
      <c r="F76" s="38"/>
    </row>
    <row r="77" spans="1:6" ht="15.75" thickTop="1" x14ac:dyDescent="0.2">
      <c r="A77" s="38"/>
      <c r="B77" s="153"/>
      <c r="C77" s="153"/>
      <c r="D77" s="153"/>
      <c r="E77" s="54"/>
      <c r="F77" s="38"/>
    </row>
    <row r="78" spans="1:6" ht="15" x14ac:dyDescent="0.2">
      <c r="A78" s="38"/>
      <c r="B78" s="154" t="s">
        <v>24</v>
      </c>
      <c r="C78" s="154"/>
      <c r="D78" s="154"/>
      <c r="E78" s="54">
        <v>0</v>
      </c>
      <c r="F78" s="38"/>
    </row>
    <row r="79" spans="1:6" ht="15" x14ac:dyDescent="0.2">
      <c r="A79" s="38"/>
      <c r="B79" s="153"/>
      <c r="C79" s="153"/>
      <c r="D79" s="153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39738.239999999998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155"/>
      <c r="C83" s="155"/>
      <c r="D83" s="155"/>
      <c r="E83" s="155"/>
      <c r="F83" s="38"/>
    </row>
    <row r="84" spans="1:6" ht="14.25" x14ac:dyDescent="0.2">
      <c r="A84" s="156" t="s">
        <v>80</v>
      </c>
      <c r="B84" s="156"/>
      <c r="C84" s="156"/>
      <c r="D84" s="156"/>
      <c r="E84" s="156"/>
      <c r="F84" s="156"/>
    </row>
    <row r="85" spans="1:6" ht="14.25" x14ac:dyDescent="0.2">
      <c r="A85" s="157" t="s">
        <v>81</v>
      </c>
      <c r="B85" s="157"/>
      <c r="C85" s="157"/>
      <c r="D85" s="157"/>
      <c r="E85" s="157"/>
      <c r="F85" s="157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149"/>
      <c r="C87" s="149"/>
      <c r="D87" s="149"/>
      <c r="E87" s="149"/>
      <c r="F87" s="38"/>
    </row>
    <row r="88" spans="1:6" ht="15" x14ac:dyDescent="0.2">
      <c r="A88" s="150" t="s">
        <v>8</v>
      </c>
      <c r="B88" s="150"/>
      <c r="C88" s="150"/>
      <c r="D88" s="150"/>
      <c r="E88" s="150"/>
      <c r="F88" s="150"/>
    </row>
    <row r="90" spans="1:6" ht="39.75" customHeight="1" x14ac:dyDescent="0.2">
      <c r="B90" s="151"/>
      <c r="C90" s="152"/>
      <c r="D90" s="152"/>
    </row>
    <row r="91" spans="1:6" ht="13.5" customHeight="1" x14ac:dyDescent="0.2"/>
    <row r="92" spans="1:6" x14ac:dyDescent="0.2">
      <c r="B92" s="58"/>
      <c r="C92" s="58"/>
      <c r="D92" s="58"/>
    </row>
  </sheetData>
  <mergeCells count="47">
    <mergeCell ref="A88:F88"/>
    <mergeCell ref="B90:D90"/>
    <mergeCell ref="B64:D64"/>
    <mergeCell ref="B62:D62"/>
    <mergeCell ref="B63:D63"/>
    <mergeCell ref="B78:D78"/>
    <mergeCell ref="B79:D79"/>
    <mergeCell ref="B83:E83"/>
    <mergeCell ref="A84:F84"/>
    <mergeCell ref="A85:F85"/>
    <mergeCell ref="B87:E87"/>
    <mergeCell ref="B66:D66"/>
    <mergeCell ref="B67:D67"/>
    <mergeCell ref="B38:D38"/>
    <mergeCell ref="B39:D39"/>
    <mergeCell ref="B68:D68"/>
    <mergeCell ref="B77:D77"/>
    <mergeCell ref="B57:D57"/>
    <mergeCell ref="B58:D58"/>
    <mergeCell ref="B59:D59"/>
    <mergeCell ref="B60:D60"/>
    <mergeCell ref="B61:D61"/>
    <mergeCell ref="B65:D65"/>
    <mergeCell ref="B56:D56"/>
    <mergeCell ref="B54:D54"/>
    <mergeCell ref="B55:D55"/>
    <mergeCell ref="B41:D41"/>
    <mergeCell ref="B42:D42"/>
    <mergeCell ref="B49:D49"/>
    <mergeCell ref="B50:D50"/>
    <mergeCell ref="B51:D51"/>
    <mergeCell ref="B52:D52"/>
    <mergeCell ref="B53:D53"/>
    <mergeCell ref="B47:D47"/>
    <mergeCell ref="B48:D48"/>
    <mergeCell ref="B43:D43"/>
    <mergeCell ref="B44:D44"/>
    <mergeCell ref="B45:D45"/>
    <mergeCell ref="B46:D46"/>
    <mergeCell ref="B40:D40"/>
    <mergeCell ref="A30:F30"/>
    <mergeCell ref="B32:D32"/>
    <mergeCell ref="B33:D33"/>
    <mergeCell ref="B34:D34"/>
    <mergeCell ref="B37:D37"/>
    <mergeCell ref="B35:D35"/>
    <mergeCell ref="B36:D36"/>
  </mergeCells>
  <dataValidations count="1">
    <dataValidation type="list" allowBlank="1" showInputMessage="1" showErrorMessage="1" sqref="B77:B79 B12:B20 B56:B68 B32:B55" xr:uid="{16095A95-2198-489F-BF19-4088B36712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41DF-0FFE-43A9-9EA3-47769D80909A}">
  <sheetPr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34" customWidth="1"/>
    <col min="2" max="2" width="120" style="34" customWidth="1"/>
    <col min="3" max="3" width="11.5703125" style="34" customWidth="1"/>
    <col min="4" max="4" width="17.5703125" style="34" customWidth="1"/>
    <col min="5" max="5" width="17.7109375" style="34" customWidth="1"/>
    <col min="6" max="6" width="10.5703125" style="34" customWidth="1"/>
    <col min="7" max="16384" width="11.42578125" style="34"/>
  </cols>
  <sheetData>
    <row r="12" spans="2:5" x14ac:dyDescent="0.2">
      <c r="B12" s="33"/>
      <c r="E12" s="35"/>
    </row>
    <row r="13" spans="2:5" x14ac:dyDescent="0.2">
      <c r="B13" s="33"/>
      <c r="E13" s="35"/>
    </row>
    <row r="14" spans="2:5" x14ac:dyDescent="0.2">
      <c r="B14" s="33"/>
      <c r="E14" s="35"/>
    </row>
    <row r="15" spans="2:5" x14ac:dyDescent="0.2">
      <c r="B15" s="33"/>
      <c r="E15" s="35"/>
    </row>
    <row r="16" spans="2:5" x14ac:dyDescent="0.2">
      <c r="B16" s="33"/>
      <c r="E16" s="35"/>
    </row>
    <row r="17" spans="1:6" x14ac:dyDescent="0.2">
      <c r="B17" s="33"/>
      <c r="E17" s="35"/>
    </row>
    <row r="18" spans="1:6" x14ac:dyDescent="0.2">
      <c r="B18" s="33"/>
      <c r="E18" s="35"/>
    </row>
    <row r="19" spans="1:6" x14ac:dyDescent="0.2">
      <c r="B19" s="33"/>
      <c r="E19" s="35"/>
    </row>
    <row r="20" spans="1:6" x14ac:dyDescent="0.2">
      <c r="B20" s="33"/>
      <c r="E20" s="35"/>
    </row>
    <row r="21" spans="1:6" ht="15" x14ac:dyDescent="0.2">
      <c r="A21" s="36"/>
      <c r="B21" s="37" t="s">
        <v>193</v>
      </c>
      <c r="C21" s="38"/>
      <c r="D21" s="38"/>
      <c r="E21" s="38"/>
      <c r="F21" s="38"/>
    </row>
    <row r="22" spans="1:6" ht="15" x14ac:dyDescent="0.2">
      <c r="A22" s="36"/>
      <c r="B22" s="39"/>
      <c r="C22" s="38"/>
      <c r="D22" s="38"/>
      <c r="E22" s="38"/>
      <c r="F22" s="38"/>
    </row>
    <row r="23" spans="1:6" ht="15" x14ac:dyDescent="0.2">
      <c r="A23" s="36"/>
      <c r="B23" s="39"/>
      <c r="C23" s="38"/>
      <c r="D23" s="38"/>
      <c r="E23" s="38"/>
      <c r="F23" s="38"/>
    </row>
    <row r="24" spans="1:6" ht="15" x14ac:dyDescent="0.2">
      <c r="A24" s="36"/>
      <c r="B24" s="37" t="s">
        <v>27</v>
      </c>
      <c r="C24" s="38"/>
      <c r="D24" s="38"/>
      <c r="E24" s="38"/>
      <c r="F24" s="38"/>
    </row>
    <row r="25" spans="1:6" ht="15" x14ac:dyDescent="0.2">
      <c r="A25" s="36"/>
      <c r="B25" s="13" t="s">
        <v>83</v>
      </c>
      <c r="C25" s="38"/>
      <c r="D25" s="38"/>
      <c r="E25" s="38"/>
      <c r="F25" s="38"/>
    </row>
    <row r="26" spans="1:6" ht="33.75" customHeight="1" x14ac:dyDescent="0.2">
      <c r="A26" s="36"/>
      <c r="B26" s="59" t="s">
        <v>136</v>
      </c>
      <c r="C26" s="38"/>
      <c r="D26" s="38"/>
      <c r="E26" s="38"/>
      <c r="F26" s="38"/>
    </row>
    <row r="27" spans="1:6" x14ac:dyDescent="0.2">
      <c r="A27" s="40"/>
      <c r="B27" s="38"/>
      <c r="C27" s="41"/>
      <c r="D27" s="41"/>
      <c r="E27" s="42"/>
      <c r="F27" s="38"/>
    </row>
    <row r="28" spans="1:6" ht="15" x14ac:dyDescent="0.2">
      <c r="A28" s="36"/>
      <c r="B28" s="41"/>
      <c r="C28" s="41"/>
      <c r="D28" s="43" t="s">
        <v>17</v>
      </c>
      <c r="E28" s="43" t="s">
        <v>194</v>
      </c>
      <c r="F28" s="38"/>
    </row>
    <row r="29" spans="1:6" ht="13.5" thickBot="1" x14ac:dyDescent="0.25">
      <c r="A29" s="44"/>
      <c r="B29" s="44"/>
      <c r="C29" s="44"/>
      <c r="D29" s="44"/>
      <c r="E29" s="44"/>
      <c r="F29" s="45"/>
    </row>
    <row r="30" spans="1:6" s="46" customFormat="1" ht="21.75" customHeight="1" x14ac:dyDescent="0.2">
      <c r="A30" s="159" t="s">
        <v>0</v>
      </c>
      <c r="B30" s="159"/>
      <c r="C30" s="159"/>
      <c r="D30" s="159"/>
      <c r="E30" s="159"/>
      <c r="F30" s="159"/>
    </row>
    <row r="31" spans="1:6" ht="14.25" x14ac:dyDescent="0.2">
      <c r="A31" s="38"/>
      <c r="B31" s="47" t="s">
        <v>6</v>
      </c>
      <c r="C31" s="47"/>
      <c r="D31" s="47"/>
      <c r="E31" s="48"/>
      <c r="F31" s="38"/>
    </row>
    <row r="32" spans="1:6" ht="14.25" x14ac:dyDescent="0.2">
      <c r="A32" s="38"/>
      <c r="B32" s="158"/>
      <c r="C32" s="158"/>
      <c r="D32" s="158"/>
      <c r="E32" s="48"/>
      <c r="F32" s="38"/>
    </row>
    <row r="33" spans="1:6" ht="14.25" x14ac:dyDescent="0.2">
      <c r="A33" s="38"/>
      <c r="B33" s="158"/>
      <c r="C33" s="158"/>
      <c r="D33" s="158"/>
      <c r="E33" s="48"/>
      <c r="F33" s="38"/>
    </row>
    <row r="34" spans="1:6" ht="14.25" x14ac:dyDescent="0.2">
      <c r="A34" s="38"/>
      <c r="B34" s="158" t="s">
        <v>195</v>
      </c>
      <c r="C34" s="158"/>
      <c r="D34" s="158"/>
      <c r="E34" s="48"/>
      <c r="F34" s="38"/>
    </row>
    <row r="35" spans="1:6" ht="14.25" x14ac:dyDescent="0.2">
      <c r="A35" s="38"/>
      <c r="B35" s="142"/>
      <c r="C35" s="142"/>
      <c r="D35" s="142"/>
      <c r="E35" s="48"/>
      <c r="F35" s="38"/>
    </row>
    <row r="36" spans="1:6" ht="14.25" x14ac:dyDescent="0.2">
      <c r="A36" s="38"/>
      <c r="B36" s="158" t="s">
        <v>174</v>
      </c>
      <c r="C36" s="158"/>
      <c r="D36" s="158"/>
      <c r="E36" s="48"/>
      <c r="F36" s="38"/>
    </row>
    <row r="37" spans="1:6" ht="14.25" x14ac:dyDescent="0.2">
      <c r="A37" s="38"/>
      <c r="B37" s="158"/>
      <c r="C37" s="158"/>
      <c r="D37" s="158"/>
      <c r="E37" s="48"/>
      <c r="F37" s="38"/>
    </row>
    <row r="38" spans="1:6" ht="14.25" x14ac:dyDescent="0.2">
      <c r="A38" s="38"/>
      <c r="B38" s="158" t="s">
        <v>196</v>
      </c>
      <c r="C38" s="158"/>
      <c r="D38" s="158"/>
      <c r="E38" s="48"/>
      <c r="F38" s="38"/>
    </row>
    <row r="39" spans="1:6" ht="14.25" x14ac:dyDescent="0.2">
      <c r="A39" s="38"/>
      <c r="B39" s="158"/>
      <c r="C39" s="158"/>
      <c r="D39" s="158"/>
      <c r="E39" s="48"/>
      <c r="F39" s="38"/>
    </row>
    <row r="40" spans="1:6" ht="14.25" x14ac:dyDescent="0.2">
      <c r="A40" s="38"/>
      <c r="B40" s="158" t="s">
        <v>175</v>
      </c>
      <c r="C40" s="158"/>
      <c r="D40" s="158"/>
      <c r="E40" s="48"/>
      <c r="F40" s="38"/>
    </row>
    <row r="41" spans="1:6" ht="14.25" x14ac:dyDescent="0.2">
      <c r="A41" s="38"/>
      <c r="B41" s="158"/>
      <c r="C41" s="158"/>
      <c r="D41" s="158"/>
      <c r="E41" s="48"/>
      <c r="F41" s="38"/>
    </row>
    <row r="42" spans="1:6" ht="14.25" x14ac:dyDescent="0.2">
      <c r="A42" s="38"/>
      <c r="B42" s="158"/>
      <c r="C42" s="158"/>
      <c r="D42" s="158"/>
      <c r="E42" s="48"/>
      <c r="F42" s="38"/>
    </row>
    <row r="43" spans="1:6" ht="14.25" x14ac:dyDescent="0.2">
      <c r="A43" s="38"/>
      <c r="B43" s="158"/>
      <c r="C43" s="158"/>
      <c r="D43" s="158"/>
      <c r="E43" s="48"/>
      <c r="F43" s="38"/>
    </row>
    <row r="44" spans="1:6" ht="14.25" x14ac:dyDescent="0.2">
      <c r="A44" s="38"/>
      <c r="B44" s="158"/>
      <c r="C44" s="158"/>
      <c r="D44" s="158"/>
      <c r="E44" s="48"/>
      <c r="F44" s="38"/>
    </row>
    <row r="45" spans="1:6" ht="14.25" x14ac:dyDescent="0.2">
      <c r="A45" s="38"/>
      <c r="B45" s="158"/>
      <c r="C45" s="158"/>
      <c r="D45" s="158"/>
      <c r="E45" s="48"/>
      <c r="F45" s="38"/>
    </row>
    <row r="46" spans="1:6" ht="14.25" x14ac:dyDescent="0.2">
      <c r="A46" s="38"/>
      <c r="B46" s="158"/>
      <c r="C46" s="158"/>
      <c r="D46" s="158"/>
      <c r="E46" s="48"/>
      <c r="F46" s="38"/>
    </row>
    <row r="47" spans="1:6" ht="14.25" x14ac:dyDescent="0.2">
      <c r="A47" s="38"/>
      <c r="B47" s="158"/>
      <c r="C47" s="158"/>
      <c r="D47" s="158"/>
      <c r="E47" s="48"/>
      <c r="F47" s="38"/>
    </row>
    <row r="48" spans="1:6" ht="14.25" x14ac:dyDescent="0.2">
      <c r="A48" s="38"/>
      <c r="B48" s="158"/>
      <c r="C48" s="158"/>
      <c r="D48" s="158"/>
      <c r="E48" s="48"/>
      <c r="F48" s="38"/>
    </row>
    <row r="49" spans="1:6" ht="14.25" x14ac:dyDescent="0.2">
      <c r="A49" s="38"/>
      <c r="B49" s="158"/>
      <c r="C49" s="158"/>
      <c r="D49" s="158"/>
      <c r="E49" s="48"/>
      <c r="F49" s="38"/>
    </row>
    <row r="50" spans="1:6" ht="14.25" x14ac:dyDescent="0.2">
      <c r="A50" s="38"/>
      <c r="B50" s="158"/>
      <c r="C50" s="158"/>
      <c r="D50" s="158"/>
      <c r="E50" s="48"/>
      <c r="F50" s="38"/>
    </row>
    <row r="51" spans="1:6" ht="14.25" x14ac:dyDescent="0.2">
      <c r="A51" s="38"/>
      <c r="B51" s="158"/>
      <c r="C51" s="158"/>
      <c r="D51" s="158"/>
      <c r="E51" s="48"/>
      <c r="F51" s="38"/>
    </row>
    <row r="52" spans="1:6" ht="14.25" x14ac:dyDescent="0.2">
      <c r="A52" s="38"/>
      <c r="B52" s="158"/>
      <c r="C52" s="158"/>
      <c r="D52" s="158"/>
      <c r="E52" s="48"/>
      <c r="F52" s="38"/>
    </row>
    <row r="53" spans="1:6" ht="14.25" x14ac:dyDescent="0.2">
      <c r="A53" s="38"/>
      <c r="B53" s="158"/>
      <c r="C53" s="158"/>
      <c r="D53" s="158"/>
      <c r="E53" s="48"/>
      <c r="F53" s="38"/>
    </row>
    <row r="54" spans="1:6" ht="14.25" x14ac:dyDescent="0.2">
      <c r="A54" s="38"/>
      <c r="B54" s="158"/>
      <c r="C54" s="158"/>
      <c r="D54" s="158"/>
      <c r="E54" s="48"/>
      <c r="F54" s="38"/>
    </row>
    <row r="55" spans="1:6" ht="14.25" x14ac:dyDescent="0.2">
      <c r="A55" s="38"/>
      <c r="B55" s="142"/>
      <c r="C55" s="142"/>
      <c r="D55" s="142"/>
      <c r="E55" s="48"/>
      <c r="F55" s="38"/>
    </row>
    <row r="56" spans="1:6" ht="14.25" x14ac:dyDescent="0.2">
      <c r="A56" s="38"/>
      <c r="B56" s="158"/>
      <c r="C56" s="158"/>
      <c r="D56" s="158"/>
      <c r="E56" s="48"/>
      <c r="F56" s="38"/>
    </row>
    <row r="57" spans="1:6" ht="14.25" x14ac:dyDescent="0.2">
      <c r="A57" s="38"/>
      <c r="B57" s="158"/>
      <c r="C57" s="158"/>
      <c r="D57" s="158"/>
      <c r="E57" s="48"/>
      <c r="F57" s="38"/>
    </row>
    <row r="58" spans="1:6" ht="14.25" x14ac:dyDescent="0.2">
      <c r="A58" s="38"/>
      <c r="B58" s="158"/>
      <c r="C58" s="158"/>
      <c r="D58" s="158"/>
      <c r="E58" s="48"/>
      <c r="F58" s="38"/>
    </row>
    <row r="59" spans="1:6" ht="14.25" x14ac:dyDescent="0.2">
      <c r="A59" s="38"/>
      <c r="B59" s="158"/>
      <c r="C59" s="158"/>
      <c r="D59" s="158"/>
      <c r="E59" s="48"/>
      <c r="F59" s="38"/>
    </row>
    <row r="60" spans="1:6" ht="14.25" x14ac:dyDescent="0.2">
      <c r="A60" s="38"/>
      <c r="B60" s="158"/>
      <c r="C60" s="158"/>
      <c r="D60" s="158"/>
      <c r="E60" s="48"/>
      <c r="F60" s="38"/>
    </row>
    <row r="61" spans="1:6" ht="14.25" x14ac:dyDescent="0.2">
      <c r="A61" s="38"/>
      <c r="B61" s="158"/>
      <c r="C61" s="158"/>
      <c r="D61" s="158"/>
      <c r="E61" s="48"/>
      <c r="F61" s="38"/>
    </row>
    <row r="62" spans="1:6" ht="14.25" x14ac:dyDescent="0.2">
      <c r="A62" s="38"/>
      <c r="B62" s="158"/>
      <c r="C62" s="158"/>
      <c r="D62" s="158"/>
      <c r="E62" s="48"/>
      <c r="F62" s="38"/>
    </row>
    <row r="63" spans="1:6" ht="14.25" x14ac:dyDescent="0.2">
      <c r="A63" s="38"/>
      <c r="B63" s="158"/>
      <c r="C63" s="158"/>
      <c r="D63" s="158"/>
      <c r="E63" s="48"/>
      <c r="F63" s="38"/>
    </row>
    <row r="64" spans="1:6" ht="14.25" x14ac:dyDescent="0.2">
      <c r="A64" s="38"/>
      <c r="B64" s="158"/>
      <c r="C64" s="158"/>
      <c r="D64" s="158"/>
      <c r="E64" s="48"/>
      <c r="F64" s="38"/>
    </row>
    <row r="65" spans="1:6" ht="14.25" x14ac:dyDescent="0.2">
      <c r="A65" s="38"/>
      <c r="B65" s="158"/>
      <c r="C65" s="158"/>
      <c r="D65" s="158"/>
      <c r="E65" s="48"/>
      <c r="F65" s="38"/>
    </row>
    <row r="66" spans="1:6" ht="14.25" x14ac:dyDescent="0.2">
      <c r="A66" s="38"/>
      <c r="B66" s="158"/>
      <c r="C66" s="158"/>
      <c r="D66" s="158"/>
      <c r="E66" s="48"/>
      <c r="F66" s="38"/>
    </row>
    <row r="67" spans="1:6" ht="14.25" x14ac:dyDescent="0.2">
      <c r="A67" s="38"/>
      <c r="B67" s="158"/>
      <c r="C67" s="158"/>
      <c r="D67" s="158"/>
      <c r="E67" s="48"/>
      <c r="F67" s="38"/>
    </row>
    <row r="68" spans="1:6" ht="13.5" customHeight="1" x14ac:dyDescent="0.2">
      <c r="A68" s="38"/>
      <c r="B68" s="158"/>
      <c r="C68" s="158"/>
      <c r="D68" s="158"/>
      <c r="E68" s="48"/>
      <c r="F68" s="38"/>
    </row>
    <row r="69" spans="1:6" ht="13.5" customHeight="1" x14ac:dyDescent="0.2">
      <c r="A69" s="38"/>
      <c r="B69" s="37" t="s">
        <v>21</v>
      </c>
      <c r="C69" s="39"/>
      <c r="D69" s="39"/>
      <c r="E69" s="17"/>
      <c r="F69" s="38"/>
    </row>
    <row r="70" spans="1:6" ht="13.5" customHeight="1" x14ac:dyDescent="0.2">
      <c r="A70" s="38"/>
      <c r="B70" s="50" t="s">
        <v>18</v>
      </c>
      <c r="C70" s="39"/>
      <c r="D70" s="39"/>
      <c r="E70" s="17">
        <f>5*350</f>
        <v>1750</v>
      </c>
      <c r="F70" s="38"/>
    </row>
    <row r="71" spans="1:6" ht="13.5" customHeight="1" x14ac:dyDescent="0.2">
      <c r="A71" s="38"/>
      <c r="B71" s="50" t="s">
        <v>19</v>
      </c>
      <c r="C71" s="39"/>
      <c r="D71" s="39"/>
      <c r="E71" s="18">
        <v>0</v>
      </c>
      <c r="F71" s="38"/>
    </row>
    <row r="72" spans="1:6" ht="13.5" customHeight="1" x14ac:dyDescent="0.2">
      <c r="A72" s="38"/>
      <c r="B72" s="37" t="s">
        <v>20</v>
      </c>
      <c r="C72" s="39"/>
      <c r="D72" s="39"/>
      <c r="E72" s="17">
        <f>SUM(E69:E71)</f>
        <v>1750</v>
      </c>
      <c r="F72" s="38"/>
    </row>
    <row r="73" spans="1:6" ht="13.5" customHeight="1" x14ac:dyDescent="0.2">
      <c r="A73" s="38"/>
      <c r="B73" s="39" t="s">
        <v>5</v>
      </c>
      <c r="C73" s="51">
        <v>0.05</v>
      </c>
      <c r="D73" s="39"/>
      <c r="E73" s="23">
        <f>ROUND(E72*C73,2)</f>
        <v>87.5</v>
      </c>
      <c r="F73" s="38"/>
    </row>
    <row r="74" spans="1:6" ht="13.5" customHeight="1" x14ac:dyDescent="0.2">
      <c r="A74" s="38"/>
      <c r="B74" s="39" t="s">
        <v>4</v>
      </c>
      <c r="C74" s="52">
        <v>9.9750000000000005E-2</v>
      </c>
      <c r="D74" s="39"/>
      <c r="E74" s="24">
        <f>ROUND(E72*C74,2)</f>
        <v>174.56</v>
      </c>
      <c r="F74" s="38"/>
    </row>
    <row r="75" spans="1:6" ht="13.5" customHeight="1" x14ac:dyDescent="0.2">
      <c r="A75" s="38"/>
      <c r="B75" s="39"/>
      <c r="C75" s="39"/>
      <c r="D75" s="39"/>
      <c r="E75" s="53"/>
      <c r="F75" s="38"/>
    </row>
    <row r="76" spans="1:6" ht="16.5" customHeight="1" thickBot="1" x14ac:dyDescent="0.25">
      <c r="A76" s="38"/>
      <c r="B76" s="37" t="s">
        <v>22</v>
      </c>
      <c r="C76" s="39"/>
      <c r="D76" s="39"/>
      <c r="E76" s="21">
        <f>SUM(E72:E74)</f>
        <v>2012.06</v>
      </c>
      <c r="F76" s="38"/>
    </row>
    <row r="77" spans="1:6" ht="15.75" thickTop="1" x14ac:dyDescent="0.2">
      <c r="A77" s="38"/>
      <c r="B77" s="153"/>
      <c r="C77" s="153"/>
      <c r="D77" s="153"/>
      <c r="E77" s="54"/>
      <c r="F77" s="38"/>
    </row>
    <row r="78" spans="1:6" ht="15" x14ac:dyDescent="0.2">
      <c r="A78" s="38"/>
      <c r="B78" s="154" t="s">
        <v>24</v>
      </c>
      <c r="C78" s="154"/>
      <c r="D78" s="154"/>
      <c r="E78" s="54">
        <v>0</v>
      </c>
      <c r="F78" s="38"/>
    </row>
    <row r="79" spans="1:6" ht="15" x14ac:dyDescent="0.2">
      <c r="A79" s="38"/>
      <c r="B79" s="153"/>
      <c r="C79" s="153"/>
      <c r="D79" s="153"/>
      <c r="E79" s="54"/>
      <c r="F79" s="38"/>
    </row>
    <row r="80" spans="1:6" ht="19.5" customHeight="1" x14ac:dyDescent="0.2">
      <c r="A80" s="38"/>
      <c r="B80" s="55" t="s">
        <v>23</v>
      </c>
      <c r="C80" s="56"/>
      <c r="D80" s="56"/>
      <c r="E80" s="57">
        <f>E76-E78</f>
        <v>2012.06</v>
      </c>
      <c r="F80" s="38"/>
    </row>
    <row r="81" spans="1:6" ht="13.5" customHeight="1" x14ac:dyDescent="0.2">
      <c r="A81" s="38"/>
      <c r="B81" s="38"/>
      <c r="C81" s="38"/>
      <c r="D81" s="38"/>
      <c r="E81" s="38"/>
      <c r="F81" s="38"/>
    </row>
    <row r="82" spans="1:6" x14ac:dyDescent="0.2">
      <c r="A82" s="38"/>
      <c r="B82" s="38"/>
      <c r="C82" s="38"/>
      <c r="D82" s="38"/>
      <c r="E82" s="38"/>
      <c r="F82" s="38"/>
    </row>
    <row r="83" spans="1:6" x14ac:dyDescent="0.2">
      <c r="A83" s="38"/>
      <c r="B83" s="155"/>
      <c r="C83" s="155"/>
      <c r="D83" s="155"/>
      <c r="E83" s="155"/>
      <c r="F83" s="38"/>
    </row>
    <row r="84" spans="1:6" ht="14.25" x14ac:dyDescent="0.2">
      <c r="A84" s="156" t="s">
        <v>80</v>
      </c>
      <c r="B84" s="156"/>
      <c r="C84" s="156"/>
      <c r="D84" s="156"/>
      <c r="E84" s="156"/>
      <c r="F84" s="156"/>
    </row>
    <row r="85" spans="1:6" ht="14.25" x14ac:dyDescent="0.2">
      <c r="A85" s="157" t="s">
        <v>81</v>
      </c>
      <c r="B85" s="157"/>
      <c r="C85" s="157"/>
      <c r="D85" s="157"/>
      <c r="E85" s="157"/>
      <c r="F85" s="157"/>
    </row>
    <row r="86" spans="1:6" x14ac:dyDescent="0.2">
      <c r="A86" s="38"/>
      <c r="B86" s="38"/>
      <c r="C86" s="38"/>
      <c r="D86" s="38"/>
      <c r="E86" s="38"/>
      <c r="F86" s="38"/>
    </row>
    <row r="87" spans="1:6" x14ac:dyDescent="0.2">
      <c r="A87" s="38"/>
      <c r="B87" s="149"/>
      <c r="C87" s="149"/>
      <c r="D87" s="149"/>
      <c r="E87" s="149"/>
      <c r="F87" s="38"/>
    </row>
    <row r="88" spans="1:6" ht="15" x14ac:dyDescent="0.2">
      <c r="A88" s="150" t="s">
        <v>8</v>
      </c>
      <c r="B88" s="150"/>
      <c r="C88" s="150"/>
      <c r="D88" s="150"/>
      <c r="E88" s="150"/>
      <c r="F88" s="150"/>
    </row>
    <row r="90" spans="1:6" ht="39.75" customHeight="1" x14ac:dyDescent="0.2">
      <c r="B90" s="151"/>
      <c r="C90" s="152"/>
      <c r="D90" s="152"/>
    </row>
    <row r="91" spans="1:6" ht="13.5" customHeight="1" x14ac:dyDescent="0.2"/>
    <row r="92" spans="1:6" x14ac:dyDescent="0.2">
      <c r="B92" s="58"/>
      <c r="C92" s="58"/>
      <c r="D92" s="58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2:B68" xr:uid="{5C00EA47-37EE-4D73-97AE-28AE203091B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3548-A530-4D2B-8A1C-DC95E581BE35}">
  <sheetPr>
    <pageSetUpPr fitToPage="1"/>
  </sheetPr>
  <dimension ref="A1:D47"/>
  <sheetViews>
    <sheetView view="pageBreakPreview" topLeftCell="A7" zoomScaleNormal="100" workbookViewId="0">
      <selection activeCell="C43" sqref="C43"/>
    </sheetView>
  </sheetViews>
  <sheetFormatPr baseColWidth="10" defaultRowHeight="12.75" x14ac:dyDescent="0.2"/>
  <cols>
    <col min="1" max="1" width="11.42578125" style="62"/>
    <col min="2" max="2" width="5.5703125" style="62" customWidth="1"/>
    <col min="3" max="3" width="110" style="62" customWidth="1"/>
    <col min="4" max="16384" width="11.42578125" style="62"/>
  </cols>
  <sheetData>
    <row r="1" spans="1:4" ht="22.5" x14ac:dyDescent="0.3">
      <c r="A1" s="60"/>
      <c r="B1" s="160" t="s">
        <v>1</v>
      </c>
      <c r="C1" s="160"/>
      <c r="D1" s="61"/>
    </row>
    <row r="2" spans="1:4" ht="13.5" customHeight="1" x14ac:dyDescent="0.3">
      <c r="A2" s="63"/>
      <c r="B2" s="64"/>
      <c r="C2" s="64"/>
      <c r="D2" s="65"/>
    </row>
    <row r="3" spans="1:4" ht="13.5" thickBot="1" x14ac:dyDescent="0.25">
      <c r="A3" s="63"/>
      <c r="D3" s="65"/>
    </row>
    <row r="4" spans="1:4" ht="13.5" thickBot="1" x14ac:dyDescent="0.25">
      <c r="A4" s="63"/>
      <c r="B4" s="66"/>
      <c r="C4" s="67" t="s">
        <v>3</v>
      </c>
      <c r="D4" s="65"/>
    </row>
    <row r="5" spans="1:4" x14ac:dyDescent="0.2">
      <c r="A5" s="63"/>
      <c r="B5" s="68"/>
      <c r="C5" s="69"/>
      <c r="D5" s="65"/>
    </row>
    <row r="6" spans="1:4" x14ac:dyDescent="0.2">
      <c r="A6" s="63"/>
      <c r="B6" s="68"/>
      <c r="C6" s="73" t="s">
        <v>14</v>
      </c>
      <c r="D6" s="65"/>
    </row>
    <row r="7" spans="1:4" x14ac:dyDescent="0.2">
      <c r="A7" s="63"/>
      <c r="B7" s="68"/>
      <c r="C7" s="73" t="s">
        <v>158</v>
      </c>
      <c r="D7" s="65"/>
    </row>
    <row r="8" spans="1:4" x14ac:dyDescent="0.2">
      <c r="A8" s="63"/>
      <c r="B8" s="68"/>
      <c r="C8" s="73" t="s">
        <v>45</v>
      </c>
      <c r="D8" s="65"/>
    </row>
    <row r="9" spans="1:4" x14ac:dyDescent="0.2">
      <c r="A9" s="63"/>
      <c r="B9" s="68"/>
      <c r="C9" s="73" t="s">
        <v>159</v>
      </c>
      <c r="D9" s="65"/>
    </row>
    <row r="10" spans="1:4" x14ac:dyDescent="0.2">
      <c r="A10" s="63"/>
      <c r="B10" s="68"/>
      <c r="C10" s="73" t="s">
        <v>160</v>
      </c>
      <c r="D10" s="65"/>
    </row>
    <row r="11" spans="1:4" x14ac:dyDescent="0.2">
      <c r="A11" s="63"/>
      <c r="B11" s="68"/>
      <c r="C11" s="73" t="s">
        <v>161</v>
      </c>
      <c r="D11" s="65"/>
    </row>
    <row r="12" spans="1:4" x14ac:dyDescent="0.2">
      <c r="A12" s="63"/>
      <c r="B12" s="68"/>
      <c r="C12" s="73" t="s">
        <v>162</v>
      </c>
      <c r="D12" s="65"/>
    </row>
    <row r="13" spans="1:4" x14ac:dyDescent="0.2">
      <c r="A13" s="63"/>
      <c r="B13" s="68"/>
      <c r="C13" s="73" t="s">
        <v>163</v>
      </c>
      <c r="D13" s="65"/>
    </row>
    <row r="14" spans="1:4" x14ac:dyDescent="0.2">
      <c r="A14" s="63"/>
      <c r="B14" s="68"/>
      <c r="C14" s="73" t="s">
        <v>164</v>
      </c>
      <c r="D14" s="65"/>
    </row>
    <row r="15" spans="1:4" x14ac:dyDescent="0.2">
      <c r="A15" s="63"/>
      <c r="B15" s="68"/>
      <c r="C15" s="73" t="s">
        <v>93</v>
      </c>
      <c r="D15" s="65"/>
    </row>
    <row r="16" spans="1:4" x14ac:dyDescent="0.2">
      <c r="A16" s="63"/>
      <c r="B16" s="68"/>
      <c r="C16" s="73" t="s">
        <v>94</v>
      </c>
      <c r="D16" s="65"/>
    </row>
    <row r="17" spans="1:4" x14ac:dyDescent="0.2">
      <c r="A17" s="63"/>
      <c r="B17" s="68"/>
      <c r="C17" s="73" t="s">
        <v>2</v>
      </c>
      <c r="D17" s="65"/>
    </row>
    <row r="18" spans="1:4" x14ac:dyDescent="0.2">
      <c r="A18" s="63"/>
      <c r="B18" s="68"/>
      <c r="C18" s="73" t="s">
        <v>46</v>
      </c>
      <c r="D18" s="65"/>
    </row>
    <row r="19" spans="1:4" x14ac:dyDescent="0.2">
      <c r="A19" s="63"/>
      <c r="B19" s="68"/>
      <c r="C19" s="73" t="s">
        <v>165</v>
      </c>
      <c r="D19" s="65"/>
    </row>
    <row r="20" spans="1:4" x14ac:dyDescent="0.2">
      <c r="A20" s="63"/>
      <c r="B20" s="68"/>
      <c r="C20" s="73" t="s">
        <v>166</v>
      </c>
      <c r="D20" s="65"/>
    </row>
    <row r="21" spans="1:4" x14ac:dyDescent="0.2">
      <c r="A21" s="63"/>
      <c r="B21" s="68"/>
      <c r="C21" s="73" t="s">
        <v>167</v>
      </c>
      <c r="D21" s="65"/>
    </row>
    <row r="22" spans="1:4" x14ac:dyDescent="0.2">
      <c r="A22" s="63"/>
      <c r="B22" s="68"/>
      <c r="C22" s="73" t="s">
        <v>168</v>
      </c>
      <c r="D22" s="65"/>
    </row>
    <row r="23" spans="1:4" x14ac:dyDescent="0.2">
      <c r="A23" s="63"/>
      <c r="B23" s="68"/>
      <c r="C23" s="73" t="s">
        <v>47</v>
      </c>
      <c r="D23" s="65"/>
    </row>
    <row r="24" spans="1:4" x14ac:dyDescent="0.2">
      <c r="A24" s="63"/>
      <c r="B24" s="68"/>
      <c r="C24" s="73" t="s">
        <v>48</v>
      </c>
      <c r="D24" s="65"/>
    </row>
    <row r="25" spans="1:4" x14ac:dyDescent="0.2">
      <c r="A25" s="63"/>
      <c r="B25" s="68"/>
      <c r="C25" s="73" t="s">
        <v>49</v>
      </c>
      <c r="D25" s="65"/>
    </row>
    <row r="26" spans="1:4" x14ac:dyDescent="0.2">
      <c r="A26" s="63"/>
      <c r="B26" s="68"/>
      <c r="C26" s="73" t="s">
        <v>13</v>
      </c>
      <c r="D26" s="65"/>
    </row>
    <row r="27" spans="1:4" x14ac:dyDescent="0.2">
      <c r="A27" s="63"/>
      <c r="B27" s="68"/>
      <c r="C27" s="73" t="s">
        <v>12</v>
      </c>
      <c r="D27" s="65"/>
    </row>
    <row r="28" spans="1:4" ht="25.5" x14ac:dyDescent="0.2">
      <c r="A28" s="63"/>
      <c r="B28" s="68"/>
      <c r="C28" s="73" t="s">
        <v>169</v>
      </c>
      <c r="D28" s="65"/>
    </row>
    <row r="29" spans="1:4" x14ac:dyDescent="0.2">
      <c r="A29" s="63"/>
      <c r="B29" s="68"/>
      <c r="C29" s="73" t="s">
        <v>95</v>
      </c>
      <c r="D29" s="65"/>
    </row>
    <row r="30" spans="1:4" x14ac:dyDescent="0.2">
      <c r="A30" s="63"/>
      <c r="B30" s="68"/>
      <c r="C30" s="73" t="s">
        <v>170</v>
      </c>
      <c r="D30" s="65"/>
    </row>
    <row r="31" spans="1:4" x14ac:dyDescent="0.2">
      <c r="A31" s="63"/>
      <c r="B31" s="68"/>
      <c r="C31" s="73" t="s">
        <v>171</v>
      </c>
      <c r="D31" s="65"/>
    </row>
    <row r="32" spans="1:4" x14ac:dyDescent="0.2">
      <c r="A32" s="63"/>
      <c r="B32" s="68"/>
      <c r="C32" s="74" t="s">
        <v>50</v>
      </c>
      <c r="D32" s="65"/>
    </row>
    <row r="33" spans="1:4" x14ac:dyDescent="0.2">
      <c r="A33" s="63"/>
      <c r="B33" s="68"/>
      <c r="C33" s="74" t="s">
        <v>51</v>
      </c>
      <c r="D33" s="65"/>
    </row>
    <row r="34" spans="1:4" x14ac:dyDescent="0.2">
      <c r="A34" s="63"/>
      <c r="B34" s="68"/>
      <c r="C34" s="74" t="s">
        <v>52</v>
      </c>
      <c r="D34" s="65"/>
    </row>
    <row r="35" spans="1:4" x14ac:dyDescent="0.2">
      <c r="A35" s="63"/>
      <c r="B35" s="68"/>
      <c r="C35" s="74" t="s">
        <v>172</v>
      </c>
      <c r="D35" s="65"/>
    </row>
    <row r="36" spans="1:4" x14ac:dyDescent="0.2">
      <c r="A36" s="63"/>
      <c r="B36" s="68"/>
      <c r="C36" s="74" t="s">
        <v>53</v>
      </c>
      <c r="D36" s="65"/>
    </row>
    <row r="37" spans="1:4" x14ac:dyDescent="0.2">
      <c r="A37" s="63"/>
      <c r="B37" s="68"/>
      <c r="C37" s="74" t="s">
        <v>173</v>
      </c>
      <c r="D37" s="65"/>
    </row>
    <row r="38" spans="1:4" x14ac:dyDescent="0.2">
      <c r="A38" s="63"/>
      <c r="B38" s="68"/>
      <c r="C38" s="74" t="s">
        <v>174</v>
      </c>
      <c r="D38" s="65"/>
    </row>
    <row r="39" spans="1:4" x14ac:dyDescent="0.2">
      <c r="A39" s="63"/>
      <c r="B39" s="68"/>
      <c r="C39" s="74" t="s">
        <v>96</v>
      </c>
      <c r="D39" s="65"/>
    </row>
    <row r="40" spans="1:4" x14ac:dyDescent="0.2">
      <c r="A40" s="63"/>
      <c r="B40" s="68"/>
      <c r="C40" s="73" t="s">
        <v>54</v>
      </c>
      <c r="D40" s="65"/>
    </row>
    <row r="41" spans="1:4" x14ac:dyDescent="0.2">
      <c r="A41" s="63"/>
      <c r="B41" s="68"/>
      <c r="C41" s="73" t="s">
        <v>97</v>
      </c>
      <c r="D41" s="65"/>
    </row>
    <row r="42" spans="1:4" x14ac:dyDescent="0.2">
      <c r="A42" s="63"/>
      <c r="B42" s="68"/>
      <c r="C42" s="73" t="s">
        <v>98</v>
      </c>
      <c r="D42" s="65"/>
    </row>
    <row r="43" spans="1:4" x14ac:dyDescent="0.2">
      <c r="A43" s="63"/>
      <c r="B43" s="68"/>
      <c r="C43" s="73" t="s">
        <v>175</v>
      </c>
      <c r="D43" s="65"/>
    </row>
    <row r="44" spans="1:4" x14ac:dyDescent="0.2">
      <c r="A44" s="63"/>
      <c r="B44" s="68"/>
      <c r="C44" s="73" t="s">
        <v>176</v>
      </c>
      <c r="D44" s="65"/>
    </row>
    <row r="45" spans="1:4" x14ac:dyDescent="0.2">
      <c r="A45" s="63"/>
      <c r="B45" s="68"/>
      <c r="C45" s="73" t="s">
        <v>177</v>
      </c>
      <c r="D45" s="65"/>
    </row>
    <row r="46" spans="1:4" x14ac:dyDescent="0.2">
      <c r="A46" s="63"/>
      <c r="B46" s="68"/>
      <c r="C46" s="73"/>
      <c r="D46" s="65"/>
    </row>
    <row r="47" spans="1:4" ht="13.5" thickBot="1" x14ac:dyDescent="0.25">
      <c r="A47" s="70"/>
      <c r="B47" s="71"/>
      <c r="C47" s="72"/>
      <c r="D47" s="7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F96D-DA5D-49E0-8BBD-DD2A0C0112E2}">
  <sheetPr>
    <pageSetUpPr fitToPage="1"/>
  </sheetPr>
  <dimension ref="A1:F88"/>
  <sheetViews>
    <sheetView topLeftCell="A5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5"/>
      <c r="B1" s="75"/>
      <c r="C1" s="75"/>
      <c r="D1" s="76"/>
      <c r="E1" s="77"/>
      <c r="F1" s="77"/>
    </row>
    <row r="2" spans="1:6" ht="12.75" customHeight="1" x14ac:dyDescent="0.2">
      <c r="A2" s="75"/>
      <c r="B2" s="75"/>
      <c r="C2" s="75"/>
      <c r="D2" s="76"/>
      <c r="E2" s="77"/>
      <c r="F2" s="77"/>
    </row>
    <row r="3" spans="1:6" ht="12.75" customHeight="1" x14ac:dyDescent="0.2">
      <c r="A3" s="75"/>
      <c r="B3" s="75"/>
      <c r="C3" s="75"/>
      <c r="D3" s="76"/>
      <c r="E3" s="77"/>
      <c r="F3" s="77"/>
    </row>
    <row r="4" spans="1:6" ht="12.75" customHeight="1" x14ac:dyDescent="0.2">
      <c r="A4" s="75"/>
      <c r="B4" s="75"/>
      <c r="C4" s="75"/>
      <c r="D4" s="76"/>
      <c r="E4" s="77"/>
      <c r="F4" s="77"/>
    </row>
    <row r="5" spans="1:6" ht="12.75" customHeight="1" x14ac:dyDescent="0.2">
      <c r="A5" s="75"/>
      <c r="B5" s="75"/>
      <c r="C5" s="75"/>
      <c r="D5" s="76"/>
      <c r="E5" s="77"/>
      <c r="F5" s="77"/>
    </row>
    <row r="6" spans="1:6" ht="12.75" customHeight="1" x14ac:dyDescent="0.2">
      <c r="A6" s="75"/>
      <c r="B6" s="75"/>
      <c r="C6" s="75"/>
      <c r="D6" s="76"/>
      <c r="E6" s="77"/>
      <c r="F6" s="77"/>
    </row>
    <row r="7" spans="1:6" ht="12.75" customHeight="1" x14ac:dyDescent="0.2">
      <c r="A7" s="75"/>
      <c r="B7" s="75"/>
      <c r="C7" s="75"/>
      <c r="D7" s="76"/>
      <c r="E7" s="77"/>
      <c r="F7" s="77"/>
    </row>
    <row r="8" spans="1:6" ht="12.75" customHeight="1" x14ac:dyDescent="0.2">
      <c r="A8" s="75"/>
      <c r="B8" s="75"/>
      <c r="C8" s="75"/>
      <c r="D8" s="76"/>
      <c r="E8" s="77"/>
      <c r="F8" s="77"/>
    </row>
    <row r="9" spans="1:6" ht="12.75" customHeight="1" x14ac:dyDescent="0.2">
      <c r="A9" s="75"/>
      <c r="B9" s="75"/>
      <c r="C9" s="75"/>
      <c r="D9" s="76"/>
      <c r="E9" s="77"/>
      <c r="F9" s="77"/>
    </row>
    <row r="10" spans="1:6" ht="12.75" customHeight="1" x14ac:dyDescent="0.2">
      <c r="A10" s="75"/>
      <c r="B10" s="75"/>
      <c r="C10" s="75"/>
      <c r="D10" s="76"/>
      <c r="E10" s="77"/>
      <c r="F10" s="77"/>
    </row>
    <row r="11" spans="1:6" ht="12.75" customHeight="1" x14ac:dyDescent="0.2">
      <c r="A11" s="75"/>
      <c r="B11" s="75"/>
      <c r="C11" s="75"/>
      <c r="D11" s="76"/>
      <c r="E11" s="77"/>
      <c r="F11" s="77"/>
    </row>
    <row r="12" spans="1:6" ht="12.75" customHeight="1" x14ac:dyDescent="0.2">
      <c r="A12" s="75"/>
      <c r="B12" s="78"/>
      <c r="C12" s="78"/>
      <c r="D12" s="76"/>
      <c r="E12" s="77"/>
      <c r="F12" s="77"/>
    </row>
    <row r="13" spans="1:6" ht="12.75" customHeight="1" x14ac:dyDescent="0.2">
      <c r="A13" s="75"/>
      <c r="B13" s="78"/>
      <c r="C13" s="78"/>
      <c r="D13" s="76"/>
      <c r="E13" s="77"/>
      <c r="F13" s="77"/>
    </row>
    <row r="14" spans="1:6" ht="12.75" customHeight="1" x14ac:dyDescent="0.2">
      <c r="A14" s="75"/>
      <c r="B14" s="78"/>
      <c r="C14" s="78"/>
      <c r="D14" s="76"/>
      <c r="E14" s="77"/>
      <c r="F14" s="77"/>
    </row>
    <row r="15" spans="1:6" ht="12.75" customHeight="1" x14ac:dyDescent="0.2">
      <c r="A15" s="75"/>
      <c r="B15" s="78"/>
      <c r="C15" s="78"/>
      <c r="D15" s="76"/>
      <c r="E15" s="77"/>
      <c r="F15" s="77"/>
    </row>
    <row r="16" spans="1:6" ht="12.75" customHeight="1" x14ac:dyDescent="0.2">
      <c r="A16" s="75"/>
      <c r="B16" s="78"/>
      <c r="C16" s="78"/>
      <c r="D16" s="76"/>
      <c r="E16" s="77"/>
      <c r="F16" s="77"/>
    </row>
    <row r="17" spans="1:6" ht="12.75" customHeight="1" x14ac:dyDescent="0.2">
      <c r="A17" s="75"/>
      <c r="B17" s="78"/>
      <c r="C17" s="78"/>
      <c r="D17" s="76"/>
      <c r="E17" s="77"/>
      <c r="F17" s="77"/>
    </row>
    <row r="18" spans="1:6" ht="12.75" customHeight="1" x14ac:dyDescent="0.2">
      <c r="A18" s="75"/>
      <c r="B18" s="78"/>
      <c r="C18" s="78"/>
      <c r="D18" s="76"/>
      <c r="E18" s="77"/>
      <c r="F18" s="77"/>
    </row>
    <row r="19" spans="1:6" ht="12.75" customHeight="1" x14ac:dyDescent="0.2">
      <c r="A19" s="75"/>
      <c r="B19" s="78"/>
      <c r="C19" s="78"/>
      <c r="D19" s="76"/>
      <c r="E19" s="77"/>
      <c r="F19" s="77"/>
    </row>
    <row r="20" spans="1:6" ht="12.75" customHeight="1" x14ac:dyDescent="0.2">
      <c r="A20" s="75"/>
      <c r="B20" s="78"/>
      <c r="C20" s="78"/>
      <c r="D20" s="76"/>
      <c r="E20" s="77"/>
      <c r="F20" s="77"/>
    </row>
    <row r="21" spans="1:6" ht="15" customHeight="1" x14ac:dyDescent="0.2">
      <c r="A21" s="79"/>
      <c r="B21" s="80" t="s">
        <v>197</v>
      </c>
      <c r="C21" s="80"/>
      <c r="D21" s="81"/>
      <c r="E21" s="82"/>
      <c r="F21" s="82"/>
    </row>
    <row r="22" spans="1:6" ht="15" customHeight="1" x14ac:dyDescent="0.2">
      <c r="A22" s="79"/>
      <c r="B22" s="79"/>
      <c r="C22" s="79"/>
      <c r="D22" s="81"/>
      <c r="E22" s="82"/>
      <c r="F22" s="82"/>
    </row>
    <row r="23" spans="1:6" ht="15" customHeight="1" x14ac:dyDescent="0.2">
      <c r="A23" s="79"/>
      <c r="B23" s="80" t="s">
        <v>198</v>
      </c>
      <c r="C23" s="80"/>
      <c r="D23" s="81"/>
      <c r="E23" s="82"/>
      <c r="F23" s="82"/>
    </row>
    <row r="24" spans="1:6" ht="15" customHeight="1" x14ac:dyDescent="0.2">
      <c r="A24" s="79"/>
      <c r="B24" s="83" t="s">
        <v>199</v>
      </c>
      <c r="C24" s="79"/>
      <c r="D24" s="81"/>
      <c r="E24" s="82"/>
      <c r="F24" s="82"/>
    </row>
    <row r="25" spans="1:6" ht="15" customHeight="1" x14ac:dyDescent="0.2">
      <c r="A25" s="79"/>
      <c r="B25" s="79" t="s">
        <v>200</v>
      </c>
      <c r="C25" s="79"/>
      <c r="D25" s="81"/>
      <c r="E25" s="82"/>
      <c r="F25" s="82"/>
    </row>
    <row r="26" spans="1:6" ht="15" customHeight="1" x14ac:dyDescent="0.2">
      <c r="A26" s="79"/>
      <c r="B26" s="79" t="s">
        <v>201</v>
      </c>
      <c r="C26" s="79"/>
      <c r="D26" s="81"/>
      <c r="E26" s="82"/>
      <c r="F26" s="82"/>
    </row>
    <row r="27" spans="1:6" ht="15" customHeight="1" x14ac:dyDescent="0.2">
      <c r="A27" s="80"/>
      <c r="B27" s="79" t="s">
        <v>202</v>
      </c>
      <c r="C27" s="79"/>
      <c r="D27" s="84"/>
      <c r="E27" s="85"/>
      <c r="F27" s="85"/>
    </row>
    <row r="28" spans="1:6" ht="15.95" customHeight="1" x14ac:dyDescent="0.2">
      <c r="A28" s="79"/>
      <c r="B28" s="80"/>
      <c r="C28" s="80"/>
      <c r="D28" s="85" t="s">
        <v>17</v>
      </c>
      <c r="E28" s="86" t="s">
        <v>203</v>
      </c>
      <c r="F28" s="86"/>
    </row>
    <row r="29" spans="1:6" ht="13.5" customHeight="1" thickBot="1" x14ac:dyDescent="0.25">
      <c r="A29" s="87"/>
      <c r="B29" s="87"/>
      <c r="C29" s="87"/>
      <c r="D29" s="88"/>
      <c r="E29" s="89"/>
      <c r="F29" s="89"/>
    </row>
    <row r="30" spans="1:6" ht="21.75" customHeight="1" x14ac:dyDescent="0.2">
      <c r="A30" s="162" t="s">
        <v>0</v>
      </c>
      <c r="B30" s="162"/>
      <c r="C30" s="162"/>
      <c r="D30" s="162"/>
      <c r="E30" s="162"/>
      <c r="F30" s="90"/>
    </row>
    <row r="31" spans="1:6" ht="14.25" customHeight="1" x14ac:dyDescent="0.2">
      <c r="A31" s="91"/>
      <c r="B31" s="91"/>
      <c r="C31" s="91"/>
      <c r="D31" s="91"/>
      <c r="E31" s="91"/>
      <c r="F31" s="91"/>
    </row>
    <row r="32" spans="1:6" ht="14.25" customHeight="1" x14ac:dyDescent="0.2">
      <c r="A32" s="92"/>
      <c r="B32" s="47" t="s">
        <v>6</v>
      </c>
      <c r="C32" s="93"/>
      <c r="D32" s="94"/>
      <c r="E32" s="95"/>
      <c r="F32" s="95"/>
    </row>
    <row r="33" spans="1:6" ht="14.25" customHeight="1" x14ac:dyDescent="0.2">
      <c r="A33" s="92"/>
      <c r="B33" s="92"/>
      <c r="C33" s="92"/>
      <c r="D33" s="94"/>
      <c r="E33" s="95"/>
      <c r="F33" s="95"/>
    </row>
    <row r="34" spans="1:6" ht="14.25" customHeight="1" x14ac:dyDescent="0.2">
      <c r="A34" s="92"/>
      <c r="B34" s="96" t="s">
        <v>204</v>
      </c>
      <c r="C34" s="97"/>
      <c r="D34" s="98"/>
      <c r="E34" s="98"/>
      <c r="F34" s="98"/>
    </row>
    <row r="35" spans="1:6" ht="14.25" customHeight="1" x14ac:dyDescent="0.2">
      <c r="A35" s="92"/>
      <c r="B35" s="96" t="s">
        <v>205</v>
      </c>
      <c r="C35" s="99"/>
      <c r="D35" s="98"/>
      <c r="E35" s="98"/>
      <c r="F35" s="98"/>
    </row>
    <row r="36" spans="1:6" ht="14.25" customHeight="1" x14ac:dyDescent="0.2">
      <c r="A36" s="92"/>
      <c r="B36" s="96" t="s">
        <v>206</v>
      </c>
      <c r="C36" s="97"/>
      <c r="D36" s="98"/>
      <c r="E36" s="98"/>
      <c r="F36" s="98"/>
    </row>
    <row r="37" spans="1:6" ht="14.25" customHeight="1" x14ac:dyDescent="0.2">
      <c r="A37" s="92"/>
      <c r="B37" s="96" t="s">
        <v>205</v>
      </c>
      <c r="C37" s="97"/>
      <c r="D37" s="98"/>
      <c r="E37" s="98"/>
      <c r="F37" s="98"/>
    </row>
    <row r="38" spans="1:6" ht="14.25" customHeight="1" x14ac:dyDescent="0.2">
      <c r="A38" s="92"/>
      <c r="B38" s="96" t="s">
        <v>207</v>
      </c>
      <c r="C38" s="97"/>
      <c r="D38" s="98"/>
      <c r="E38" s="98"/>
      <c r="F38" s="98"/>
    </row>
    <row r="39" spans="1:6" ht="14.25" customHeight="1" x14ac:dyDescent="0.2">
      <c r="A39" s="92"/>
      <c r="B39" s="96" t="s">
        <v>205</v>
      </c>
      <c r="C39" s="97"/>
      <c r="D39" s="98"/>
      <c r="E39" s="98"/>
      <c r="F39" s="98"/>
    </row>
    <row r="40" spans="1:6" ht="14.25" customHeight="1" x14ac:dyDescent="0.2">
      <c r="A40" s="92"/>
      <c r="B40" s="96" t="s">
        <v>175</v>
      </c>
      <c r="C40" s="99"/>
      <c r="D40" s="98"/>
      <c r="E40" s="98"/>
      <c r="F40" s="98"/>
    </row>
    <row r="41" spans="1:6" ht="14.25" customHeight="1" x14ac:dyDescent="0.2">
      <c r="A41" s="92"/>
      <c r="B41" s="96" t="s">
        <v>205</v>
      </c>
      <c r="C41" s="97"/>
      <c r="D41" s="98"/>
      <c r="E41" s="98"/>
      <c r="F41" s="98"/>
    </row>
    <row r="42" spans="1:6" ht="14.25" customHeight="1" x14ac:dyDescent="0.2">
      <c r="A42" s="92"/>
      <c r="B42" s="96" t="s">
        <v>98</v>
      </c>
      <c r="C42" s="97"/>
      <c r="D42" s="98"/>
      <c r="E42" s="98"/>
      <c r="F42" s="98"/>
    </row>
    <row r="43" spans="1:6" ht="14.25" customHeight="1" x14ac:dyDescent="0.2">
      <c r="A43" s="92"/>
      <c r="B43" s="96" t="s">
        <v>205</v>
      </c>
      <c r="C43" s="97"/>
      <c r="D43" s="98"/>
      <c r="E43" s="98"/>
      <c r="F43" s="98"/>
    </row>
    <row r="44" spans="1:6" ht="14.25" customHeight="1" x14ac:dyDescent="0.2">
      <c r="A44" s="92"/>
      <c r="B44" s="96" t="s">
        <v>208</v>
      </c>
      <c r="C44" s="97"/>
      <c r="D44" s="98"/>
      <c r="E44" s="98"/>
      <c r="F44" s="98"/>
    </row>
    <row r="45" spans="1:6" ht="14.25" customHeight="1" x14ac:dyDescent="0.2">
      <c r="A45" s="92"/>
      <c r="B45" s="96" t="s">
        <v>205</v>
      </c>
      <c r="C45" s="97"/>
      <c r="D45" s="98"/>
      <c r="E45" s="98"/>
      <c r="F45" s="98"/>
    </row>
    <row r="46" spans="1:6" ht="14.25" customHeight="1" x14ac:dyDescent="0.2">
      <c r="A46" s="92"/>
      <c r="B46" s="96" t="s">
        <v>209</v>
      </c>
      <c r="C46" s="97"/>
      <c r="D46" s="98"/>
      <c r="E46" s="98"/>
      <c r="F46" s="98"/>
    </row>
    <row r="47" spans="1:6" ht="14.25" customHeight="1" x14ac:dyDescent="0.2">
      <c r="A47" s="92"/>
      <c r="B47" s="96"/>
      <c r="C47" s="97"/>
      <c r="D47" s="98"/>
      <c r="E47" s="98"/>
      <c r="F47" s="98"/>
    </row>
    <row r="48" spans="1:6" ht="14.25" customHeight="1" x14ac:dyDescent="0.2">
      <c r="A48" s="92"/>
      <c r="B48" s="96"/>
      <c r="C48" s="97"/>
      <c r="D48" s="98"/>
      <c r="E48" s="98"/>
      <c r="F48" s="98"/>
    </row>
    <row r="49" spans="1:6" ht="14.25" customHeight="1" x14ac:dyDescent="0.2">
      <c r="A49" s="92"/>
      <c r="B49" s="96"/>
      <c r="C49" s="97"/>
      <c r="D49" s="98"/>
      <c r="E49" s="98"/>
      <c r="F49" s="98"/>
    </row>
    <row r="50" spans="1:6" ht="14.25" customHeight="1" x14ac:dyDescent="0.2">
      <c r="A50" s="92"/>
      <c r="B50" s="96"/>
      <c r="C50" s="100"/>
      <c r="D50" s="100"/>
      <c r="E50" s="98"/>
      <c r="F50" s="98"/>
    </row>
    <row r="51" spans="1:6" ht="14.25" customHeight="1" x14ac:dyDescent="0.2">
      <c r="A51" s="92"/>
      <c r="B51" s="96"/>
      <c r="C51" s="97"/>
      <c r="D51" s="98"/>
      <c r="E51" s="98"/>
      <c r="F51" s="98"/>
    </row>
    <row r="52" spans="1:6" ht="14.25" customHeight="1" x14ac:dyDescent="0.2">
      <c r="A52" s="92"/>
      <c r="B52" s="96"/>
      <c r="C52" s="97"/>
      <c r="D52" s="98"/>
      <c r="E52" s="98"/>
      <c r="F52" s="98"/>
    </row>
    <row r="53" spans="1:6" ht="14.25" customHeight="1" x14ac:dyDescent="0.2">
      <c r="A53" s="92"/>
      <c r="B53" s="96"/>
      <c r="C53" s="97"/>
      <c r="D53" s="98"/>
      <c r="E53" s="98"/>
      <c r="F53" s="98"/>
    </row>
    <row r="54" spans="1:6" ht="14.25" customHeight="1" x14ac:dyDescent="0.2">
      <c r="A54" s="92"/>
      <c r="B54" s="96"/>
      <c r="C54" s="97"/>
      <c r="D54" s="98"/>
      <c r="E54" s="98"/>
      <c r="F54" s="98"/>
    </row>
    <row r="55" spans="1:6" ht="14.25" customHeight="1" x14ac:dyDescent="0.2">
      <c r="A55" s="92"/>
      <c r="B55" s="96"/>
      <c r="C55" s="97"/>
      <c r="D55" s="98"/>
      <c r="E55" s="98"/>
      <c r="F55" s="98"/>
    </row>
    <row r="56" spans="1:6" ht="14.25" customHeight="1" x14ac:dyDescent="0.2">
      <c r="A56" s="92"/>
      <c r="B56" s="96"/>
      <c r="C56" s="97"/>
      <c r="D56" s="98"/>
      <c r="E56" s="98"/>
      <c r="F56" s="98"/>
    </row>
    <row r="57" spans="1:6" ht="14.25" customHeight="1" x14ac:dyDescent="0.2">
      <c r="A57" s="92"/>
      <c r="B57" s="96"/>
      <c r="C57" s="97"/>
      <c r="D57" s="98"/>
      <c r="E57" s="98"/>
      <c r="F57" s="98"/>
    </row>
    <row r="58" spans="1:6" ht="14.25" customHeight="1" x14ac:dyDescent="0.2">
      <c r="A58" s="92"/>
      <c r="B58" s="96"/>
      <c r="C58" s="97"/>
      <c r="D58" s="98"/>
      <c r="E58" s="98"/>
      <c r="F58" s="98"/>
    </row>
    <row r="59" spans="1:6" ht="14.25" customHeight="1" x14ac:dyDescent="0.2">
      <c r="A59" s="92"/>
      <c r="B59" s="96"/>
      <c r="C59" s="97"/>
      <c r="D59" s="98"/>
      <c r="E59" s="98"/>
      <c r="F59" s="98"/>
    </row>
    <row r="60" spans="1:6" ht="14.25" customHeight="1" x14ac:dyDescent="0.2">
      <c r="A60" s="92"/>
      <c r="B60" s="96"/>
      <c r="C60" s="97"/>
      <c r="D60" s="98"/>
      <c r="E60" s="98"/>
      <c r="F60" s="98"/>
    </row>
    <row r="61" spans="1:6" ht="14.25" customHeight="1" x14ac:dyDescent="0.2">
      <c r="A61" s="92"/>
      <c r="B61" s="96"/>
      <c r="C61" s="97"/>
      <c r="D61" s="98"/>
      <c r="E61" s="98"/>
      <c r="F61" s="98"/>
    </row>
    <row r="62" spans="1:6" ht="14.25" customHeight="1" x14ac:dyDescent="0.2">
      <c r="A62" s="92"/>
      <c r="B62" s="96"/>
      <c r="C62" s="97"/>
      <c r="D62" s="98"/>
      <c r="E62" s="98"/>
      <c r="F62" s="98"/>
    </row>
    <row r="63" spans="1:6" ht="14.25" customHeight="1" x14ac:dyDescent="0.2">
      <c r="A63" s="92"/>
      <c r="B63" s="101"/>
      <c r="C63" s="102"/>
      <c r="D63" s="103"/>
      <c r="E63" s="98"/>
      <c r="F63" s="98"/>
    </row>
    <row r="64" spans="1:6" ht="14.25" customHeight="1" x14ac:dyDescent="0.2">
      <c r="A64" s="92"/>
      <c r="B64" s="101"/>
      <c r="C64" s="104"/>
      <c r="D64" s="95"/>
      <c r="E64" s="98"/>
      <c r="F64" s="98"/>
    </row>
    <row r="65" spans="1:6" ht="14.25" customHeight="1" x14ac:dyDescent="0.2">
      <c r="A65" s="92"/>
      <c r="B65" s="96"/>
      <c r="C65" s="105" t="s">
        <v>210</v>
      </c>
      <c r="D65" s="106" t="s">
        <v>211</v>
      </c>
      <c r="E65" s="98"/>
      <c r="F65" s="98"/>
    </row>
    <row r="66" spans="1:6" ht="14.25" customHeight="1" x14ac:dyDescent="0.2">
      <c r="A66" s="92"/>
      <c r="B66" s="96"/>
      <c r="C66" s="107">
        <v>26.75</v>
      </c>
      <c r="D66" s="108">
        <v>350</v>
      </c>
      <c r="E66" s="109"/>
      <c r="F66" s="109"/>
    </row>
    <row r="67" spans="1:6" ht="14.25" customHeight="1" x14ac:dyDescent="0.2">
      <c r="A67" s="92"/>
      <c r="B67" s="101"/>
      <c r="C67" s="107"/>
      <c r="D67" s="108"/>
      <c r="E67" s="98"/>
      <c r="F67" s="98"/>
    </row>
    <row r="68" spans="1:6" ht="13.5" customHeight="1" x14ac:dyDescent="0.2">
      <c r="A68" s="92"/>
      <c r="B68" s="101"/>
      <c r="C68" s="110"/>
      <c r="D68" s="110"/>
      <c r="E68" s="110"/>
      <c r="F68" s="92"/>
    </row>
    <row r="69" spans="1:6" ht="15.95" customHeight="1" x14ac:dyDescent="0.2">
      <c r="A69" s="79"/>
      <c r="B69" s="111" t="s">
        <v>21</v>
      </c>
      <c r="C69" s="111"/>
      <c r="D69" s="81"/>
      <c r="E69" s="112">
        <v>9362.5</v>
      </c>
      <c r="F69" s="112"/>
    </row>
    <row r="70" spans="1:6" ht="15.95" customHeight="1" x14ac:dyDescent="0.2">
      <c r="A70" s="79"/>
      <c r="B70" s="113" t="s">
        <v>18</v>
      </c>
      <c r="C70" s="39"/>
      <c r="D70" s="81"/>
      <c r="E70" s="114">
        <v>0</v>
      </c>
      <c r="F70" s="114"/>
    </row>
    <row r="71" spans="1:6" ht="15.95" customHeight="1" x14ac:dyDescent="0.2">
      <c r="A71" s="79"/>
      <c r="B71" s="115" t="s">
        <v>212</v>
      </c>
      <c r="C71" s="39"/>
      <c r="D71" s="81"/>
      <c r="E71" s="114">
        <v>0</v>
      </c>
      <c r="F71" s="114"/>
    </row>
    <row r="72" spans="1:6" ht="15.95" customHeight="1" x14ac:dyDescent="0.2">
      <c r="A72" s="79"/>
      <c r="B72" s="115" t="s">
        <v>19</v>
      </c>
      <c r="C72" s="39"/>
      <c r="D72" s="81"/>
      <c r="E72" s="114">
        <v>0</v>
      </c>
      <c r="F72" s="114"/>
    </row>
    <row r="73" spans="1:6" ht="15.95" customHeight="1" x14ac:dyDescent="0.2">
      <c r="A73" s="79"/>
      <c r="B73" s="80" t="s">
        <v>20</v>
      </c>
      <c r="C73" s="111"/>
      <c r="D73" s="81"/>
      <c r="E73" s="116">
        <v>9362.5</v>
      </c>
      <c r="F73" s="116"/>
    </row>
    <row r="74" spans="1:6" ht="15.95" customHeight="1" x14ac:dyDescent="0.2">
      <c r="A74" s="79"/>
      <c r="B74" s="39" t="s">
        <v>5</v>
      </c>
      <c r="C74" s="117">
        <v>0.05</v>
      </c>
      <c r="D74" s="39"/>
      <c r="E74" s="118">
        <v>468.13</v>
      </c>
      <c r="F74" s="118"/>
    </row>
    <row r="75" spans="1:6" ht="15.95" customHeight="1" x14ac:dyDescent="0.2">
      <c r="A75" s="79"/>
      <c r="B75" s="119" t="s">
        <v>4</v>
      </c>
      <c r="C75" s="120">
        <v>9.9750000000000005E-2</v>
      </c>
      <c r="D75" s="39"/>
      <c r="E75" s="121">
        <v>933.91</v>
      </c>
      <c r="F75" s="118"/>
    </row>
    <row r="76" spans="1:6" ht="15.95" customHeight="1" x14ac:dyDescent="0.2">
      <c r="A76" s="79"/>
      <c r="B76" s="47"/>
      <c r="C76" s="79"/>
      <c r="D76" s="81"/>
      <c r="E76" s="82"/>
      <c r="F76" s="82"/>
    </row>
    <row r="77" spans="1:6" ht="15.95" customHeight="1" thickBot="1" x14ac:dyDescent="0.25">
      <c r="A77" s="79"/>
      <c r="B77" s="122" t="s">
        <v>22</v>
      </c>
      <c r="C77" s="111"/>
      <c r="D77" s="123"/>
      <c r="E77" s="124">
        <v>10764.539999999999</v>
      </c>
      <c r="F77" s="125"/>
    </row>
    <row r="78" spans="1:6" ht="15.95" customHeight="1" thickTop="1" x14ac:dyDescent="0.2">
      <c r="A78" s="79"/>
      <c r="B78" s="119"/>
      <c r="C78" s="119"/>
      <c r="D78" s="119"/>
      <c r="E78" s="126"/>
      <c r="F78" s="119"/>
    </row>
    <row r="79" spans="1:6" ht="15.95" customHeight="1" x14ac:dyDescent="0.2">
      <c r="A79" s="79"/>
      <c r="B79" s="47" t="s">
        <v>24</v>
      </c>
      <c r="C79" s="119"/>
      <c r="D79" s="81"/>
      <c r="E79" s="82">
        <v>0</v>
      </c>
      <c r="F79" s="82"/>
    </row>
    <row r="80" spans="1:6" ht="15.95" customHeight="1" x14ac:dyDescent="0.2">
      <c r="A80" s="79"/>
      <c r="B80" s="111"/>
      <c r="C80" s="119"/>
      <c r="D80" s="119"/>
      <c r="E80" s="126"/>
      <c r="F80" s="119"/>
    </row>
    <row r="81" spans="1:6" ht="15.95" customHeight="1" x14ac:dyDescent="0.2">
      <c r="A81" s="79"/>
      <c r="B81" s="163" t="s">
        <v>23</v>
      </c>
      <c r="C81" s="164"/>
      <c r="D81" s="127"/>
      <c r="E81" s="128">
        <v>10764.539999999999</v>
      </c>
      <c r="F81" s="82"/>
    </row>
    <row r="82" spans="1:6" ht="15.95" customHeight="1" x14ac:dyDescent="0.2">
      <c r="A82" s="79"/>
      <c r="B82" s="79"/>
      <c r="C82" s="79"/>
      <c r="D82" s="81"/>
      <c r="E82" s="82"/>
      <c r="F82" s="82"/>
    </row>
    <row r="83" spans="1:6" ht="15.95" customHeight="1" x14ac:dyDescent="0.2">
      <c r="A83" s="129"/>
      <c r="B83" s="165"/>
      <c r="C83" s="166"/>
      <c r="D83" s="166"/>
      <c r="E83" s="166"/>
      <c r="F83" s="130"/>
    </row>
    <row r="84" spans="1:6" ht="15.95" customHeight="1" x14ac:dyDescent="0.2">
      <c r="A84" s="167" t="s">
        <v>80</v>
      </c>
      <c r="B84" s="167"/>
      <c r="C84" s="167"/>
      <c r="D84" s="167"/>
      <c r="E84" s="167"/>
      <c r="F84" s="47"/>
    </row>
    <row r="85" spans="1:6" ht="15.95" customHeight="1" x14ac:dyDescent="0.2">
      <c r="A85" s="168" t="s">
        <v>81</v>
      </c>
      <c r="B85" s="168"/>
      <c r="C85" s="168"/>
      <c r="D85" s="168"/>
      <c r="E85" s="168"/>
      <c r="F85" s="38"/>
    </row>
    <row r="86" spans="1:6" ht="15.95" customHeight="1" x14ac:dyDescent="0.2">
      <c r="A86" s="131"/>
      <c r="B86" s="131"/>
      <c r="C86" s="131"/>
      <c r="D86" s="131"/>
      <c r="E86" s="131"/>
      <c r="F86" s="38"/>
    </row>
    <row r="87" spans="1:6" ht="15.95" customHeight="1" x14ac:dyDescent="0.2">
      <c r="A87" s="131"/>
      <c r="B87" s="131"/>
      <c r="C87" s="131"/>
      <c r="D87" s="131"/>
      <c r="E87" s="131"/>
      <c r="F87" s="38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F812-E2F8-455D-9C0B-0C8F3B79FF03}">
  <sheetPr>
    <pageSetUpPr fitToPage="1"/>
  </sheetPr>
  <dimension ref="A1:F88"/>
  <sheetViews>
    <sheetView workbookViewId="0">
      <selection activeCell="B23" sqref="B23: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5"/>
      <c r="B1" s="75"/>
      <c r="C1" s="75"/>
      <c r="D1" s="76"/>
      <c r="E1" s="77"/>
      <c r="F1" s="77"/>
    </row>
    <row r="2" spans="1:6" ht="12.75" customHeight="1" x14ac:dyDescent="0.2">
      <c r="A2" s="75"/>
      <c r="B2" s="75"/>
      <c r="C2" s="75"/>
      <c r="D2" s="76"/>
      <c r="E2" s="77"/>
      <c r="F2" s="77"/>
    </row>
    <row r="3" spans="1:6" ht="12.75" customHeight="1" x14ac:dyDescent="0.2">
      <c r="A3" s="75"/>
      <c r="B3" s="75"/>
      <c r="C3" s="75"/>
      <c r="D3" s="76"/>
      <c r="E3" s="77"/>
      <c r="F3" s="77"/>
    </row>
    <row r="4" spans="1:6" ht="12.75" customHeight="1" x14ac:dyDescent="0.2">
      <c r="A4" s="75"/>
      <c r="B4" s="75"/>
      <c r="C4" s="75"/>
      <c r="D4" s="76"/>
      <c r="E4" s="77"/>
      <c r="F4" s="77"/>
    </row>
    <row r="5" spans="1:6" ht="12.75" customHeight="1" x14ac:dyDescent="0.2">
      <c r="A5" s="75"/>
      <c r="B5" s="75"/>
      <c r="C5" s="75"/>
      <c r="D5" s="76"/>
      <c r="E5" s="77"/>
      <c r="F5" s="77"/>
    </row>
    <row r="6" spans="1:6" ht="12.75" customHeight="1" x14ac:dyDescent="0.2">
      <c r="A6" s="75"/>
      <c r="B6" s="75"/>
      <c r="C6" s="75"/>
      <c r="D6" s="76"/>
      <c r="E6" s="77"/>
      <c r="F6" s="77"/>
    </row>
    <row r="7" spans="1:6" ht="12.75" customHeight="1" x14ac:dyDescent="0.2">
      <c r="A7" s="75"/>
      <c r="B7" s="75"/>
      <c r="C7" s="75"/>
      <c r="D7" s="76"/>
      <c r="E7" s="77"/>
      <c r="F7" s="77"/>
    </row>
    <row r="8" spans="1:6" ht="12.75" customHeight="1" x14ac:dyDescent="0.2">
      <c r="A8" s="75"/>
      <c r="B8" s="75"/>
      <c r="C8" s="75"/>
      <c r="D8" s="76"/>
      <c r="E8" s="77"/>
      <c r="F8" s="77"/>
    </row>
    <row r="9" spans="1:6" ht="12.75" customHeight="1" x14ac:dyDescent="0.2">
      <c r="A9" s="75"/>
      <c r="B9" s="75"/>
      <c r="C9" s="75"/>
      <c r="D9" s="76"/>
      <c r="E9" s="77"/>
      <c r="F9" s="77"/>
    </row>
    <row r="10" spans="1:6" ht="12.75" customHeight="1" x14ac:dyDescent="0.2">
      <c r="A10" s="75"/>
      <c r="B10" s="75"/>
      <c r="C10" s="75"/>
      <c r="D10" s="76"/>
      <c r="E10" s="77"/>
      <c r="F10" s="77"/>
    </row>
    <row r="11" spans="1:6" ht="12.75" customHeight="1" x14ac:dyDescent="0.2">
      <c r="A11" s="75"/>
      <c r="B11" s="75"/>
      <c r="C11" s="75"/>
      <c r="D11" s="76"/>
      <c r="E11" s="77"/>
      <c r="F11" s="77"/>
    </row>
    <row r="12" spans="1:6" ht="12.75" customHeight="1" x14ac:dyDescent="0.2">
      <c r="A12" s="75"/>
      <c r="B12" s="78"/>
      <c r="C12" s="78"/>
      <c r="D12" s="76"/>
      <c r="E12" s="77"/>
      <c r="F12" s="77"/>
    </row>
    <row r="13" spans="1:6" ht="12.75" customHeight="1" x14ac:dyDescent="0.2">
      <c r="A13" s="75"/>
      <c r="B13" s="78"/>
      <c r="C13" s="78"/>
      <c r="D13" s="76"/>
      <c r="E13" s="77"/>
      <c r="F13" s="77"/>
    </row>
    <row r="14" spans="1:6" ht="12.75" customHeight="1" x14ac:dyDescent="0.2">
      <c r="A14" s="75"/>
      <c r="B14" s="78"/>
      <c r="C14" s="78"/>
      <c r="D14" s="76"/>
      <c r="E14" s="77"/>
      <c r="F14" s="77"/>
    </row>
    <row r="15" spans="1:6" ht="12.75" customHeight="1" x14ac:dyDescent="0.2">
      <c r="A15" s="75"/>
      <c r="B15" s="78"/>
      <c r="C15" s="78"/>
      <c r="D15" s="76"/>
      <c r="E15" s="77"/>
      <c r="F15" s="77"/>
    </row>
    <row r="16" spans="1:6" ht="12.75" customHeight="1" x14ac:dyDescent="0.2">
      <c r="A16" s="75"/>
      <c r="B16" s="78"/>
      <c r="C16" s="78"/>
      <c r="D16" s="76"/>
      <c r="E16" s="77"/>
      <c r="F16" s="77"/>
    </row>
    <row r="17" spans="1:6" ht="12.75" customHeight="1" x14ac:dyDescent="0.2">
      <c r="A17" s="75"/>
      <c r="B17" s="78"/>
      <c r="C17" s="78"/>
      <c r="D17" s="76"/>
      <c r="E17" s="77"/>
      <c r="F17" s="77"/>
    </row>
    <row r="18" spans="1:6" ht="12.75" customHeight="1" x14ac:dyDescent="0.2">
      <c r="A18" s="75"/>
      <c r="B18" s="78"/>
      <c r="C18" s="78"/>
      <c r="D18" s="76"/>
      <c r="E18" s="77"/>
      <c r="F18" s="77"/>
    </row>
    <row r="19" spans="1:6" ht="12.75" customHeight="1" x14ac:dyDescent="0.2">
      <c r="A19" s="75"/>
      <c r="B19" s="78"/>
      <c r="C19" s="78"/>
      <c r="D19" s="76"/>
      <c r="E19" s="77"/>
      <c r="F19" s="77"/>
    </row>
    <row r="20" spans="1:6" ht="12.75" customHeight="1" x14ac:dyDescent="0.2">
      <c r="A20" s="75"/>
      <c r="B20" s="78"/>
      <c r="C20" s="78"/>
      <c r="D20" s="76"/>
      <c r="E20" s="77"/>
      <c r="F20" s="77"/>
    </row>
    <row r="21" spans="1:6" ht="15" customHeight="1" x14ac:dyDescent="0.2">
      <c r="A21" s="79"/>
      <c r="B21" s="80" t="s">
        <v>213</v>
      </c>
      <c r="C21" s="80"/>
      <c r="D21" s="81"/>
      <c r="E21" s="82"/>
      <c r="F21" s="82"/>
    </row>
    <row r="22" spans="1:6" ht="15" customHeight="1" x14ac:dyDescent="0.2">
      <c r="A22" s="79"/>
      <c r="B22" s="79"/>
      <c r="C22" s="79"/>
      <c r="D22" s="81"/>
      <c r="E22" s="82"/>
      <c r="F22" s="82"/>
    </row>
    <row r="23" spans="1:6" ht="15" customHeight="1" x14ac:dyDescent="0.2">
      <c r="A23" s="79"/>
      <c r="B23" s="80" t="s">
        <v>198</v>
      </c>
      <c r="C23" s="80"/>
      <c r="D23" s="81"/>
      <c r="E23" s="82"/>
      <c r="F23" s="82"/>
    </row>
    <row r="24" spans="1:6" ht="15" customHeight="1" x14ac:dyDescent="0.2">
      <c r="A24" s="79"/>
      <c r="B24" s="83" t="s">
        <v>199</v>
      </c>
      <c r="C24" s="79"/>
      <c r="D24" s="81"/>
      <c r="E24" s="82"/>
      <c r="F24" s="82"/>
    </row>
    <row r="25" spans="1:6" ht="15" customHeight="1" x14ac:dyDescent="0.2">
      <c r="A25" s="79"/>
      <c r="B25" s="79" t="s">
        <v>200</v>
      </c>
      <c r="C25" s="79"/>
      <c r="D25" s="81"/>
      <c r="E25" s="82"/>
      <c r="F25" s="82"/>
    </row>
    <row r="26" spans="1:6" ht="15" customHeight="1" x14ac:dyDescent="0.2">
      <c r="A26" s="79"/>
      <c r="B26" s="79" t="s">
        <v>201</v>
      </c>
      <c r="C26" s="79"/>
      <c r="D26" s="81"/>
      <c r="E26" s="82"/>
      <c r="F26" s="82"/>
    </row>
    <row r="27" spans="1:6" ht="15" customHeight="1" x14ac:dyDescent="0.2">
      <c r="A27" s="80"/>
      <c r="B27" s="79" t="s">
        <v>202</v>
      </c>
      <c r="C27" s="79"/>
      <c r="D27" s="84"/>
      <c r="E27" s="85"/>
      <c r="F27" s="85"/>
    </row>
    <row r="28" spans="1:6" ht="15.95" customHeight="1" x14ac:dyDescent="0.2">
      <c r="A28" s="79"/>
      <c r="B28" s="80"/>
      <c r="C28" s="80"/>
      <c r="D28" s="85" t="s">
        <v>17</v>
      </c>
      <c r="E28" s="86" t="s">
        <v>214</v>
      </c>
      <c r="F28" s="86"/>
    </row>
    <row r="29" spans="1:6" ht="13.5" customHeight="1" thickBot="1" x14ac:dyDescent="0.25">
      <c r="A29" s="87"/>
      <c r="B29" s="87"/>
      <c r="C29" s="87"/>
      <c r="D29" s="88"/>
      <c r="E29" s="89"/>
      <c r="F29" s="89"/>
    </row>
    <row r="30" spans="1:6" ht="21.75" customHeight="1" x14ac:dyDescent="0.2">
      <c r="A30" s="162" t="s">
        <v>0</v>
      </c>
      <c r="B30" s="162"/>
      <c r="C30" s="162"/>
      <c r="D30" s="162"/>
      <c r="E30" s="162"/>
      <c r="F30" s="90"/>
    </row>
    <row r="31" spans="1:6" ht="14.25" customHeight="1" x14ac:dyDescent="0.2">
      <c r="A31" s="91"/>
      <c r="B31" s="91"/>
      <c r="C31" s="91"/>
      <c r="D31" s="91"/>
      <c r="E31" s="91"/>
      <c r="F31" s="91"/>
    </row>
    <row r="32" spans="1:6" ht="14.25" customHeight="1" x14ac:dyDescent="0.2">
      <c r="A32" s="92"/>
      <c r="B32" s="47" t="s">
        <v>6</v>
      </c>
      <c r="C32" s="93"/>
      <c r="D32" s="94"/>
      <c r="E32" s="95"/>
      <c r="F32" s="95"/>
    </row>
    <row r="33" spans="1:6" ht="14.25" customHeight="1" x14ac:dyDescent="0.2">
      <c r="A33" s="92"/>
      <c r="B33" s="92"/>
      <c r="C33" s="92"/>
      <c r="D33" s="94"/>
      <c r="E33" s="95"/>
      <c r="F33" s="95"/>
    </row>
    <row r="34" spans="1:6" ht="14.25" customHeight="1" x14ac:dyDescent="0.2">
      <c r="A34" s="92"/>
      <c r="B34" s="96" t="s">
        <v>97</v>
      </c>
      <c r="C34" s="132"/>
      <c r="D34" s="133"/>
      <c r="E34" s="133"/>
      <c r="F34" s="98"/>
    </row>
    <row r="35" spans="1:6" ht="14.25" customHeight="1" x14ac:dyDescent="0.2">
      <c r="A35" s="92"/>
      <c r="B35" s="96" t="s">
        <v>205</v>
      </c>
      <c r="C35" s="134"/>
      <c r="D35" s="133"/>
      <c r="E35" s="133"/>
      <c r="F35" s="98"/>
    </row>
    <row r="36" spans="1:6" ht="14.25" customHeight="1" x14ac:dyDescent="0.2">
      <c r="A36" s="92"/>
      <c r="B36" s="96" t="s">
        <v>175</v>
      </c>
      <c r="C36" s="132"/>
      <c r="D36" s="133"/>
      <c r="E36" s="133"/>
      <c r="F36" s="98"/>
    </row>
    <row r="37" spans="1:6" ht="14.25" customHeight="1" x14ac:dyDescent="0.2">
      <c r="A37" s="92"/>
      <c r="B37" s="96" t="s">
        <v>205</v>
      </c>
      <c r="C37" s="132"/>
      <c r="D37" s="133"/>
      <c r="E37" s="133"/>
      <c r="F37" s="98"/>
    </row>
    <row r="38" spans="1:6" ht="14.25" customHeight="1" x14ac:dyDescent="0.2">
      <c r="A38" s="92"/>
      <c r="B38" s="96" t="s">
        <v>215</v>
      </c>
      <c r="C38" s="132"/>
      <c r="D38" s="133"/>
      <c r="E38" s="133"/>
      <c r="F38" s="98"/>
    </row>
    <row r="39" spans="1:6" ht="14.25" customHeight="1" x14ac:dyDescent="0.2">
      <c r="A39" s="92"/>
      <c r="B39" s="96" t="s">
        <v>205</v>
      </c>
      <c r="C39" s="132"/>
      <c r="D39" s="133"/>
      <c r="E39" s="133"/>
      <c r="F39" s="98"/>
    </row>
    <row r="40" spans="1:6" ht="14.25" customHeight="1" x14ac:dyDescent="0.2">
      <c r="A40" s="92"/>
      <c r="B40" s="96" t="s">
        <v>13</v>
      </c>
      <c r="C40" s="134"/>
      <c r="D40" s="133"/>
      <c r="E40" s="133"/>
      <c r="F40" s="98"/>
    </row>
    <row r="41" spans="1:6" ht="14.25" customHeight="1" x14ac:dyDescent="0.2">
      <c r="A41" s="92"/>
      <c r="B41" s="96" t="s">
        <v>205</v>
      </c>
      <c r="C41" s="132"/>
      <c r="D41" s="133"/>
      <c r="E41" s="133"/>
      <c r="F41" s="98"/>
    </row>
    <row r="42" spans="1:6" ht="14.25" customHeight="1" x14ac:dyDescent="0.2">
      <c r="A42" s="92"/>
      <c r="B42" s="96" t="s">
        <v>216</v>
      </c>
      <c r="C42" s="132"/>
      <c r="D42" s="133"/>
      <c r="E42" s="133"/>
      <c r="F42" s="98"/>
    </row>
    <row r="43" spans="1:6" ht="14.25" customHeight="1" x14ac:dyDescent="0.2">
      <c r="A43" s="92"/>
      <c r="B43" s="96" t="s">
        <v>205</v>
      </c>
      <c r="C43" s="132"/>
      <c r="D43" s="133"/>
      <c r="E43" s="133"/>
      <c r="F43" s="98"/>
    </row>
    <row r="44" spans="1:6" ht="14.25" customHeight="1" x14ac:dyDescent="0.2">
      <c r="A44" s="92"/>
      <c r="B44" s="96" t="s">
        <v>217</v>
      </c>
      <c r="C44" s="132"/>
      <c r="D44" s="133"/>
      <c r="E44" s="133"/>
      <c r="F44" s="98"/>
    </row>
    <row r="45" spans="1:6" ht="14.25" customHeight="1" x14ac:dyDescent="0.2">
      <c r="A45" s="92"/>
      <c r="B45" s="96"/>
      <c r="C45" s="132"/>
      <c r="D45" s="133"/>
      <c r="E45" s="133"/>
      <c r="F45" s="98"/>
    </row>
    <row r="46" spans="1:6" ht="14.25" customHeight="1" x14ac:dyDescent="0.2">
      <c r="A46" s="92"/>
      <c r="B46" s="96"/>
      <c r="C46" s="132"/>
      <c r="D46" s="133"/>
      <c r="E46" s="133"/>
      <c r="F46" s="98"/>
    </row>
    <row r="47" spans="1:6" ht="14.25" customHeight="1" x14ac:dyDescent="0.2">
      <c r="A47" s="92"/>
      <c r="B47" s="96"/>
      <c r="C47" s="132"/>
      <c r="D47" s="133"/>
      <c r="E47" s="133"/>
      <c r="F47" s="98"/>
    </row>
    <row r="48" spans="1:6" ht="14.25" customHeight="1" x14ac:dyDescent="0.2">
      <c r="A48" s="92"/>
      <c r="B48" s="96"/>
      <c r="C48" s="132"/>
      <c r="D48" s="133"/>
      <c r="E48" s="133"/>
      <c r="F48" s="98"/>
    </row>
    <row r="49" spans="1:6" ht="14.25" customHeight="1" x14ac:dyDescent="0.2">
      <c r="A49" s="92"/>
      <c r="B49" s="96"/>
      <c r="C49" s="132"/>
      <c r="D49" s="133"/>
      <c r="E49" s="133"/>
      <c r="F49" s="98"/>
    </row>
    <row r="50" spans="1:6" ht="14.25" customHeight="1" x14ac:dyDescent="0.2">
      <c r="A50" s="92"/>
      <c r="B50" s="96"/>
      <c r="C50" s="135"/>
      <c r="D50" s="135"/>
      <c r="E50" s="133"/>
      <c r="F50" s="98"/>
    </row>
    <row r="51" spans="1:6" ht="14.25" customHeight="1" x14ac:dyDescent="0.2">
      <c r="A51" s="92"/>
      <c r="B51" s="96"/>
      <c r="C51" s="132"/>
      <c r="D51" s="133"/>
      <c r="E51" s="133"/>
      <c r="F51" s="98"/>
    </row>
    <row r="52" spans="1:6" ht="14.25" customHeight="1" x14ac:dyDescent="0.2">
      <c r="A52" s="92"/>
      <c r="B52" s="96"/>
      <c r="C52" s="132"/>
      <c r="D52" s="133"/>
      <c r="E52" s="133"/>
      <c r="F52" s="98"/>
    </row>
    <row r="53" spans="1:6" ht="14.25" customHeight="1" x14ac:dyDescent="0.2">
      <c r="A53" s="92"/>
      <c r="B53" s="96"/>
      <c r="C53" s="132"/>
      <c r="D53" s="133"/>
      <c r="E53" s="133"/>
      <c r="F53" s="98"/>
    </row>
    <row r="54" spans="1:6" ht="14.25" customHeight="1" x14ac:dyDescent="0.2">
      <c r="A54" s="92"/>
      <c r="B54" s="96"/>
      <c r="C54" s="132"/>
      <c r="D54" s="133"/>
      <c r="E54" s="133"/>
      <c r="F54" s="98"/>
    </row>
    <row r="55" spans="1:6" ht="14.25" customHeight="1" x14ac:dyDescent="0.2">
      <c r="A55" s="92"/>
      <c r="B55" s="96"/>
      <c r="C55" s="132"/>
      <c r="D55" s="133"/>
      <c r="E55" s="133"/>
      <c r="F55" s="98"/>
    </row>
    <row r="56" spans="1:6" ht="14.25" customHeight="1" x14ac:dyDescent="0.2">
      <c r="A56" s="92"/>
      <c r="B56" s="96"/>
      <c r="C56" s="132"/>
      <c r="D56" s="133"/>
      <c r="E56" s="133"/>
      <c r="F56" s="98"/>
    </row>
    <row r="57" spans="1:6" ht="14.25" customHeight="1" x14ac:dyDescent="0.2">
      <c r="A57" s="92"/>
      <c r="B57" s="96"/>
      <c r="C57" s="132"/>
      <c r="D57" s="133"/>
      <c r="E57" s="133"/>
      <c r="F57" s="98"/>
    </row>
    <row r="58" spans="1:6" ht="14.25" customHeight="1" x14ac:dyDescent="0.2">
      <c r="A58" s="92"/>
      <c r="B58" s="96"/>
      <c r="C58" s="132"/>
      <c r="D58" s="133"/>
      <c r="E58" s="133"/>
      <c r="F58" s="98"/>
    </row>
    <row r="59" spans="1:6" ht="14.25" customHeight="1" x14ac:dyDescent="0.2">
      <c r="A59" s="92"/>
      <c r="B59" s="96"/>
      <c r="C59" s="132"/>
      <c r="D59" s="133"/>
      <c r="E59" s="133"/>
      <c r="F59" s="98"/>
    </row>
    <row r="60" spans="1:6" ht="14.25" customHeight="1" x14ac:dyDescent="0.2">
      <c r="A60" s="92"/>
      <c r="B60" s="96"/>
      <c r="C60" s="132"/>
      <c r="D60" s="133"/>
      <c r="E60" s="133"/>
      <c r="F60" s="98"/>
    </row>
    <row r="61" spans="1:6" ht="14.25" customHeight="1" x14ac:dyDescent="0.2">
      <c r="A61" s="92"/>
      <c r="B61" s="96"/>
      <c r="C61" s="132"/>
      <c r="D61" s="133"/>
      <c r="E61" s="133"/>
      <c r="F61" s="98"/>
    </row>
    <row r="62" spans="1:6" ht="14.25" customHeight="1" x14ac:dyDescent="0.2">
      <c r="A62" s="92"/>
      <c r="B62" s="96"/>
      <c r="C62" s="132"/>
      <c r="D62" s="133"/>
      <c r="E62" s="133"/>
      <c r="F62" s="98"/>
    </row>
    <row r="63" spans="1:6" ht="14.25" customHeight="1" x14ac:dyDescent="0.2">
      <c r="A63" s="92"/>
      <c r="B63" s="101"/>
      <c r="C63" s="136"/>
      <c r="D63" s="137"/>
      <c r="E63" s="133"/>
      <c r="F63" s="98"/>
    </row>
    <row r="64" spans="1:6" ht="14.25" customHeight="1" x14ac:dyDescent="0.2">
      <c r="A64" s="92"/>
      <c r="B64" s="101"/>
      <c r="C64" s="104"/>
      <c r="D64" s="95"/>
      <c r="E64" s="98"/>
      <c r="F64" s="98"/>
    </row>
    <row r="65" spans="1:6" ht="14.25" customHeight="1" x14ac:dyDescent="0.2">
      <c r="A65" s="92"/>
      <c r="B65" s="96"/>
      <c r="C65" s="105"/>
      <c r="D65" s="106"/>
      <c r="E65" s="98"/>
      <c r="F65" s="98"/>
    </row>
    <row r="66" spans="1:6" ht="14.25" customHeight="1" x14ac:dyDescent="0.2">
      <c r="A66" s="92"/>
      <c r="B66" s="96"/>
      <c r="C66" s="107"/>
      <c r="D66" s="108"/>
      <c r="E66" s="109"/>
      <c r="F66" s="109"/>
    </row>
    <row r="67" spans="1:6" ht="14.25" customHeight="1" x14ac:dyDescent="0.2">
      <c r="A67" s="92"/>
      <c r="B67" s="101"/>
      <c r="C67" s="107"/>
      <c r="D67" s="108"/>
      <c r="E67" s="98"/>
      <c r="F67" s="98"/>
    </row>
    <row r="68" spans="1:6" ht="13.5" customHeight="1" x14ac:dyDescent="0.2">
      <c r="A68" s="92"/>
      <c r="B68" s="101"/>
      <c r="C68" s="110"/>
      <c r="D68" s="110"/>
      <c r="E68" s="110"/>
      <c r="F68" s="92"/>
    </row>
    <row r="69" spans="1:6" ht="15.95" customHeight="1" x14ac:dyDescent="0.2">
      <c r="A69" s="79"/>
      <c r="B69" s="111" t="s">
        <v>21</v>
      </c>
      <c r="C69" s="111"/>
      <c r="D69" s="81"/>
      <c r="E69" s="112">
        <v>7900</v>
      </c>
      <c r="F69" s="112"/>
    </row>
    <row r="70" spans="1:6" ht="15.95" customHeight="1" x14ac:dyDescent="0.2">
      <c r="A70" s="79"/>
      <c r="B70" s="113" t="s">
        <v>18</v>
      </c>
      <c r="C70" s="39"/>
      <c r="D70" s="81"/>
      <c r="E70" s="114">
        <v>0</v>
      </c>
      <c r="F70" s="114"/>
    </row>
    <row r="71" spans="1:6" ht="15.95" customHeight="1" x14ac:dyDescent="0.2">
      <c r="A71" s="79"/>
      <c r="B71" s="115" t="s">
        <v>212</v>
      </c>
      <c r="C71" s="39"/>
      <c r="D71" s="81"/>
      <c r="E71" s="114">
        <v>0</v>
      </c>
      <c r="F71" s="114"/>
    </row>
    <row r="72" spans="1:6" ht="15.95" customHeight="1" x14ac:dyDescent="0.2">
      <c r="A72" s="79"/>
      <c r="B72" s="115" t="s">
        <v>19</v>
      </c>
      <c r="C72" s="39"/>
      <c r="D72" s="81"/>
      <c r="E72" s="114">
        <v>0</v>
      </c>
      <c r="F72" s="114"/>
    </row>
    <row r="73" spans="1:6" ht="15.95" customHeight="1" x14ac:dyDescent="0.2">
      <c r="A73" s="79"/>
      <c r="B73" s="80" t="s">
        <v>20</v>
      </c>
      <c r="C73" s="111"/>
      <c r="D73" s="81"/>
      <c r="E73" s="116">
        <v>7900</v>
      </c>
      <c r="F73" s="116"/>
    </row>
    <row r="74" spans="1:6" ht="15.95" customHeight="1" x14ac:dyDescent="0.2">
      <c r="A74" s="79"/>
      <c r="B74" s="39" t="s">
        <v>5</v>
      </c>
      <c r="C74" s="117">
        <v>0.05</v>
      </c>
      <c r="D74" s="39"/>
      <c r="E74" s="118">
        <v>395</v>
      </c>
      <c r="F74" s="118"/>
    </row>
    <row r="75" spans="1:6" ht="15.95" customHeight="1" x14ac:dyDescent="0.2">
      <c r="A75" s="79"/>
      <c r="B75" s="119" t="s">
        <v>4</v>
      </c>
      <c r="C75" s="120">
        <v>9.9750000000000005E-2</v>
      </c>
      <c r="D75" s="39"/>
      <c r="E75" s="121">
        <v>788.03</v>
      </c>
      <c r="F75" s="118"/>
    </row>
    <row r="76" spans="1:6" ht="15.95" customHeight="1" x14ac:dyDescent="0.2">
      <c r="A76" s="79"/>
      <c r="B76" s="47"/>
      <c r="C76" s="79"/>
      <c r="D76" s="81"/>
      <c r="E76" s="82"/>
      <c r="F76" s="82"/>
    </row>
    <row r="77" spans="1:6" ht="15.95" customHeight="1" thickBot="1" x14ac:dyDescent="0.25">
      <c r="A77" s="79"/>
      <c r="B77" s="122" t="s">
        <v>22</v>
      </c>
      <c r="C77" s="111"/>
      <c r="D77" s="123"/>
      <c r="E77" s="124">
        <v>9083.0300000000007</v>
      </c>
      <c r="F77" s="125"/>
    </row>
    <row r="78" spans="1:6" ht="15.95" customHeight="1" thickTop="1" x14ac:dyDescent="0.2">
      <c r="A78" s="79"/>
      <c r="B78" s="119"/>
      <c r="C78" s="119"/>
      <c r="D78" s="119"/>
      <c r="E78" s="126"/>
      <c r="F78" s="119"/>
    </row>
    <row r="79" spans="1:6" ht="15.95" customHeight="1" x14ac:dyDescent="0.2">
      <c r="A79" s="79"/>
      <c r="B79" s="47" t="s">
        <v>24</v>
      </c>
      <c r="C79" s="119"/>
      <c r="D79" s="81"/>
      <c r="E79" s="82">
        <v>0</v>
      </c>
      <c r="F79" s="82"/>
    </row>
    <row r="80" spans="1:6" ht="15.95" customHeight="1" x14ac:dyDescent="0.2">
      <c r="A80" s="79"/>
      <c r="B80" s="111"/>
      <c r="C80" s="119"/>
      <c r="D80" s="119"/>
      <c r="E80" s="126"/>
      <c r="F80" s="119"/>
    </row>
    <row r="81" spans="1:6" ht="15.95" customHeight="1" x14ac:dyDescent="0.2">
      <c r="A81" s="79"/>
      <c r="B81" s="163" t="s">
        <v>23</v>
      </c>
      <c r="C81" s="164"/>
      <c r="D81" s="127"/>
      <c r="E81" s="128">
        <v>9083.0300000000007</v>
      </c>
      <c r="F81" s="82"/>
    </row>
    <row r="82" spans="1:6" ht="15.95" customHeight="1" x14ac:dyDescent="0.2">
      <c r="A82" s="79"/>
      <c r="B82" s="79"/>
      <c r="C82" s="79"/>
      <c r="D82" s="81"/>
      <c r="E82" s="82"/>
      <c r="F82" s="82"/>
    </row>
    <row r="83" spans="1:6" ht="15.95" customHeight="1" x14ac:dyDescent="0.2">
      <c r="A83" s="129"/>
      <c r="B83" s="165"/>
      <c r="C83" s="166"/>
      <c r="D83" s="166"/>
      <c r="E83" s="166"/>
      <c r="F83" s="130"/>
    </row>
    <row r="84" spans="1:6" ht="15.95" customHeight="1" x14ac:dyDescent="0.2">
      <c r="A84" s="167" t="s">
        <v>80</v>
      </c>
      <c r="B84" s="167"/>
      <c r="C84" s="167"/>
      <c r="D84" s="167"/>
      <c r="E84" s="167"/>
      <c r="F84" s="47"/>
    </row>
    <row r="85" spans="1:6" ht="15.95" customHeight="1" x14ac:dyDescent="0.2">
      <c r="A85" s="168" t="s">
        <v>81</v>
      </c>
      <c r="B85" s="168"/>
      <c r="C85" s="168"/>
      <c r="D85" s="168"/>
      <c r="E85" s="168"/>
      <c r="F85" s="38"/>
    </row>
    <row r="86" spans="1:6" ht="15.95" customHeight="1" x14ac:dyDescent="0.2">
      <c r="A86" s="131"/>
      <c r="B86" s="131"/>
      <c r="C86" s="131"/>
      <c r="D86" s="131"/>
      <c r="E86" s="131"/>
      <c r="F86" s="38"/>
    </row>
    <row r="87" spans="1:6" ht="15.95" customHeight="1" x14ac:dyDescent="0.2">
      <c r="A87" s="131"/>
      <c r="B87" s="131"/>
      <c r="C87" s="131"/>
      <c r="D87" s="131"/>
      <c r="E87" s="131"/>
      <c r="F87" s="38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B9DB-95E3-43C5-868D-7FB6A222120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5"/>
      <c r="B1" s="75"/>
      <c r="C1" s="75"/>
      <c r="D1" s="76"/>
      <c r="E1" s="77"/>
      <c r="F1" s="77"/>
    </row>
    <row r="2" spans="1:6" ht="12.75" customHeight="1" x14ac:dyDescent="0.2">
      <c r="A2" s="75"/>
      <c r="B2" s="75"/>
      <c r="C2" s="75"/>
      <c r="D2" s="76"/>
      <c r="E2" s="77"/>
      <c r="F2" s="77"/>
    </row>
    <row r="3" spans="1:6" ht="12.75" customHeight="1" x14ac:dyDescent="0.2">
      <c r="A3" s="75"/>
      <c r="B3" s="75"/>
      <c r="C3" s="75"/>
      <c r="D3" s="76"/>
      <c r="E3" s="77"/>
      <c r="F3" s="77"/>
    </row>
    <row r="4" spans="1:6" ht="12.75" customHeight="1" x14ac:dyDescent="0.2">
      <c r="A4" s="75"/>
      <c r="B4" s="75"/>
      <c r="C4" s="75"/>
      <c r="D4" s="76"/>
      <c r="E4" s="77"/>
      <c r="F4" s="77"/>
    </row>
    <row r="5" spans="1:6" ht="12.75" customHeight="1" x14ac:dyDescent="0.2">
      <c r="A5" s="75"/>
      <c r="B5" s="75"/>
      <c r="C5" s="75"/>
      <c r="D5" s="76"/>
      <c r="E5" s="77"/>
      <c r="F5" s="77"/>
    </row>
    <row r="6" spans="1:6" ht="12.75" customHeight="1" x14ac:dyDescent="0.2">
      <c r="A6" s="75"/>
      <c r="B6" s="75"/>
      <c r="C6" s="75"/>
      <c r="D6" s="76"/>
      <c r="E6" s="77"/>
      <c r="F6" s="77"/>
    </row>
    <row r="7" spans="1:6" ht="12.75" customHeight="1" x14ac:dyDescent="0.2">
      <c r="A7" s="75"/>
      <c r="B7" s="75"/>
      <c r="C7" s="75"/>
      <c r="D7" s="76"/>
      <c r="E7" s="77"/>
      <c r="F7" s="77"/>
    </row>
    <row r="8" spans="1:6" ht="12.75" customHeight="1" x14ac:dyDescent="0.2">
      <c r="A8" s="75"/>
      <c r="B8" s="75"/>
      <c r="C8" s="75"/>
      <c r="D8" s="76"/>
      <c r="E8" s="77"/>
      <c r="F8" s="77"/>
    </row>
    <row r="9" spans="1:6" ht="12.75" customHeight="1" x14ac:dyDescent="0.2">
      <c r="A9" s="75"/>
      <c r="B9" s="75"/>
      <c r="C9" s="75"/>
      <c r="D9" s="169"/>
      <c r="E9" s="77"/>
      <c r="F9" s="77"/>
    </row>
    <row r="10" spans="1:6" ht="12.75" customHeight="1" x14ac:dyDescent="0.2">
      <c r="A10" s="75"/>
      <c r="B10" s="75"/>
      <c r="C10" s="75"/>
      <c r="D10" s="76"/>
      <c r="E10" s="77"/>
      <c r="F10" s="77"/>
    </row>
    <row r="11" spans="1:6" ht="12.75" customHeight="1" x14ac:dyDescent="0.2">
      <c r="A11" s="75"/>
      <c r="B11" s="75"/>
      <c r="C11" s="75"/>
      <c r="D11" s="76"/>
      <c r="E11" s="77"/>
      <c r="F11" s="77"/>
    </row>
    <row r="12" spans="1:6" ht="12.75" customHeight="1" x14ac:dyDescent="0.2">
      <c r="A12" s="75"/>
      <c r="B12" s="78"/>
      <c r="C12" s="78"/>
      <c r="D12" s="76"/>
      <c r="E12" s="77"/>
      <c r="F12" s="77"/>
    </row>
    <row r="13" spans="1:6" ht="12.75" customHeight="1" x14ac:dyDescent="0.2">
      <c r="A13" s="75"/>
      <c r="B13" s="78"/>
      <c r="C13" s="78"/>
      <c r="D13" s="76"/>
      <c r="E13" s="77"/>
      <c r="F13" s="77"/>
    </row>
    <row r="14" spans="1:6" ht="12.75" customHeight="1" x14ac:dyDescent="0.2">
      <c r="A14" s="75"/>
      <c r="B14" s="78"/>
      <c r="C14" s="78"/>
      <c r="D14" s="76"/>
      <c r="E14" s="77"/>
      <c r="F14" s="77"/>
    </row>
    <row r="15" spans="1:6" ht="12.75" customHeight="1" x14ac:dyDescent="0.2">
      <c r="A15" s="75"/>
      <c r="B15" s="78"/>
      <c r="C15" s="78"/>
      <c r="D15" s="76"/>
      <c r="E15" s="77"/>
      <c r="F15" s="77"/>
    </row>
    <row r="16" spans="1:6" ht="12.75" customHeight="1" x14ac:dyDescent="0.2">
      <c r="A16" s="75"/>
      <c r="B16" s="78"/>
      <c r="C16" s="78"/>
      <c r="D16" s="76"/>
      <c r="E16" s="77"/>
      <c r="F16" s="77"/>
    </row>
    <row r="17" spans="1:6" ht="12.75" customHeight="1" x14ac:dyDescent="0.2">
      <c r="A17" s="75"/>
      <c r="B17" s="78"/>
      <c r="C17" s="78"/>
      <c r="D17" s="76"/>
      <c r="E17" s="77"/>
      <c r="F17" s="77"/>
    </row>
    <row r="18" spans="1:6" ht="12.75" customHeight="1" x14ac:dyDescent="0.2">
      <c r="A18" s="75"/>
      <c r="B18" s="78"/>
      <c r="C18" s="78"/>
      <c r="D18" s="76"/>
      <c r="E18" s="77"/>
      <c r="F18" s="77"/>
    </row>
    <row r="19" spans="1:6" ht="12.75" customHeight="1" x14ac:dyDescent="0.2">
      <c r="A19" s="75"/>
      <c r="B19" s="78"/>
      <c r="C19" s="78"/>
      <c r="D19" s="76"/>
      <c r="E19" s="77"/>
      <c r="F19" s="77"/>
    </row>
    <row r="20" spans="1:6" ht="12.75" customHeight="1" x14ac:dyDescent="0.2">
      <c r="A20" s="75"/>
      <c r="B20" s="78"/>
      <c r="C20" s="78"/>
      <c r="D20" s="76"/>
      <c r="E20" s="77"/>
      <c r="F20" s="77"/>
    </row>
    <row r="21" spans="1:6" ht="15" customHeight="1" x14ac:dyDescent="0.2">
      <c r="A21" s="79"/>
      <c r="B21" s="80" t="s">
        <v>218</v>
      </c>
      <c r="C21" s="80"/>
      <c r="D21" s="81"/>
      <c r="E21" s="82"/>
      <c r="F21" s="82"/>
    </row>
    <row r="22" spans="1:6" ht="15" customHeight="1" x14ac:dyDescent="0.2">
      <c r="A22" s="79"/>
      <c r="B22" s="79"/>
      <c r="C22" s="79"/>
      <c r="D22" s="81"/>
      <c r="E22" s="82"/>
      <c r="F22" s="82"/>
    </row>
    <row r="23" spans="1:6" ht="15" customHeight="1" x14ac:dyDescent="0.2">
      <c r="A23" s="79"/>
      <c r="B23" s="80" t="s">
        <v>198</v>
      </c>
      <c r="C23" s="80"/>
      <c r="D23" s="81"/>
      <c r="E23" s="82"/>
      <c r="F23" s="82"/>
    </row>
    <row r="24" spans="1:6" ht="15" customHeight="1" x14ac:dyDescent="0.2">
      <c r="A24" s="79"/>
      <c r="B24" s="83" t="s">
        <v>199</v>
      </c>
      <c r="C24" s="79"/>
      <c r="D24" s="81"/>
      <c r="E24" s="82"/>
      <c r="F24" s="82"/>
    </row>
    <row r="25" spans="1:6" ht="15" customHeight="1" x14ac:dyDescent="0.2">
      <c r="A25" s="79"/>
      <c r="B25" s="79" t="s">
        <v>200</v>
      </c>
      <c r="C25" s="79"/>
      <c r="D25" s="81"/>
      <c r="E25" s="82"/>
      <c r="F25" s="82"/>
    </row>
    <row r="26" spans="1:6" ht="15" customHeight="1" x14ac:dyDescent="0.2">
      <c r="A26" s="79"/>
      <c r="B26" s="79" t="s">
        <v>201</v>
      </c>
      <c r="C26" s="79"/>
      <c r="D26" s="81"/>
      <c r="E26" s="82"/>
      <c r="F26" s="82"/>
    </row>
    <row r="27" spans="1:6" ht="15" customHeight="1" x14ac:dyDescent="0.2">
      <c r="A27" s="80"/>
      <c r="B27" s="79" t="s">
        <v>202</v>
      </c>
      <c r="C27" s="79"/>
      <c r="D27" s="84"/>
      <c r="E27" s="85"/>
      <c r="F27" s="85"/>
    </row>
    <row r="28" spans="1:6" ht="15.95" customHeight="1" x14ac:dyDescent="0.2">
      <c r="A28" s="79"/>
      <c r="B28" s="80"/>
      <c r="C28" s="80"/>
      <c r="D28" s="85" t="s">
        <v>17</v>
      </c>
      <c r="E28" s="86" t="s">
        <v>219</v>
      </c>
      <c r="F28" s="86"/>
    </row>
    <row r="29" spans="1:6" ht="13.5" customHeight="1" thickBot="1" x14ac:dyDescent="0.25">
      <c r="A29" s="87"/>
      <c r="B29" s="87"/>
      <c r="C29" s="87"/>
      <c r="D29" s="88"/>
      <c r="E29" s="89"/>
      <c r="F29" s="89"/>
    </row>
    <row r="30" spans="1:6" ht="21.75" customHeight="1" x14ac:dyDescent="0.2">
      <c r="A30" s="162" t="s">
        <v>0</v>
      </c>
      <c r="B30" s="162"/>
      <c r="C30" s="162"/>
      <c r="D30" s="162"/>
      <c r="E30" s="162"/>
      <c r="F30" s="90"/>
    </row>
    <row r="31" spans="1:6" ht="14.25" customHeight="1" x14ac:dyDescent="0.2">
      <c r="A31" s="91"/>
      <c r="B31" s="91"/>
      <c r="C31" s="91"/>
      <c r="D31" s="91"/>
      <c r="E31" s="91"/>
      <c r="F31" s="91"/>
    </row>
    <row r="32" spans="1:6" ht="14.25" customHeight="1" x14ac:dyDescent="0.2">
      <c r="A32" s="92"/>
      <c r="B32" s="47" t="s">
        <v>6</v>
      </c>
      <c r="C32" s="93"/>
      <c r="D32" s="94"/>
      <c r="E32" s="95"/>
      <c r="F32" s="95"/>
    </row>
    <row r="33" spans="1:6" ht="14.25" customHeight="1" x14ac:dyDescent="0.2">
      <c r="A33" s="92"/>
      <c r="B33" s="92"/>
      <c r="C33" s="92"/>
      <c r="D33" s="94"/>
      <c r="E33" s="95"/>
      <c r="F33" s="95"/>
    </row>
    <row r="34" spans="1:6" ht="14.25" customHeight="1" x14ac:dyDescent="0.2">
      <c r="A34" s="92"/>
      <c r="B34" s="96" t="s">
        <v>220</v>
      </c>
      <c r="C34" s="97"/>
      <c r="D34" s="98"/>
      <c r="E34" s="98"/>
      <c r="F34" s="98"/>
    </row>
    <row r="35" spans="1:6" ht="14.25" customHeight="1" x14ac:dyDescent="0.2">
      <c r="A35" s="92"/>
      <c r="B35" s="96" t="s">
        <v>205</v>
      </c>
      <c r="C35" s="99"/>
      <c r="D35" s="98"/>
      <c r="E35" s="98"/>
      <c r="F35" s="98"/>
    </row>
    <row r="36" spans="1:6" ht="14.25" customHeight="1" x14ac:dyDescent="0.2">
      <c r="A36" s="92"/>
      <c r="B36" s="96" t="s">
        <v>11</v>
      </c>
      <c r="C36" s="97"/>
      <c r="D36" s="98"/>
      <c r="E36" s="98"/>
      <c r="F36" s="98"/>
    </row>
    <row r="37" spans="1:6" ht="14.25" customHeight="1" x14ac:dyDescent="0.2">
      <c r="A37" s="92"/>
      <c r="B37" s="96" t="s">
        <v>205</v>
      </c>
      <c r="C37" s="97"/>
      <c r="D37" s="98"/>
      <c r="E37" s="98"/>
      <c r="F37" s="98"/>
    </row>
    <row r="38" spans="1:6" ht="14.25" customHeight="1" x14ac:dyDescent="0.2">
      <c r="A38" s="92"/>
      <c r="B38" s="96" t="s">
        <v>175</v>
      </c>
      <c r="C38" s="97"/>
      <c r="D38" s="98"/>
      <c r="E38" s="98"/>
      <c r="F38" s="98"/>
    </row>
    <row r="39" spans="1:6" ht="14.25" customHeight="1" x14ac:dyDescent="0.2">
      <c r="A39" s="92"/>
      <c r="B39" s="96" t="s">
        <v>205</v>
      </c>
      <c r="C39" s="97"/>
      <c r="D39" s="98"/>
      <c r="E39" s="98"/>
      <c r="F39" s="98"/>
    </row>
    <row r="40" spans="1:6" ht="14.25" customHeight="1" x14ac:dyDescent="0.2">
      <c r="A40" s="92"/>
      <c r="B40" s="96" t="s">
        <v>221</v>
      </c>
      <c r="C40" s="99"/>
      <c r="D40" s="98"/>
      <c r="E40" s="98"/>
      <c r="F40" s="98"/>
    </row>
    <row r="41" spans="1:6" ht="14.25" customHeight="1" x14ac:dyDescent="0.2">
      <c r="A41" s="92"/>
      <c r="B41" s="96" t="s">
        <v>205</v>
      </c>
      <c r="C41" s="97"/>
      <c r="D41" s="98"/>
      <c r="E41" s="98"/>
      <c r="F41" s="98"/>
    </row>
    <row r="42" spans="1:6" ht="14.25" customHeight="1" x14ac:dyDescent="0.2">
      <c r="A42" s="92"/>
      <c r="B42" s="96" t="s">
        <v>222</v>
      </c>
      <c r="C42" s="97"/>
      <c r="D42" s="98"/>
      <c r="E42" s="98"/>
      <c r="F42" s="98"/>
    </row>
    <row r="43" spans="1:6" ht="14.25" customHeight="1" x14ac:dyDescent="0.2">
      <c r="A43" s="92"/>
      <c r="B43" s="96" t="s">
        <v>205</v>
      </c>
      <c r="C43" s="97"/>
      <c r="D43" s="98"/>
      <c r="E43" s="98"/>
      <c r="F43" s="98"/>
    </row>
    <row r="44" spans="1:6" ht="14.25" customHeight="1" x14ac:dyDescent="0.2">
      <c r="A44" s="92"/>
      <c r="B44" s="96" t="s">
        <v>223</v>
      </c>
      <c r="C44" s="97"/>
      <c r="D44" s="98"/>
      <c r="E44" s="98"/>
      <c r="F44" s="98"/>
    </row>
    <row r="45" spans="1:6" ht="14.25" customHeight="1" x14ac:dyDescent="0.2">
      <c r="A45" s="92"/>
      <c r="B45" s="96"/>
      <c r="C45" s="97"/>
      <c r="D45" s="98"/>
      <c r="E45" s="98"/>
      <c r="F45" s="98"/>
    </row>
    <row r="46" spans="1:6" ht="14.25" customHeight="1" x14ac:dyDescent="0.2">
      <c r="A46" s="92"/>
      <c r="B46" s="96"/>
      <c r="C46" s="97"/>
      <c r="D46" s="98"/>
      <c r="E46" s="98"/>
      <c r="F46" s="98"/>
    </row>
    <row r="47" spans="1:6" ht="14.25" customHeight="1" x14ac:dyDescent="0.2">
      <c r="A47" s="92"/>
      <c r="B47" s="96"/>
      <c r="C47" s="97"/>
      <c r="D47" s="98"/>
      <c r="E47" s="98"/>
      <c r="F47" s="98"/>
    </row>
    <row r="48" spans="1:6" ht="14.25" customHeight="1" x14ac:dyDescent="0.2">
      <c r="A48" s="92"/>
      <c r="B48" s="96"/>
      <c r="C48" s="97"/>
      <c r="D48" s="98"/>
      <c r="E48" s="98"/>
      <c r="F48" s="98"/>
    </row>
    <row r="49" spans="1:6" ht="14.25" customHeight="1" x14ac:dyDescent="0.2">
      <c r="A49" s="92"/>
      <c r="B49" s="96"/>
      <c r="C49" s="97"/>
      <c r="D49" s="98"/>
      <c r="E49" s="98"/>
      <c r="F49" s="98"/>
    </row>
    <row r="50" spans="1:6" ht="14.25" customHeight="1" x14ac:dyDescent="0.2">
      <c r="A50" s="92"/>
      <c r="B50" s="96"/>
      <c r="C50" s="100"/>
      <c r="D50" s="100"/>
      <c r="E50" s="98"/>
      <c r="F50" s="98"/>
    </row>
    <row r="51" spans="1:6" ht="14.25" customHeight="1" x14ac:dyDescent="0.2">
      <c r="A51" s="92"/>
      <c r="B51" s="96"/>
      <c r="C51" s="97"/>
      <c r="D51" s="98"/>
      <c r="E51" s="98"/>
      <c r="F51" s="98"/>
    </row>
    <row r="52" spans="1:6" ht="14.25" customHeight="1" x14ac:dyDescent="0.2">
      <c r="A52" s="92"/>
      <c r="B52" s="96"/>
      <c r="C52" s="97"/>
      <c r="D52" s="98"/>
      <c r="E52" s="98"/>
      <c r="F52" s="98"/>
    </row>
    <row r="53" spans="1:6" ht="14.25" customHeight="1" x14ac:dyDescent="0.2">
      <c r="A53" s="92"/>
      <c r="B53" s="96"/>
      <c r="C53" s="97"/>
      <c r="D53" s="98"/>
      <c r="E53" s="98"/>
      <c r="F53" s="98"/>
    </row>
    <row r="54" spans="1:6" ht="14.25" customHeight="1" x14ac:dyDescent="0.2">
      <c r="A54" s="92"/>
      <c r="B54" s="96"/>
      <c r="C54" s="97"/>
      <c r="D54" s="98"/>
      <c r="E54" s="98"/>
      <c r="F54" s="98"/>
    </row>
    <row r="55" spans="1:6" ht="14.25" customHeight="1" x14ac:dyDescent="0.2">
      <c r="A55" s="92"/>
      <c r="B55" s="96"/>
      <c r="C55" s="97"/>
      <c r="D55" s="98"/>
      <c r="E55" s="98"/>
      <c r="F55" s="98"/>
    </row>
    <row r="56" spans="1:6" ht="14.25" customHeight="1" x14ac:dyDescent="0.2">
      <c r="A56" s="92"/>
      <c r="B56" s="96"/>
      <c r="C56" s="97"/>
      <c r="D56" s="98"/>
      <c r="E56" s="98"/>
      <c r="F56" s="98"/>
    </row>
    <row r="57" spans="1:6" ht="14.25" customHeight="1" x14ac:dyDescent="0.2">
      <c r="A57" s="92"/>
      <c r="B57" s="96"/>
      <c r="C57" s="97"/>
      <c r="D57" s="98"/>
      <c r="E57" s="98"/>
      <c r="F57" s="98"/>
    </row>
    <row r="58" spans="1:6" ht="14.25" customHeight="1" x14ac:dyDescent="0.2">
      <c r="A58" s="92"/>
      <c r="B58" s="96"/>
      <c r="C58" s="97"/>
      <c r="D58" s="98"/>
      <c r="E58" s="98"/>
      <c r="F58" s="98"/>
    </row>
    <row r="59" spans="1:6" ht="14.25" customHeight="1" x14ac:dyDescent="0.2">
      <c r="A59" s="92"/>
      <c r="B59" s="96"/>
      <c r="C59" s="97"/>
      <c r="D59" s="98"/>
      <c r="E59" s="98"/>
      <c r="F59" s="98"/>
    </row>
    <row r="60" spans="1:6" ht="14.25" customHeight="1" x14ac:dyDescent="0.2">
      <c r="A60" s="92"/>
      <c r="B60" s="96"/>
      <c r="C60" s="97"/>
      <c r="D60" s="98"/>
      <c r="E60" s="98"/>
      <c r="F60" s="98"/>
    </row>
    <row r="61" spans="1:6" ht="14.25" customHeight="1" x14ac:dyDescent="0.2">
      <c r="A61" s="92"/>
      <c r="B61" s="96"/>
      <c r="C61" s="97"/>
      <c r="D61" s="98"/>
      <c r="E61" s="98"/>
      <c r="F61" s="98"/>
    </row>
    <row r="62" spans="1:6" ht="14.25" customHeight="1" x14ac:dyDescent="0.2">
      <c r="A62" s="92"/>
      <c r="B62" s="96"/>
      <c r="C62" s="97"/>
      <c r="D62" s="98"/>
      <c r="E62" s="98"/>
      <c r="F62" s="98"/>
    </row>
    <row r="63" spans="1:6" ht="14.25" customHeight="1" x14ac:dyDescent="0.2">
      <c r="A63" s="92"/>
      <c r="B63" s="96"/>
      <c r="C63" s="102"/>
      <c r="D63" s="103"/>
      <c r="E63" s="98"/>
      <c r="F63" s="98"/>
    </row>
    <row r="64" spans="1:6" ht="14.25" customHeight="1" x14ac:dyDescent="0.2">
      <c r="A64" s="92"/>
      <c r="B64" s="96"/>
      <c r="C64" s="107"/>
      <c r="D64" s="108"/>
      <c r="E64" s="98"/>
      <c r="F64" s="98"/>
    </row>
    <row r="65" spans="1:6" ht="14.25" customHeight="1" x14ac:dyDescent="0.2">
      <c r="A65" s="92"/>
      <c r="B65" s="96"/>
      <c r="C65" s="170"/>
      <c r="D65" s="171"/>
      <c r="E65" s="98"/>
      <c r="F65" s="98"/>
    </row>
    <row r="66" spans="1:6" ht="14.25" customHeight="1" x14ac:dyDescent="0.2">
      <c r="A66" s="92"/>
      <c r="B66" s="96"/>
      <c r="C66" s="107"/>
      <c r="D66" s="108"/>
      <c r="E66" s="109"/>
      <c r="F66" s="109"/>
    </row>
    <row r="67" spans="1:6" ht="14.25" customHeight="1" x14ac:dyDescent="0.2">
      <c r="A67" s="92"/>
      <c r="B67" s="96"/>
      <c r="C67" s="107"/>
      <c r="D67" s="108"/>
      <c r="E67" s="98"/>
      <c r="F67" s="98"/>
    </row>
    <row r="68" spans="1:6" ht="13.5" customHeight="1" x14ac:dyDescent="0.2">
      <c r="A68" s="92"/>
      <c r="B68" s="96"/>
      <c r="C68" s="110"/>
      <c r="D68" s="110"/>
      <c r="E68" s="110"/>
      <c r="F68" s="92"/>
    </row>
    <row r="69" spans="1:6" ht="15.95" customHeight="1" x14ac:dyDescent="0.2">
      <c r="A69" s="79"/>
      <c r="B69" s="111" t="s">
        <v>21</v>
      </c>
      <c r="C69" s="111"/>
      <c r="D69" s="81"/>
      <c r="E69" s="112">
        <v>5000</v>
      </c>
      <c r="F69" s="112"/>
    </row>
    <row r="70" spans="1:6" ht="15.95" customHeight="1" x14ac:dyDescent="0.2">
      <c r="A70" s="79"/>
      <c r="B70" s="113" t="s">
        <v>18</v>
      </c>
      <c r="C70" s="39"/>
      <c r="D70" s="81"/>
      <c r="E70" s="114">
        <v>0</v>
      </c>
      <c r="F70" s="114"/>
    </row>
    <row r="71" spans="1:6" ht="15.95" customHeight="1" x14ac:dyDescent="0.2">
      <c r="A71" s="79"/>
      <c r="B71" s="115" t="s">
        <v>212</v>
      </c>
      <c r="C71" s="39"/>
      <c r="D71" s="81"/>
      <c r="E71" s="114">
        <v>0</v>
      </c>
      <c r="F71" s="114"/>
    </row>
    <row r="72" spans="1:6" ht="15.95" customHeight="1" x14ac:dyDescent="0.2">
      <c r="A72" s="79"/>
      <c r="B72" s="115" t="s">
        <v>19</v>
      </c>
      <c r="C72" s="39"/>
      <c r="D72" s="81"/>
      <c r="E72" s="114">
        <v>0</v>
      </c>
      <c r="F72" s="114"/>
    </row>
    <row r="73" spans="1:6" ht="15.95" customHeight="1" x14ac:dyDescent="0.2">
      <c r="A73" s="79"/>
      <c r="B73" s="80" t="s">
        <v>20</v>
      </c>
      <c r="C73" s="111"/>
      <c r="D73" s="81"/>
      <c r="E73" s="116">
        <v>5000</v>
      </c>
      <c r="F73" s="116"/>
    </row>
    <row r="74" spans="1:6" ht="15.95" customHeight="1" x14ac:dyDescent="0.2">
      <c r="A74" s="79"/>
      <c r="B74" s="39" t="s">
        <v>5</v>
      </c>
      <c r="C74" s="117">
        <v>0.05</v>
      </c>
      <c r="D74" s="39"/>
      <c r="E74" s="118">
        <v>250</v>
      </c>
      <c r="F74" s="118"/>
    </row>
    <row r="75" spans="1:6" ht="15.95" customHeight="1" x14ac:dyDescent="0.2">
      <c r="A75" s="79"/>
      <c r="B75" s="119" t="s">
        <v>4</v>
      </c>
      <c r="C75" s="120">
        <v>9.9750000000000005E-2</v>
      </c>
      <c r="D75" s="39"/>
      <c r="E75" s="121">
        <v>498.75</v>
      </c>
      <c r="F75" s="118"/>
    </row>
    <row r="76" spans="1:6" ht="15.95" customHeight="1" x14ac:dyDescent="0.2">
      <c r="A76" s="79"/>
      <c r="B76" s="47"/>
      <c r="C76" s="79"/>
      <c r="D76" s="81"/>
      <c r="E76" s="82"/>
      <c r="F76" s="82"/>
    </row>
    <row r="77" spans="1:6" ht="15.95" customHeight="1" thickBot="1" x14ac:dyDescent="0.25">
      <c r="A77" s="79"/>
      <c r="B77" s="122" t="s">
        <v>22</v>
      </c>
      <c r="C77" s="111"/>
      <c r="D77" s="123"/>
      <c r="E77" s="124">
        <v>5748.75</v>
      </c>
      <c r="F77" s="125"/>
    </row>
    <row r="78" spans="1:6" ht="15.95" customHeight="1" thickTop="1" x14ac:dyDescent="0.2">
      <c r="A78" s="79"/>
      <c r="B78" s="119"/>
      <c r="C78" s="119"/>
      <c r="D78" s="119"/>
      <c r="E78" s="126"/>
      <c r="F78" s="119"/>
    </row>
    <row r="79" spans="1:6" ht="15.95" customHeight="1" x14ac:dyDescent="0.2">
      <c r="A79" s="79"/>
      <c r="B79" s="47" t="s">
        <v>24</v>
      </c>
      <c r="C79" s="119"/>
      <c r="D79" s="81"/>
      <c r="E79" s="82">
        <v>0</v>
      </c>
      <c r="F79" s="82"/>
    </row>
    <row r="80" spans="1:6" ht="15.95" customHeight="1" x14ac:dyDescent="0.2">
      <c r="A80" s="79"/>
      <c r="B80" s="111"/>
      <c r="C80" s="119"/>
      <c r="D80" s="119"/>
      <c r="E80" s="126"/>
      <c r="F80" s="119"/>
    </row>
    <row r="81" spans="1:6" ht="15.95" customHeight="1" x14ac:dyDescent="0.2">
      <c r="A81" s="79"/>
      <c r="B81" s="163" t="s">
        <v>23</v>
      </c>
      <c r="C81" s="164"/>
      <c r="D81" s="127"/>
      <c r="E81" s="128">
        <v>5748.75</v>
      </c>
      <c r="F81" s="82"/>
    </row>
    <row r="82" spans="1:6" ht="15.95" customHeight="1" x14ac:dyDescent="0.2">
      <c r="A82" s="79"/>
      <c r="B82" s="79"/>
      <c r="C82" s="79"/>
      <c r="D82" s="81"/>
      <c r="E82" s="82"/>
      <c r="F82" s="82"/>
    </row>
    <row r="83" spans="1:6" ht="15.95" customHeight="1" x14ac:dyDescent="0.2">
      <c r="A83" s="129"/>
      <c r="B83" s="165"/>
      <c r="C83" s="166"/>
      <c r="D83" s="166"/>
      <c r="E83" s="166"/>
      <c r="F83" s="130"/>
    </row>
    <row r="84" spans="1:6" ht="15.95" customHeight="1" x14ac:dyDescent="0.2">
      <c r="A84" s="167" t="s">
        <v>80</v>
      </c>
      <c r="B84" s="167"/>
      <c r="C84" s="167"/>
      <c r="D84" s="167"/>
      <c r="E84" s="167"/>
      <c r="F84" s="47"/>
    </row>
    <row r="85" spans="1:6" ht="15.95" customHeight="1" x14ac:dyDescent="0.2">
      <c r="A85" s="168" t="s">
        <v>81</v>
      </c>
      <c r="B85" s="168"/>
      <c r="C85" s="168"/>
      <c r="D85" s="168"/>
      <c r="E85" s="168"/>
      <c r="F85" s="38"/>
    </row>
    <row r="86" spans="1:6" ht="15.95" customHeight="1" x14ac:dyDescent="0.2">
      <c r="A86" s="131"/>
      <c r="B86" s="131"/>
      <c r="C86" s="131"/>
      <c r="D86" s="131"/>
      <c r="E86" s="131"/>
      <c r="F86" s="38"/>
    </row>
    <row r="87" spans="1:6" ht="15.95" customHeight="1" x14ac:dyDescent="0.2">
      <c r="A87" s="131"/>
      <c r="B87" s="131"/>
      <c r="C87" s="131"/>
      <c r="D87" s="131"/>
      <c r="E87" s="131"/>
      <c r="F87" s="38"/>
    </row>
    <row r="88" spans="1:6" ht="15.95" customHeight="1" x14ac:dyDescent="0.2">
      <c r="A88" s="161" t="s">
        <v>8</v>
      </c>
      <c r="B88" s="161"/>
      <c r="C88" s="161"/>
      <c r="D88" s="161"/>
      <c r="E88" s="161"/>
      <c r="F88" s="16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29</v>
      </c>
      <c r="C26" s="9"/>
      <c r="D26" s="9"/>
      <c r="E26" s="9"/>
      <c r="F26" s="9"/>
    </row>
    <row r="27" spans="1:6" ht="15" x14ac:dyDescent="0.2">
      <c r="A27" s="5"/>
      <c r="B27" s="14" t="s">
        <v>30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2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14.25" x14ac:dyDescent="0.2">
      <c r="A39" s="9"/>
      <c r="B39" s="142" t="s">
        <v>10</v>
      </c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 t="s">
        <v>9</v>
      </c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142" t="s">
        <v>15</v>
      </c>
      <c r="C45" s="142"/>
      <c r="D45" s="142"/>
      <c r="E45" s="16"/>
      <c r="F45" s="9"/>
    </row>
    <row r="46" spans="1:6" ht="14.25" x14ac:dyDescent="0.2">
      <c r="A46" s="9"/>
      <c r="B46" s="142"/>
      <c r="C46" s="142"/>
      <c r="D46" s="142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 t="s">
        <v>11</v>
      </c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 t="s">
        <v>16</v>
      </c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4.25" x14ac:dyDescent="0.2">
      <c r="A72" s="9"/>
      <c r="B72" s="142"/>
      <c r="C72" s="142"/>
      <c r="D72" s="142"/>
      <c r="E72" s="16"/>
      <c r="F72" s="9"/>
    </row>
    <row r="73" spans="1:6" ht="14.25" x14ac:dyDescent="0.2">
      <c r="A73" s="9"/>
      <c r="B73" s="142"/>
      <c r="C73" s="142"/>
      <c r="D73" s="142"/>
      <c r="E73" s="16"/>
      <c r="F73" s="9"/>
    </row>
    <row r="74" spans="1:6" ht="13.5" customHeight="1" x14ac:dyDescent="0.2">
      <c r="A74" s="9"/>
      <c r="B74" s="142"/>
      <c r="C74" s="142"/>
      <c r="D74" s="142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13*190</f>
        <v>2470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2470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123.5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220.45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2813.95</v>
      </c>
      <c r="F82" s="9"/>
    </row>
    <row r="83" spans="1:6" ht="15.75" thickTop="1" x14ac:dyDescent="0.2">
      <c r="A83" s="9"/>
      <c r="B83" s="145"/>
      <c r="C83" s="145"/>
      <c r="D83" s="145"/>
      <c r="E83" s="25"/>
      <c r="F83" s="9"/>
    </row>
    <row r="84" spans="1:6" ht="15" x14ac:dyDescent="0.2">
      <c r="A84" s="9"/>
      <c r="B84" s="144" t="s">
        <v>24</v>
      </c>
      <c r="C84" s="144"/>
      <c r="D84" s="144"/>
      <c r="E84" s="25">
        <v>0</v>
      </c>
      <c r="F84" s="9"/>
    </row>
    <row r="85" spans="1:6" ht="15" x14ac:dyDescent="0.2">
      <c r="A85" s="9"/>
      <c r="B85" s="145"/>
      <c r="C85" s="145"/>
      <c r="D85" s="145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2813.95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48" t="s">
        <v>25</v>
      </c>
      <c r="B90" s="148"/>
      <c r="C90" s="148"/>
      <c r="D90" s="148"/>
      <c r="E90" s="148"/>
      <c r="F90" s="148"/>
    </row>
    <row r="91" spans="1:6" ht="14.25" x14ac:dyDescent="0.2">
      <c r="A91" s="146" t="s">
        <v>7</v>
      </c>
      <c r="B91" s="146"/>
      <c r="C91" s="146"/>
      <c r="D91" s="146"/>
      <c r="E91" s="146"/>
      <c r="F91" s="146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47" t="s">
        <v>8</v>
      </c>
      <c r="B94" s="147"/>
      <c r="C94" s="147"/>
      <c r="D94" s="147"/>
      <c r="E94" s="147"/>
      <c r="F94" s="147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37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/>
      <c r="C24" s="9"/>
      <c r="D24" s="9"/>
      <c r="E24" s="9"/>
      <c r="F24" s="9"/>
    </row>
    <row r="25" spans="1:6" ht="15" x14ac:dyDescent="0.2">
      <c r="A25" s="5"/>
      <c r="B25" s="13" t="s">
        <v>27</v>
      </c>
      <c r="C25" s="9"/>
      <c r="D25" s="9"/>
      <c r="E25" s="9"/>
      <c r="F25" s="9"/>
    </row>
    <row r="26" spans="1:6" ht="15" x14ac:dyDescent="0.2">
      <c r="A26" s="5"/>
      <c r="B26" s="30" t="s">
        <v>38</v>
      </c>
      <c r="C26" s="9"/>
      <c r="D26" s="9"/>
      <c r="E26" s="9"/>
      <c r="F26" s="9"/>
    </row>
    <row r="27" spans="1:6" ht="15" x14ac:dyDescent="0.2">
      <c r="A27" s="5"/>
      <c r="B27" s="14" t="s">
        <v>39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36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43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13.5" customHeight="1" x14ac:dyDescent="0.2">
      <c r="A39" s="9"/>
      <c r="B39" s="142" t="s">
        <v>40</v>
      </c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4.25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 t="s">
        <v>41</v>
      </c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142" t="s">
        <v>42</v>
      </c>
      <c r="C45" s="142"/>
      <c r="D45" s="142"/>
      <c r="E45" s="16"/>
      <c r="F45" s="9"/>
    </row>
    <row r="46" spans="1:6" ht="14.25" x14ac:dyDescent="0.2">
      <c r="A46" s="9"/>
      <c r="B46" s="142"/>
      <c r="C46" s="142"/>
      <c r="D46" s="142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 t="s">
        <v>44</v>
      </c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4.25" x14ac:dyDescent="0.2">
      <c r="A72" s="9"/>
      <c r="B72" s="142"/>
      <c r="C72" s="142"/>
      <c r="D72" s="142"/>
      <c r="E72" s="16"/>
      <c r="F72" s="9"/>
    </row>
    <row r="73" spans="1:6" ht="14.25" x14ac:dyDescent="0.2">
      <c r="A73" s="9"/>
      <c r="B73" s="142"/>
      <c r="C73" s="142"/>
      <c r="D73" s="142"/>
      <c r="E73" s="16"/>
      <c r="F73" s="9"/>
    </row>
    <row r="74" spans="1:6" ht="13.5" customHeight="1" x14ac:dyDescent="0.2">
      <c r="A74" s="9"/>
      <c r="B74" s="142"/>
      <c r="C74" s="142"/>
      <c r="D74" s="142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3*190</f>
        <v>570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570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28.5</v>
      </c>
      <c r="F79" s="9"/>
    </row>
    <row r="80" spans="1:6" ht="13.5" customHeight="1" x14ac:dyDescent="0.2">
      <c r="A80" s="9"/>
      <c r="B80" s="14" t="s">
        <v>4</v>
      </c>
      <c r="C80" s="19">
        <v>8.5000000000000006E-2</v>
      </c>
      <c r="D80" s="14"/>
      <c r="E80" s="24">
        <f>ROUND((E78+E79)*C80,2)</f>
        <v>50.87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649.37</v>
      </c>
      <c r="F82" s="9"/>
    </row>
    <row r="83" spans="1:6" ht="15.75" thickTop="1" x14ac:dyDescent="0.2">
      <c r="A83" s="9"/>
      <c r="B83" s="145"/>
      <c r="C83" s="145"/>
      <c r="D83" s="145"/>
      <c r="E83" s="25"/>
      <c r="F83" s="9"/>
    </row>
    <row r="84" spans="1:6" ht="15" x14ac:dyDescent="0.2">
      <c r="A84" s="9"/>
      <c r="B84" s="144" t="s">
        <v>24</v>
      </c>
      <c r="C84" s="144"/>
      <c r="D84" s="144"/>
      <c r="E84" s="25">
        <v>0</v>
      </c>
      <c r="F84" s="9"/>
    </row>
    <row r="85" spans="1:6" ht="15" x14ac:dyDescent="0.2">
      <c r="A85" s="9"/>
      <c r="B85" s="145"/>
      <c r="C85" s="145"/>
      <c r="D85" s="145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649.37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48" t="s">
        <v>25</v>
      </c>
      <c r="B90" s="148"/>
      <c r="C90" s="148"/>
      <c r="D90" s="148"/>
      <c r="E90" s="148"/>
      <c r="F90" s="148"/>
    </row>
    <row r="91" spans="1:6" ht="14.25" x14ac:dyDescent="0.2">
      <c r="A91" s="146" t="s">
        <v>7</v>
      </c>
      <c r="B91" s="146"/>
      <c r="C91" s="146"/>
      <c r="D91" s="146"/>
      <c r="E91" s="146"/>
      <c r="F91" s="146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47" t="s">
        <v>8</v>
      </c>
      <c r="B94" s="147"/>
      <c r="C94" s="147"/>
      <c r="D94" s="147"/>
      <c r="E94" s="147"/>
      <c r="F94" s="147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A31:F31"/>
    <mergeCell ref="B34:D34"/>
    <mergeCell ref="B45:D45"/>
    <mergeCell ref="B46:D46"/>
    <mergeCell ref="B35:D35"/>
    <mergeCell ref="B36:D36"/>
    <mergeCell ref="B50:D50"/>
    <mergeCell ref="B37:D37"/>
    <mergeCell ref="B38:D38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55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57</v>
      </c>
      <c r="C26" s="9"/>
      <c r="D26" s="9"/>
      <c r="E26" s="9"/>
      <c r="F26" s="9"/>
    </row>
    <row r="27" spans="1:6" ht="15" x14ac:dyDescent="0.2">
      <c r="A27" s="5"/>
      <c r="B27" s="14" t="s">
        <v>58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56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32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14.25" x14ac:dyDescent="0.2">
      <c r="A39" s="9"/>
      <c r="B39" s="142"/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/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142"/>
      <c r="C45" s="142"/>
      <c r="D45" s="142"/>
      <c r="E45" s="16"/>
      <c r="F45" s="9"/>
    </row>
    <row r="46" spans="1:6" ht="14.25" x14ac:dyDescent="0.2">
      <c r="A46" s="9"/>
      <c r="B46" s="142"/>
      <c r="C46" s="142"/>
      <c r="D46" s="142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4.25" x14ac:dyDescent="0.2">
      <c r="A72" s="9"/>
      <c r="B72" s="142"/>
      <c r="C72" s="142"/>
      <c r="D72" s="142"/>
      <c r="E72" s="16"/>
      <c r="F72" s="9"/>
    </row>
    <row r="73" spans="1:6" ht="14.25" x14ac:dyDescent="0.2">
      <c r="A73" s="9"/>
      <c r="B73" s="142"/>
      <c r="C73" s="142"/>
      <c r="D73" s="142"/>
      <c r="E73" s="16"/>
      <c r="F73" s="9"/>
    </row>
    <row r="74" spans="1:6" ht="13.5" customHeight="1" x14ac:dyDescent="0.2">
      <c r="A74" s="9"/>
      <c r="B74" s="142"/>
      <c r="C74" s="142"/>
      <c r="D74" s="142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v>562.5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562.5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28.13</v>
      </c>
      <c r="F79" s="9"/>
    </row>
    <row r="80" spans="1:6" ht="13.5" customHeight="1" x14ac:dyDescent="0.2">
      <c r="A80" s="9"/>
      <c r="B80" s="14" t="s">
        <v>4</v>
      </c>
      <c r="C80" s="19">
        <v>9.5000000000000001E-2</v>
      </c>
      <c r="D80" s="14"/>
      <c r="E80" s="24">
        <f>ROUND((E78+E79)*C80,2)</f>
        <v>56.11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646.74</v>
      </c>
      <c r="F82" s="9"/>
    </row>
    <row r="83" spans="1:6" ht="15.75" thickTop="1" x14ac:dyDescent="0.2">
      <c r="A83" s="9"/>
      <c r="B83" s="145"/>
      <c r="C83" s="145"/>
      <c r="D83" s="145"/>
      <c r="E83" s="25"/>
      <c r="F83" s="9"/>
    </row>
    <row r="84" spans="1:6" ht="15" x14ac:dyDescent="0.2">
      <c r="A84" s="9"/>
      <c r="B84" s="144" t="s">
        <v>24</v>
      </c>
      <c r="C84" s="144"/>
      <c r="D84" s="144"/>
      <c r="E84" s="25">
        <v>0</v>
      </c>
      <c r="F84" s="9"/>
    </row>
    <row r="85" spans="1:6" ht="15" x14ac:dyDescent="0.2">
      <c r="A85" s="9"/>
      <c r="B85" s="145"/>
      <c r="C85" s="145"/>
      <c r="D85" s="145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646.74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48" t="s">
        <v>25</v>
      </c>
      <c r="B90" s="148"/>
      <c r="C90" s="148"/>
      <c r="D90" s="148"/>
      <c r="E90" s="148"/>
      <c r="F90" s="148"/>
    </row>
    <row r="91" spans="1:6" ht="14.25" x14ac:dyDescent="0.2">
      <c r="A91" s="146" t="s">
        <v>7</v>
      </c>
      <c r="B91" s="146"/>
      <c r="C91" s="146"/>
      <c r="D91" s="146"/>
      <c r="E91" s="146"/>
      <c r="F91" s="146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47" t="s">
        <v>8</v>
      </c>
      <c r="B94" s="147"/>
      <c r="C94" s="147"/>
      <c r="D94" s="147"/>
      <c r="E94" s="147"/>
      <c r="F94" s="147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59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57</v>
      </c>
      <c r="C26" s="9"/>
      <c r="D26" s="9"/>
      <c r="E26" s="9"/>
      <c r="F26" s="9"/>
    </row>
    <row r="27" spans="1:6" ht="15" x14ac:dyDescent="0.2">
      <c r="A27" s="5"/>
      <c r="B27" s="14" t="s">
        <v>58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60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28.5" customHeight="1" x14ac:dyDescent="0.2">
      <c r="A36" s="9"/>
      <c r="B36" s="142" t="s">
        <v>61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14.25" x14ac:dyDescent="0.2">
      <c r="A39" s="9"/>
      <c r="B39" s="142" t="s">
        <v>62</v>
      </c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/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142"/>
      <c r="C45" s="142"/>
      <c r="D45" s="142"/>
      <c r="E45" s="16"/>
      <c r="F45" s="9"/>
    </row>
    <row r="46" spans="1:6" ht="14.25" x14ac:dyDescent="0.2">
      <c r="A46" s="9"/>
      <c r="B46" s="142"/>
      <c r="C46" s="142"/>
      <c r="D46" s="142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4.25" x14ac:dyDescent="0.2">
      <c r="A72" s="9"/>
      <c r="B72" s="142"/>
      <c r="C72" s="142"/>
      <c r="D72" s="142"/>
      <c r="E72" s="16"/>
      <c r="F72" s="9"/>
    </row>
    <row r="73" spans="1:6" ht="14.25" x14ac:dyDescent="0.2">
      <c r="A73" s="9"/>
      <c r="B73" s="142"/>
      <c r="C73" s="142"/>
      <c r="D73" s="142"/>
      <c r="E73" s="16"/>
      <c r="F73" s="9"/>
    </row>
    <row r="74" spans="1:6" ht="13.5" customHeight="1" x14ac:dyDescent="0.2">
      <c r="A74" s="9"/>
      <c r="B74" s="142"/>
      <c r="C74" s="142"/>
      <c r="D74" s="142"/>
      <c r="E74" s="16"/>
      <c r="F74" s="9"/>
    </row>
    <row r="75" spans="1:6" ht="13.5" customHeight="1" x14ac:dyDescent="0.2">
      <c r="A75" s="9"/>
      <c r="B75" s="13" t="s">
        <v>21</v>
      </c>
      <c r="C75" s="14"/>
      <c r="D75" s="14"/>
      <c r="E75" s="17">
        <f>3.5*190</f>
        <v>665</v>
      </c>
      <c r="F75" s="9"/>
    </row>
    <row r="76" spans="1:6" ht="13.5" customHeight="1" x14ac:dyDescent="0.2">
      <c r="A76" s="9"/>
      <c r="B76" s="22" t="s">
        <v>18</v>
      </c>
      <c r="C76" s="14"/>
      <c r="D76" s="14"/>
      <c r="E76" s="18">
        <v>0</v>
      </c>
      <c r="F76" s="9"/>
    </row>
    <row r="77" spans="1:6" ht="13.5" customHeight="1" x14ac:dyDescent="0.2">
      <c r="A77" s="9"/>
      <c r="B77" s="22" t="s">
        <v>19</v>
      </c>
      <c r="C77" s="14"/>
      <c r="D77" s="14"/>
      <c r="E77" s="18">
        <v>0</v>
      </c>
      <c r="F77" s="9"/>
    </row>
    <row r="78" spans="1:6" ht="13.5" customHeight="1" x14ac:dyDescent="0.2">
      <c r="A78" s="9"/>
      <c r="B78" s="13" t="s">
        <v>20</v>
      </c>
      <c r="C78" s="14"/>
      <c r="D78" s="14"/>
      <c r="E78" s="17">
        <f>SUM(E75:E77)</f>
        <v>665</v>
      </c>
      <c r="F78" s="9"/>
    </row>
    <row r="79" spans="1:6" ht="13.5" customHeight="1" x14ac:dyDescent="0.2">
      <c r="A79" s="9"/>
      <c r="B79" s="14" t="s">
        <v>5</v>
      </c>
      <c r="C79" s="19">
        <v>0.05</v>
      </c>
      <c r="D79" s="14"/>
      <c r="E79" s="23">
        <f>ROUND(E78*C79,2)</f>
        <v>33.25</v>
      </c>
      <c r="F79" s="9"/>
    </row>
    <row r="80" spans="1:6" ht="13.5" customHeight="1" x14ac:dyDescent="0.2">
      <c r="A80" s="9"/>
      <c r="B80" s="14" t="s">
        <v>4</v>
      </c>
      <c r="C80" s="32">
        <v>9.9750000000000005E-2</v>
      </c>
      <c r="D80" s="14"/>
      <c r="E80" s="24">
        <f>ROUND(E78*C80,2)</f>
        <v>66.33</v>
      </c>
      <c r="F80" s="9"/>
    </row>
    <row r="81" spans="1:6" ht="13.5" customHeight="1" x14ac:dyDescent="0.2">
      <c r="A81" s="9"/>
      <c r="B81" s="14"/>
      <c r="C81" s="14"/>
      <c r="D81" s="14"/>
      <c r="E81" s="20"/>
      <c r="F81" s="9"/>
    </row>
    <row r="82" spans="1:6" ht="16.5" customHeight="1" thickBot="1" x14ac:dyDescent="0.25">
      <c r="A82" s="9"/>
      <c r="B82" s="13" t="s">
        <v>22</v>
      </c>
      <c r="C82" s="14"/>
      <c r="D82" s="14"/>
      <c r="E82" s="21">
        <f>SUM(E78:E80)</f>
        <v>764.58</v>
      </c>
      <c r="F82" s="9"/>
    </row>
    <row r="83" spans="1:6" ht="15.75" thickTop="1" x14ac:dyDescent="0.2">
      <c r="A83" s="9"/>
      <c r="B83" s="145"/>
      <c r="C83" s="145"/>
      <c r="D83" s="145"/>
      <c r="E83" s="25"/>
      <c r="F83" s="9"/>
    </row>
    <row r="84" spans="1:6" ht="15" x14ac:dyDescent="0.2">
      <c r="A84" s="9"/>
      <c r="B84" s="144" t="s">
        <v>24</v>
      </c>
      <c r="C84" s="144"/>
      <c r="D84" s="144"/>
      <c r="E84" s="25">
        <v>0</v>
      </c>
      <c r="F84" s="9"/>
    </row>
    <row r="85" spans="1:6" ht="15" x14ac:dyDescent="0.2">
      <c r="A85" s="9"/>
      <c r="B85" s="145"/>
      <c r="C85" s="145"/>
      <c r="D85" s="145"/>
      <c r="E85" s="25"/>
      <c r="F85" s="9"/>
    </row>
    <row r="86" spans="1:6" ht="19.5" customHeight="1" x14ac:dyDescent="0.2">
      <c r="A86" s="9"/>
      <c r="B86" s="26" t="s">
        <v>23</v>
      </c>
      <c r="C86" s="27"/>
      <c r="D86" s="27"/>
      <c r="E86" s="28">
        <f>E82-E84</f>
        <v>764.58</v>
      </c>
      <c r="F86" s="9"/>
    </row>
    <row r="87" spans="1:6" ht="13.5" customHeight="1" x14ac:dyDescent="0.2">
      <c r="A87" s="9"/>
      <c r="B87" s="9"/>
      <c r="C87" s="9"/>
      <c r="D87" s="9"/>
      <c r="E87" s="9"/>
      <c r="F87" s="9"/>
    </row>
    <row r="88" spans="1:6" x14ac:dyDescent="0.2">
      <c r="A88" s="9"/>
      <c r="B88" s="9"/>
      <c r="C88" s="9"/>
      <c r="D88" s="9"/>
      <c r="E88" s="9"/>
      <c r="F88" s="9"/>
    </row>
    <row r="89" spans="1:6" x14ac:dyDescent="0.2">
      <c r="A89" s="9"/>
      <c r="B89" s="140"/>
      <c r="C89" s="140"/>
      <c r="D89" s="140"/>
      <c r="E89" s="140"/>
      <c r="F89" s="9"/>
    </row>
    <row r="90" spans="1:6" ht="14.25" x14ac:dyDescent="0.2">
      <c r="A90" s="148" t="s">
        <v>25</v>
      </c>
      <c r="B90" s="148"/>
      <c r="C90" s="148"/>
      <c r="D90" s="148"/>
      <c r="E90" s="148"/>
      <c r="F90" s="148"/>
    </row>
    <row r="91" spans="1:6" ht="14.25" x14ac:dyDescent="0.2">
      <c r="A91" s="146" t="s">
        <v>7</v>
      </c>
      <c r="B91" s="146"/>
      <c r="C91" s="146"/>
      <c r="D91" s="146"/>
      <c r="E91" s="146"/>
      <c r="F91" s="146"/>
    </row>
    <row r="92" spans="1:6" x14ac:dyDescent="0.2">
      <c r="A92" s="9"/>
      <c r="B92" s="9"/>
      <c r="C92" s="9"/>
      <c r="D92" s="9"/>
      <c r="E92" s="9"/>
      <c r="F92" s="9"/>
    </row>
    <row r="93" spans="1:6" x14ac:dyDescent="0.2">
      <c r="A93" s="9"/>
      <c r="B93" s="141"/>
      <c r="C93" s="141"/>
      <c r="D93" s="141"/>
      <c r="E93" s="141"/>
      <c r="F93" s="9"/>
    </row>
    <row r="94" spans="1:6" ht="15" x14ac:dyDescent="0.2">
      <c r="A94" s="147" t="s">
        <v>8</v>
      </c>
      <c r="B94" s="147"/>
      <c r="C94" s="147"/>
      <c r="D94" s="147"/>
      <c r="E94" s="147"/>
      <c r="F94" s="147"/>
    </row>
    <row r="96" spans="1:6" ht="39.75" customHeight="1" x14ac:dyDescent="0.2">
      <c r="B96" s="138"/>
      <c r="C96" s="139"/>
      <c r="D96" s="139"/>
    </row>
    <row r="97" spans="2:4" ht="13.5" customHeight="1" x14ac:dyDescent="0.2"/>
    <row r="98" spans="2:4" x14ac:dyDescent="0.2">
      <c r="B98" s="4"/>
      <c r="C98" s="4"/>
      <c r="D98" s="4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63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66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28.5" customHeight="1" x14ac:dyDescent="0.2">
      <c r="A36" s="9"/>
      <c r="B36" s="142" t="s">
        <v>61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31.5" customHeight="1" x14ac:dyDescent="0.2">
      <c r="A39" s="9"/>
      <c r="B39" s="142" t="s">
        <v>67</v>
      </c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 t="s">
        <v>68</v>
      </c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31"/>
      <c r="C45" s="31"/>
      <c r="D45" s="31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3.5" customHeight="1" x14ac:dyDescent="0.2">
      <c r="A72" s="9"/>
      <c r="B72" s="142"/>
      <c r="C72" s="142"/>
      <c r="D72" s="142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13.25*190</f>
        <v>2517.5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2517.5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125.88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251.12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2894.5</v>
      </c>
      <c r="F80" s="9"/>
    </row>
    <row r="81" spans="1:6" ht="15.75" thickTop="1" x14ac:dyDescent="0.2">
      <c r="A81" s="9"/>
      <c r="B81" s="145"/>
      <c r="C81" s="145"/>
      <c r="D81" s="145"/>
      <c r="E81" s="25"/>
      <c r="F81" s="9"/>
    </row>
    <row r="82" spans="1:6" ht="15" x14ac:dyDescent="0.2">
      <c r="A82" s="9"/>
      <c r="B82" s="144" t="s">
        <v>24</v>
      </c>
      <c r="C82" s="144"/>
      <c r="D82" s="144"/>
      <c r="E82" s="25">
        <v>0</v>
      </c>
      <c r="F82" s="9"/>
    </row>
    <row r="83" spans="1:6" ht="15" x14ac:dyDescent="0.2">
      <c r="A83" s="9"/>
      <c r="B83" s="145"/>
      <c r="C83" s="145"/>
      <c r="D83" s="145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2894.5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140"/>
      <c r="C87" s="140"/>
      <c r="D87" s="140"/>
      <c r="E87" s="140"/>
      <c r="F87" s="9"/>
    </row>
    <row r="88" spans="1:6" ht="14.25" x14ac:dyDescent="0.2">
      <c r="A88" s="148" t="s">
        <v>25</v>
      </c>
      <c r="B88" s="148"/>
      <c r="C88" s="148"/>
      <c r="D88" s="148"/>
      <c r="E88" s="148"/>
      <c r="F88" s="148"/>
    </row>
    <row r="89" spans="1:6" ht="14.25" x14ac:dyDescent="0.2">
      <c r="A89" s="146" t="s">
        <v>7</v>
      </c>
      <c r="B89" s="146"/>
      <c r="C89" s="146"/>
      <c r="D89" s="146"/>
      <c r="E89" s="146"/>
      <c r="F89" s="146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141"/>
      <c r="C91" s="141"/>
      <c r="D91" s="141"/>
      <c r="E91" s="141"/>
      <c r="F91" s="9"/>
    </row>
    <row r="92" spans="1:6" ht="15" x14ac:dyDescent="0.2">
      <c r="A92" s="147" t="s">
        <v>8</v>
      </c>
      <c r="B92" s="147"/>
      <c r="C92" s="147"/>
      <c r="D92" s="147"/>
      <c r="E92" s="147"/>
      <c r="F92" s="147"/>
    </row>
    <row r="94" spans="1:6" ht="39.75" customHeight="1" x14ac:dyDescent="0.2">
      <c r="B94" s="138"/>
      <c r="C94" s="139"/>
      <c r="D94" s="139"/>
    </row>
    <row r="95" spans="1:6" ht="13.5" customHeight="1" x14ac:dyDescent="0.2"/>
    <row r="96" spans="1:6" x14ac:dyDescent="0.2">
      <c r="B96" s="4"/>
      <c r="C96" s="4"/>
      <c r="D96" s="4"/>
    </row>
  </sheetData>
  <mergeCells count="47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0:D60"/>
    <mergeCell ref="B52:D52"/>
    <mergeCell ref="B53:D53"/>
    <mergeCell ref="B54:D54"/>
    <mergeCell ref="B47:D47"/>
    <mergeCell ref="B48:D48"/>
    <mergeCell ref="B49:D49"/>
    <mergeCell ref="B50:D50"/>
    <mergeCell ref="B51:D51"/>
    <mergeCell ref="B55:D55"/>
    <mergeCell ref="B56:D56"/>
    <mergeCell ref="B57:D57"/>
    <mergeCell ref="B58:D58"/>
    <mergeCell ref="B59:D5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</mergeCells>
  <dataValidations count="1">
    <dataValidation type="list" allowBlank="1" showInputMessage="1" showErrorMessage="1" sqref="B81:B83 B12:B20 B34:B72" xr:uid="{00000000-0002-0000-06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70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69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71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31.5" customHeight="1" x14ac:dyDescent="0.2">
      <c r="A39" s="9"/>
      <c r="B39" s="142" t="s">
        <v>72</v>
      </c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 t="s">
        <v>73</v>
      </c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14.25" x14ac:dyDescent="0.2">
      <c r="A45" s="9"/>
      <c r="B45" s="31"/>
      <c r="C45" s="31"/>
      <c r="D45" s="31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3.5" customHeight="1" x14ac:dyDescent="0.2">
      <c r="A72" s="9"/>
      <c r="B72" s="142"/>
      <c r="C72" s="142"/>
      <c r="D72" s="142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3*190</f>
        <v>570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570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28.5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56.86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655.36</v>
      </c>
      <c r="F80" s="9"/>
    </row>
    <row r="81" spans="1:6" ht="15.75" thickTop="1" x14ac:dyDescent="0.2">
      <c r="A81" s="9"/>
      <c r="B81" s="145"/>
      <c r="C81" s="145"/>
      <c r="D81" s="145"/>
      <c r="E81" s="25"/>
      <c r="F81" s="9"/>
    </row>
    <row r="82" spans="1:6" ht="15" x14ac:dyDescent="0.2">
      <c r="A82" s="9"/>
      <c r="B82" s="144" t="s">
        <v>24</v>
      </c>
      <c r="C82" s="144"/>
      <c r="D82" s="144"/>
      <c r="E82" s="25">
        <v>0</v>
      </c>
      <c r="F82" s="9"/>
    </row>
    <row r="83" spans="1:6" ht="15" x14ac:dyDescent="0.2">
      <c r="A83" s="9"/>
      <c r="B83" s="145"/>
      <c r="C83" s="145"/>
      <c r="D83" s="145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655.36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140"/>
      <c r="C87" s="140"/>
      <c r="D87" s="140"/>
      <c r="E87" s="140"/>
      <c r="F87" s="9"/>
    </row>
    <row r="88" spans="1:6" ht="14.25" x14ac:dyDescent="0.2">
      <c r="A88" s="148" t="s">
        <v>25</v>
      </c>
      <c r="B88" s="148"/>
      <c r="C88" s="148"/>
      <c r="D88" s="148"/>
      <c r="E88" s="148"/>
      <c r="F88" s="148"/>
    </row>
    <row r="89" spans="1:6" ht="14.25" x14ac:dyDescent="0.2">
      <c r="A89" s="146" t="s">
        <v>7</v>
      </c>
      <c r="B89" s="146"/>
      <c r="C89" s="146"/>
      <c r="D89" s="146"/>
      <c r="E89" s="146"/>
      <c r="F89" s="146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141"/>
      <c r="C91" s="141"/>
      <c r="D91" s="141"/>
      <c r="E91" s="141"/>
      <c r="F91" s="9"/>
    </row>
    <row r="92" spans="1:6" ht="15" x14ac:dyDescent="0.2">
      <c r="A92" s="147" t="s">
        <v>8</v>
      </c>
      <c r="B92" s="147"/>
      <c r="C92" s="147"/>
      <c r="D92" s="147"/>
      <c r="E92" s="147"/>
      <c r="F92" s="147"/>
    </row>
    <row r="94" spans="1:6" ht="39.75" customHeight="1" x14ac:dyDescent="0.2">
      <c r="B94" s="138"/>
      <c r="C94" s="139"/>
      <c r="D94" s="139"/>
    </row>
    <row r="95" spans="1:6" ht="13.5" customHeight="1" x14ac:dyDescent="0.2"/>
    <row r="96" spans="1:6" x14ac:dyDescent="0.2">
      <c r="B96" s="4"/>
      <c r="C96" s="4"/>
      <c r="D96" s="4"/>
    </row>
  </sheetData>
  <mergeCells count="47">
    <mergeCell ref="B38:D38"/>
    <mergeCell ref="A31:F31"/>
    <mergeCell ref="B34:D34"/>
    <mergeCell ref="B35:D35"/>
    <mergeCell ref="B36:D36"/>
    <mergeCell ref="B37:D37"/>
    <mergeCell ref="B52:D52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7:E87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82:D82"/>
    <mergeCell ref="B83:D83"/>
    <mergeCell ref="A88:F88"/>
    <mergeCell ref="A89:F89"/>
    <mergeCell ref="B91:E91"/>
    <mergeCell ref="A92:F92"/>
    <mergeCell ref="B94:D94"/>
  </mergeCells>
  <dataValidations count="1">
    <dataValidation type="list" allowBlank="1" showInputMessage="1" showErrorMessage="1" sqref="B81:B83 B12:B20 B34:B72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6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0.42578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74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27</v>
      </c>
      <c r="C24" s="9"/>
      <c r="D24" s="9"/>
      <c r="E24" s="9"/>
      <c r="F24" s="9"/>
    </row>
    <row r="25" spans="1:6" ht="15" x14ac:dyDescent="0.2">
      <c r="A25" s="5"/>
      <c r="B25" s="13" t="s">
        <v>28</v>
      </c>
      <c r="C25" s="9"/>
      <c r="D25" s="9"/>
      <c r="E25" s="9"/>
      <c r="F25" s="9"/>
    </row>
    <row r="26" spans="1:6" ht="15" x14ac:dyDescent="0.2">
      <c r="A26" s="5"/>
      <c r="B26" s="30" t="s">
        <v>64</v>
      </c>
      <c r="C26" s="9"/>
      <c r="D26" s="9"/>
      <c r="E26" s="9"/>
      <c r="F26" s="9"/>
    </row>
    <row r="27" spans="1:6" ht="15" x14ac:dyDescent="0.2">
      <c r="A27" s="5"/>
      <c r="B27" s="14" t="s">
        <v>65</v>
      </c>
      <c r="C27" s="9"/>
      <c r="D27" s="9"/>
      <c r="E27" s="9"/>
      <c r="F27" s="9"/>
    </row>
    <row r="28" spans="1:6" x14ac:dyDescent="0.2">
      <c r="A28" s="6"/>
      <c r="B28" s="9"/>
      <c r="C28" s="11"/>
      <c r="D28" s="11"/>
      <c r="E28" s="12"/>
      <c r="F28" s="9"/>
    </row>
    <row r="29" spans="1:6" ht="15" x14ac:dyDescent="0.2">
      <c r="A29" s="5"/>
      <c r="B29" s="11"/>
      <c r="C29" s="11"/>
      <c r="D29" s="15" t="s">
        <v>17</v>
      </c>
      <c r="E29" s="15" t="s">
        <v>75</v>
      </c>
      <c r="F29" s="9"/>
    </row>
    <row r="30" spans="1:6" ht="13.5" thickBot="1" x14ac:dyDescent="0.25">
      <c r="A30" s="7"/>
      <c r="B30" s="7"/>
      <c r="C30" s="7"/>
      <c r="D30" s="7"/>
      <c r="E30" s="7"/>
      <c r="F30" s="8"/>
    </row>
    <row r="31" spans="1:6" s="29" customFormat="1" ht="21.75" customHeight="1" x14ac:dyDescent="0.2">
      <c r="A31" s="143" t="s">
        <v>0</v>
      </c>
      <c r="B31" s="143"/>
      <c r="C31" s="143"/>
      <c r="D31" s="143"/>
      <c r="E31" s="143"/>
      <c r="F31" s="143"/>
    </row>
    <row r="32" spans="1:6" x14ac:dyDescent="0.2">
      <c r="A32" s="5"/>
      <c r="B32" s="6"/>
      <c r="C32" s="5"/>
      <c r="D32" s="5"/>
      <c r="E32" s="5"/>
    </row>
    <row r="33" spans="1:6" ht="14.25" x14ac:dyDescent="0.2">
      <c r="A33" s="9"/>
      <c r="B33" s="10" t="s">
        <v>6</v>
      </c>
      <c r="C33" s="10"/>
      <c r="D33" s="10"/>
      <c r="E33" s="16"/>
      <c r="F33" s="9"/>
    </row>
    <row r="34" spans="1:6" ht="14.25" x14ac:dyDescent="0.2">
      <c r="A34" s="9"/>
      <c r="B34" s="142"/>
      <c r="C34" s="142"/>
      <c r="D34" s="142"/>
      <c r="E34" s="16"/>
      <c r="F34" s="9"/>
    </row>
    <row r="35" spans="1:6" ht="14.25" x14ac:dyDescent="0.2">
      <c r="A35" s="9"/>
      <c r="B35" s="142"/>
      <c r="C35" s="142"/>
      <c r="D35" s="142"/>
      <c r="E35" s="16"/>
      <c r="F35" s="9"/>
    </row>
    <row r="36" spans="1:6" ht="14.25" x14ac:dyDescent="0.2">
      <c r="A36" s="9"/>
      <c r="B36" s="142" t="s">
        <v>76</v>
      </c>
      <c r="C36" s="142"/>
      <c r="D36" s="142"/>
      <c r="E36" s="16"/>
      <c r="F36" s="9"/>
    </row>
    <row r="37" spans="1:6" ht="14.25" x14ac:dyDescent="0.2">
      <c r="A37" s="9"/>
      <c r="B37" s="142"/>
      <c r="C37" s="142"/>
      <c r="D37" s="142"/>
      <c r="E37" s="16"/>
      <c r="F37" s="9"/>
    </row>
    <row r="38" spans="1:6" ht="14.25" x14ac:dyDescent="0.2">
      <c r="A38" s="9"/>
      <c r="B38" s="142"/>
      <c r="C38" s="142"/>
      <c r="D38" s="142"/>
      <c r="E38" s="16"/>
      <c r="F38" s="9"/>
    </row>
    <row r="39" spans="1:6" ht="29.25" customHeight="1" x14ac:dyDescent="0.2">
      <c r="A39" s="9"/>
      <c r="B39" s="142" t="s">
        <v>78</v>
      </c>
      <c r="C39" s="142"/>
      <c r="D39" s="142"/>
      <c r="E39" s="16"/>
      <c r="F39" s="9"/>
    </row>
    <row r="40" spans="1:6" ht="14.25" x14ac:dyDescent="0.2">
      <c r="A40" s="9"/>
      <c r="B40" s="142"/>
      <c r="C40" s="142"/>
      <c r="D40" s="142"/>
      <c r="E40" s="16"/>
      <c r="F40" s="9"/>
    </row>
    <row r="41" spans="1:6" ht="13.5" customHeight="1" x14ac:dyDescent="0.2">
      <c r="A41" s="9"/>
      <c r="B41" s="142"/>
      <c r="C41" s="142"/>
      <c r="D41" s="142"/>
      <c r="E41" s="16"/>
      <c r="F41" s="9"/>
    </row>
    <row r="42" spans="1:6" ht="14.25" x14ac:dyDescent="0.2">
      <c r="A42" s="9"/>
      <c r="B42" s="142" t="s">
        <v>77</v>
      </c>
      <c r="C42" s="142"/>
      <c r="D42" s="142"/>
      <c r="E42" s="16"/>
      <c r="F42" s="9"/>
    </row>
    <row r="43" spans="1:6" ht="14.25" x14ac:dyDescent="0.2">
      <c r="A43" s="9"/>
      <c r="B43" s="142"/>
      <c r="C43" s="142"/>
      <c r="D43" s="142"/>
      <c r="E43" s="16"/>
      <c r="F43" s="9"/>
    </row>
    <row r="44" spans="1:6" ht="14.25" x14ac:dyDescent="0.2">
      <c r="A44" s="9"/>
      <c r="B44" s="142"/>
      <c r="C44" s="142"/>
      <c r="D44" s="142"/>
      <c r="E44" s="16"/>
      <c r="F44" s="9"/>
    </row>
    <row r="45" spans="1:6" ht="28.5" customHeight="1" x14ac:dyDescent="0.2">
      <c r="A45" s="9"/>
      <c r="B45" s="142" t="s">
        <v>79</v>
      </c>
      <c r="C45" s="142"/>
      <c r="D45" s="142"/>
      <c r="E45" s="16"/>
      <c r="F45" s="9"/>
    </row>
    <row r="46" spans="1:6" ht="14.25" x14ac:dyDescent="0.2">
      <c r="A46" s="9"/>
      <c r="B46" s="31"/>
      <c r="C46" s="31"/>
      <c r="D46" s="31"/>
      <c r="E46" s="16"/>
      <c r="F46" s="9"/>
    </row>
    <row r="47" spans="1:6" ht="14.25" x14ac:dyDescent="0.2">
      <c r="A47" s="9"/>
      <c r="B47" s="142"/>
      <c r="C47" s="142"/>
      <c r="D47" s="142"/>
      <c r="E47" s="16"/>
      <c r="F47" s="9"/>
    </row>
    <row r="48" spans="1:6" ht="14.25" x14ac:dyDescent="0.2">
      <c r="A48" s="9"/>
      <c r="B48" s="142"/>
      <c r="C48" s="142"/>
      <c r="D48" s="142"/>
      <c r="E48" s="16"/>
      <c r="F48" s="9"/>
    </row>
    <row r="49" spans="1:6" ht="14.25" x14ac:dyDescent="0.2">
      <c r="A49" s="9"/>
      <c r="B49" s="142"/>
      <c r="C49" s="142"/>
      <c r="D49" s="142"/>
      <c r="E49" s="16"/>
      <c r="F49" s="9"/>
    </row>
    <row r="50" spans="1:6" ht="14.25" x14ac:dyDescent="0.2">
      <c r="A50" s="9"/>
      <c r="B50" s="142"/>
      <c r="C50" s="142"/>
      <c r="D50" s="142"/>
      <c r="E50" s="16"/>
      <c r="F50" s="9"/>
    </row>
    <row r="51" spans="1:6" ht="14.25" x14ac:dyDescent="0.2">
      <c r="A51" s="9"/>
      <c r="B51" s="142"/>
      <c r="C51" s="142"/>
      <c r="D51" s="142"/>
      <c r="E51" s="16"/>
      <c r="F51" s="9"/>
    </row>
    <row r="52" spans="1:6" ht="14.25" x14ac:dyDescent="0.2">
      <c r="A52" s="9"/>
      <c r="B52" s="142"/>
      <c r="C52" s="142"/>
      <c r="D52" s="142"/>
      <c r="E52" s="16"/>
      <c r="F52" s="9"/>
    </row>
    <row r="53" spans="1:6" ht="14.25" x14ac:dyDescent="0.2">
      <c r="A53" s="9"/>
      <c r="B53" s="142"/>
      <c r="C53" s="142"/>
      <c r="D53" s="142"/>
      <c r="E53" s="16"/>
      <c r="F53" s="9"/>
    </row>
    <row r="54" spans="1:6" ht="14.25" x14ac:dyDescent="0.2">
      <c r="A54" s="9"/>
      <c r="B54" s="142"/>
      <c r="C54" s="142"/>
      <c r="D54" s="142"/>
      <c r="E54" s="16"/>
      <c r="F54" s="9"/>
    </row>
    <row r="55" spans="1:6" ht="14.25" x14ac:dyDescent="0.2">
      <c r="A55" s="9"/>
      <c r="B55" s="142"/>
      <c r="C55" s="142"/>
      <c r="D55" s="142"/>
      <c r="E55" s="16"/>
      <c r="F55" s="9"/>
    </row>
    <row r="56" spans="1:6" ht="14.25" x14ac:dyDescent="0.2">
      <c r="A56" s="9"/>
      <c r="B56" s="142"/>
      <c r="C56" s="142"/>
      <c r="D56" s="142"/>
      <c r="E56" s="16"/>
      <c r="F56" s="9"/>
    </row>
    <row r="57" spans="1:6" ht="14.25" x14ac:dyDescent="0.2">
      <c r="A57" s="9"/>
      <c r="B57" s="142"/>
      <c r="C57" s="142"/>
      <c r="D57" s="142"/>
      <c r="E57" s="16"/>
      <c r="F57" s="9"/>
    </row>
    <row r="58" spans="1:6" ht="14.25" x14ac:dyDescent="0.2">
      <c r="A58" s="9"/>
      <c r="B58" s="142"/>
      <c r="C58" s="142"/>
      <c r="D58" s="142"/>
      <c r="E58" s="16"/>
      <c r="F58" s="9"/>
    </row>
    <row r="59" spans="1:6" ht="14.25" x14ac:dyDescent="0.2">
      <c r="A59" s="9"/>
      <c r="B59" s="142"/>
      <c r="C59" s="142"/>
      <c r="D59" s="142"/>
      <c r="E59" s="16"/>
      <c r="F59" s="9"/>
    </row>
    <row r="60" spans="1:6" ht="14.25" x14ac:dyDescent="0.2">
      <c r="A60" s="9"/>
      <c r="B60" s="142"/>
      <c r="C60" s="142"/>
      <c r="D60" s="142"/>
      <c r="E60" s="16"/>
      <c r="F60" s="9"/>
    </row>
    <row r="61" spans="1:6" ht="14.25" x14ac:dyDescent="0.2">
      <c r="A61" s="9"/>
      <c r="B61" s="142"/>
      <c r="C61" s="142"/>
      <c r="D61" s="142"/>
      <c r="E61" s="16"/>
      <c r="F61" s="9"/>
    </row>
    <row r="62" spans="1:6" ht="14.25" x14ac:dyDescent="0.2">
      <c r="A62" s="9"/>
      <c r="B62" s="142"/>
      <c r="C62" s="142"/>
      <c r="D62" s="142"/>
      <c r="E62" s="16"/>
      <c r="F62" s="9"/>
    </row>
    <row r="63" spans="1:6" ht="14.25" x14ac:dyDescent="0.2">
      <c r="A63" s="9"/>
      <c r="B63" s="142"/>
      <c r="C63" s="142"/>
      <c r="D63" s="142"/>
      <c r="E63" s="16"/>
      <c r="F63" s="9"/>
    </row>
    <row r="64" spans="1:6" ht="14.25" x14ac:dyDescent="0.2">
      <c r="A64" s="9"/>
      <c r="B64" s="142"/>
      <c r="C64" s="142"/>
      <c r="D64" s="142"/>
      <c r="E64" s="16"/>
      <c r="F64" s="9"/>
    </row>
    <row r="65" spans="1:6" ht="14.25" x14ac:dyDescent="0.2">
      <c r="A65" s="9"/>
      <c r="B65" s="142"/>
      <c r="C65" s="142"/>
      <c r="D65" s="142"/>
      <c r="E65" s="16"/>
      <c r="F65" s="9"/>
    </row>
    <row r="66" spans="1:6" ht="14.25" x14ac:dyDescent="0.2">
      <c r="A66" s="9"/>
      <c r="B66" s="142"/>
      <c r="C66" s="142"/>
      <c r="D66" s="142"/>
      <c r="E66" s="16"/>
      <c r="F66" s="9"/>
    </row>
    <row r="67" spans="1:6" ht="14.25" x14ac:dyDescent="0.2">
      <c r="A67" s="9"/>
      <c r="B67" s="142"/>
      <c r="C67" s="142"/>
      <c r="D67" s="142"/>
      <c r="E67" s="16"/>
      <c r="F67" s="9"/>
    </row>
    <row r="68" spans="1:6" ht="14.25" x14ac:dyDescent="0.2">
      <c r="A68" s="9"/>
      <c r="B68" s="142"/>
      <c r="C68" s="142"/>
      <c r="D68" s="142"/>
      <c r="E68" s="16"/>
      <c r="F68" s="9"/>
    </row>
    <row r="69" spans="1:6" ht="14.25" x14ac:dyDescent="0.2">
      <c r="A69" s="9"/>
      <c r="B69" s="142"/>
      <c r="C69" s="142"/>
      <c r="D69" s="142"/>
      <c r="E69" s="16"/>
      <c r="F69" s="9"/>
    </row>
    <row r="70" spans="1:6" ht="14.25" x14ac:dyDescent="0.2">
      <c r="A70" s="9"/>
      <c r="B70" s="142"/>
      <c r="C70" s="142"/>
      <c r="D70" s="142"/>
      <c r="E70" s="16"/>
      <c r="F70" s="9"/>
    </row>
    <row r="71" spans="1:6" ht="14.25" x14ac:dyDescent="0.2">
      <c r="A71" s="9"/>
      <c r="B71" s="142"/>
      <c r="C71" s="142"/>
      <c r="D71" s="142"/>
      <c r="E71" s="16"/>
      <c r="F71" s="9"/>
    </row>
    <row r="72" spans="1:6" ht="13.5" customHeight="1" x14ac:dyDescent="0.2">
      <c r="A72" s="9"/>
      <c r="B72" s="142"/>
      <c r="C72" s="142"/>
      <c r="D72" s="142"/>
      <c r="E72" s="16"/>
      <c r="F72" s="9"/>
    </row>
    <row r="73" spans="1:6" ht="13.5" customHeight="1" x14ac:dyDescent="0.2">
      <c r="A73" s="9"/>
      <c r="B73" s="13" t="s">
        <v>21</v>
      </c>
      <c r="C73" s="14"/>
      <c r="D73" s="14"/>
      <c r="E73" s="17">
        <f>5.75*190</f>
        <v>1092.5</v>
      </c>
      <c r="F73" s="9"/>
    </row>
    <row r="74" spans="1:6" ht="13.5" customHeight="1" x14ac:dyDescent="0.2">
      <c r="A74" s="9"/>
      <c r="B74" s="22" t="s">
        <v>18</v>
      </c>
      <c r="C74" s="14"/>
      <c r="D74" s="14"/>
      <c r="E74" s="18">
        <v>0</v>
      </c>
      <c r="F74" s="9"/>
    </row>
    <row r="75" spans="1:6" ht="13.5" customHeight="1" x14ac:dyDescent="0.2">
      <c r="A75" s="9"/>
      <c r="B75" s="22" t="s">
        <v>19</v>
      </c>
      <c r="C75" s="14"/>
      <c r="D75" s="14"/>
      <c r="E75" s="18">
        <v>0</v>
      </c>
      <c r="F75" s="9"/>
    </row>
    <row r="76" spans="1:6" ht="13.5" customHeight="1" x14ac:dyDescent="0.2">
      <c r="A76" s="9"/>
      <c r="B76" s="13" t="s">
        <v>20</v>
      </c>
      <c r="C76" s="14"/>
      <c r="D76" s="14"/>
      <c r="E76" s="17">
        <f>SUM(E73:E75)</f>
        <v>1092.5</v>
      </c>
      <c r="F76" s="9"/>
    </row>
    <row r="77" spans="1:6" ht="13.5" customHeight="1" x14ac:dyDescent="0.2">
      <c r="A77" s="9"/>
      <c r="B77" s="14" t="s">
        <v>5</v>
      </c>
      <c r="C77" s="19">
        <v>0.05</v>
      </c>
      <c r="D77" s="14"/>
      <c r="E77" s="23">
        <f>ROUND(E76*C77,2)</f>
        <v>54.63</v>
      </c>
      <c r="F77" s="9"/>
    </row>
    <row r="78" spans="1:6" ht="13.5" customHeight="1" x14ac:dyDescent="0.2">
      <c r="A78" s="9"/>
      <c r="B78" s="14" t="s">
        <v>4</v>
      </c>
      <c r="C78" s="32">
        <v>9.9750000000000005E-2</v>
      </c>
      <c r="D78" s="14"/>
      <c r="E78" s="24">
        <f>ROUND(E76*C78,2)</f>
        <v>108.98</v>
      </c>
      <c r="F78" s="9"/>
    </row>
    <row r="79" spans="1:6" ht="13.5" customHeight="1" x14ac:dyDescent="0.2">
      <c r="A79" s="9"/>
      <c r="B79" s="14"/>
      <c r="C79" s="14"/>
      <c r="D79" s="14"/>
      <c r="E79" s="20"/>
      <c r="F79" s="9"/>
    </row>
    <row r="80" spans="1:6" ht="16.5" customHeight="1" thickBot="1" x14ac:dyDescent="0.25">
      <c r="A80" s="9"/>
      <c r="B80" s="13" t="s">
        <v>22</v>
      </c>
      <c r="C80" s="14"/>
      <c r="D80" s="14"/>
      <c r="E80" s="21">
        <f>SUM(E76:E78)</f>
        <v>1256.1100000000001</v>
      </c>
      <c r="F80" s="9"/>
    </row>
    <row r="81" spans="1:6" ht="15.75" thickTop="1" x14ac:dyDescent="0.2">
      <c r="A81" s="9"/>
      <c r="B81" s="145"/>
      <c r="C81" s="145"/>
      <c r="D81" s="145"/>
      <c r="E81" s="25"/>
      <c r="F81" s="9"/>
    </row>
    <row r="82" spans="1:6" ht="15" x14ac:dyDescent="0.2">
      <c r="A82" s="9"/>
      <c r="B82" s="144" t="s">
        <v>24</v>
      </c>
      <c r="C82" s="144"/>
      <c r="D82" s="144"/>
      <c r="E82" s="25">
        <v>0</v>
      </c>
      <c r="F82" s="9"/>
    </row>
    <row r="83" spans="1:6" ht="15" x14ac:dyDescent="0.2">
      <c r="A83" s="9"/>
      <c r="B83" s="145"/>
      <c r="C83" s="145"/>
      <c r="D83" s="145"/>
      <c r="E83" s="25"/>
      <c r="F83" s="9"/>
    </row>
    <row r="84" spans="1:6" ht="19.5" customHeight="1" x14ac:dyDescent="0.2">
      <c r="A84" s="9"/>
      <c r="B84" s="26" t="s">
        <v>23</v>
      </c>
      <c r="C84" s="27"/>
      <c r="D84" s="27"/>
      <c r="E84" s="28">
        <f>E80-E82</f>
        <v>1256.1100000000001</v>
      </c>
      <c r="F84" s="9"/>
    </row>
    <row r="85" spans="1:6" ht="13.5" customHeight="1" x14ac:dyDescent="0.2">
      <c r="A85" s="9"/>
      <c r="B85" s="9"/>
      <c r="C85" s="9"/>
      <c r="D85" s="9"/>
      <c r="E85" s="9"/>
      <c r="F85" s="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140"/>
      <c r="C87" s="140"/>
      <c r="D87" s="140"/>
      <c r="E87" s="140"/>
      <c r="F87" s="9"/>
    </row>
    <row r="88" spans="1:6" ht="14.25" x14ac:dyDescent="0.2">
      <c r="A88" s="148" t="s">
        <v>25</v>
      </c>
      <c r="B88" s="148"/>
      <c r="C88" s="148"/>
      <c r="D88" s="148"/>
      <c r="E88" s="148"/>
      <c r="F88" s="148"/>
    </row>
    <row r="89" spans="1:6" ht="14.25" x14ac:dyDescent="0.2">
      <c r="A89" s="146" t="s">
        <v>7</v>
      </c>
      <c r="B89" s="146"/>
      <c r="C89" s="146"/>
      <c r="D89" s="146"/>
      <c r="E89" s="146"/>
      <c r="F89" s="146"/>
    </row>
    <row r="90" spans="1:6" x14ac:dyDescent="0.2">
      <c r="A90" s="9"/>
      <c r="B90" s="9"/>
      <c r="C90" s="9"/>
      <c r="D90" s="9"/>
      <c r="E90" s="9"/>
      <c r="F90" s="9"/>
    </row>
    <row r="91" spans="1:6" x14ac:dyDescent="0.2">
      <c r="A91" s="9"/>
      <c r="B91" s="141"/>
      <c r="C91" s="141"/>
      <c r="D91" s="141"/>
      <c r="E91" s="141"/>
      <c r="F91" s="9"/>
    </row>
    <row r="92" spans="1:6" ht="15" x14ac:dyDescent="0.2">
      <c r="A92" s="147" t="s">
        <v>8</v>
      </c>
      <c r="B92" s="147"/>
      <c r="C92" s="147"/>
      <c r="D92" s="147"/>
      <c r="E92" s="147"/>
      <c r="F92" s="147"/>
    </row>
    <row r="94" spans="1:6" ht="39.75" customHeight="1" x14ac:dyDescent="0.2">
      <c r="B94" s="138"/>
      <c r="C94" s="139"/>
      <c r="D94" s="139"/>
    </row>
    <row r="95" spans="1:6" ht="13.5" customHeight="1" x14ac:dyDescent="0.2"/>
    <row r="96" spans="1:6" x14ac:dyDescent="0.2">
      <c r="B96" s="4"/>
      <c r="C96" s="4"/>
      <c r="D96" s="4"/>
    </row>
  </sheetData>
  <mergeCells count="48">
    <mergeCell ref="A88:F88"/>
    <mergeCell ref="A89:F89"/>
    <mergeCell ref="B91:E91"/>
    <mergeCell ref="A92:F92"/>
    <mergeCell ref="B94:D94"/>
    <mergeCell ref="B45:D45"/>
    <mergeCell ref="B71:D71"/>
    <mergeCell ref="B72:D72"/>
    <mergeCell ref="B81:D81"/>
    <mergeCell ref="B82:D82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83:D83"/>
    <mergeCell ref="B87:E87"/>
    <mergeCell ref="B65:D65"/>
    <mergeCell ref="B66:D66"/>
    <mergeCell ref="B67:D67"/>
    <mergeCell ref="B68:D68"/>
    <mergeCell ref="B69:D69"/>
    <mergeCell ref="B70:D70"/>
    <mergeCell ref="B58:D58"/>
    <mergeCell ref="B47:D47"/>
    <mergeCell ref="B48:D48"/>
    <mergeCell ref="B49:D49"/>
    <mergeCell ref="B50:D50"/>
    <mergeCell ref="B51:D51"/>
    <mergeCell ref="B52:D52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1:B83 B12:B20 B34:B72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44</vt:i4>
      </vt:variant>
    </vt:vector>
  </HeadingPairs>
  <TitlesOfParts>
    <vt:vector size="72" baseType="lpstr">
      <vt:lpstr>14-04-10</vt:lpstr>
      <vt:lpstr>08-04-11</vt:lpstr>
      <vt:lpstr>08-04-11 (2)</vt:lpstr>
      <vt:lpstr>23-05-11</vt:lpstr>
      <vt:lpstr>11-04-12</vt:lpstr>
      <vt:lpstr>25-03-13</vt:lpstr>
      <vt:lpstr>29-04-14</vt:lpstr>
      <vt:lpstr>03-09-14</vt:lpstr>
      <vt:lpstr>20-11-14</vt:lpstr>
      <vt:lpstr>30-04-15</vt:lpstr>
      <vt:lpstr>02-11-15</vt:lpstr>
      <vt:lpstr>04-10-16</vt:lpstr>
      <vt:lpstr>18-12-2017</vt:lpstr>
      <vt:lpstr>26-09-18</vt:lpstr>
      <vt:lpstr>05-03-19</vt:lpstr>
      <vt:lpstr>30-09-19</vt:lpstr>
      <vt:lpstr>24-07-20</vt:lpstr>
      <vt:lpstr>27-10-20</vt:lpstr>
      <vt:lpstr>11-12-21</vt:lpstr>
      <vt:lpstr>09-09-22</vt:lpstr>
      <vt:lpstr>03-10-23</vt:lpstr>
      <vt:lpstr>05-12-23</vt:lpstr>
      <vt:lpstr>01-04-24</vt:lpstr>
      <vt:lpstr>12-05-24</vt:lpstr>
      <vt:lpstr>Activités</vt:lpstr>
      <vt:lpstr>2024-12-08 - 24-24665</vt:lpstr>
      <vt:lpstr>2025-03-01 - 25-24765</vt:lpstr>
      <vt:lpstr>2025-05-23 - 25-25031</vt:lpstr>
      <vt:lpstr>'01-04-24'!Print_Area</vt:lpstr>
      <vt:lpstr>'02-11-15'!Print_Area</vt:lpstr>
      <vt:lpstr>'03-10-23'!Print_Area</vt:lpstr>
      <vt:lpstr>'04-10-16'!Print_Area</vt:lpstr>
      <vt:lpstr>'05-03-19'!Print_Area</vt:lpstr>
      <vt:lpstr>'05-12-23'!Print_Area</vt:lpstr>
      <vt:lpstr>'09-09-22'!Print_Area</vt:lpstr>
      <vt:lpstr>'11-12-21'!Print_Area</vt:lpstr>
      <vt:lpstr>'12-05-24'!Print_Area</vt:lpstr>
      <vt:lpstr>'18-12-2017'!Print_Area</vt:lpstr>
      <vt:lpstr>'24-07-20'!Print_Area</vt:lpstr>
      <vt:lpstr>'26-09-18'!Print_Area</vt:lpstr>
      <vt:lpstr>'27-10-20'!Print_Area</vt:lpstr>
      <vt:lpstr>'30-04-15'!Print_Area</vt:lpstr>
      <vt:lpstr>'30-09-19'!Print_Area</vt:lpstr>
      <vt:lpstr>Activités!Print_Area</vt:lpstr>
      <vt:lpstr>'01-04-24'!Zone_d_impression</vt:lpstr>
      <vt:lpstr>'02-11-15'!Zone_d_impression</vt:lpstr>
      <vt:lpstr>'03-09-14'!Zone_d_impression</vt:lpstr>
      <vt:lpstr>'03-10-23'!Zone_d_impression</vt:lpstr>
      <vt:lpstr>'04-10-16'!Zone_d_impression</vt:lpstr>
      <vt:lpstr>'05-03-19'!Zone_d_impression</vt:lpstr>
      <vt:lpstr>'05-12-23'!Zone_d_impression</vt:lpstr>
      <vt:lpstr>'08-04-11'!Zone_d_impression</vt:lpstr>
      <vt:lpstr>'08-04-11 (2)'!Zone_d_impression</vt:lpstr>
      <vt:lpstr>'09-09-22'!Zone_d_impression</vt:lpstr>
      <vt:lpstr>'11-04-12'!Zone_d_impression</vt:lpstr>
      <vt:lpstr>'11-12-21'!Zone_d_impression</vt:lpstr>
      <vt:lpstr>'12-05-24'!Zone_d_impression</vt:lpstr>
      <vt:lpstr>'14-04-10'!Zone_d_impression</vt:lpstr>
      <vt:lpstr>'18-12-2017'!Zone_d_impression</vt:lpstr>
      <vt:lpstr>'20-11-14'!Zone_d_impression</vt:lpstr>
      <vt:lpstr>'2024-12-08 - 24-24665'!Zone_d_impression</vt:lpstr>
      <vt:lpstr>'2025-03-01 - 25-24765'!Zone_d_impression</vt:lpstr>
      <vt:lpstr>'2025-05-23 - 25-25031'!Zone_d_impression</vt:lpstr>
      <vt:lpstr>'23-05-11'!Zone_d_impression</vt:lpstr>
      <vt:lpstr>'24-07-20'!Zone_d_impression</vt:lpstr>
      <vt:lpstr>'25-03-13'!Zone_d_impression</vt:lpstr>
      <vt:lpstr>'26-09-18'!Zone_d_impression</vt:lpstr>
      <vt:lpstr>'27-10-20'!Zone_d_impression</vt:lpstr>
      <vt:lpstr>'29-04-14'!Zone_d_impression</vt:lpstr>
      <vt:lpstr>'30-04-15'!Zone_d_impression</vt:lpstr>
      <vt:lpstr>'30-09-19'!Zone_d_impression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2024-05-12T14:16:31Z</cp:lastPrinted>
  <dcterms:created xsi:type="dcterms:W3CDTF">1996-11-05T19:10:39Z</dcterms:created>
  <dcterms:modified xsi:type="dcterms:W3CDTF">2025-05-24T00:15:06Z</dcterms:modified>
</cp:coreProperties>
</file>