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F6B3CA38-49E7-450C-BFD3-D8D1E752C718}" xr6:coauthVersionLast="45" xr6:coauthVersionMax="45" xr10:uidLastSave="{00000000-0000-0000-0000-000000000000}"/>
  <bookViews>
    <workbookView xWindow="-120" yWindow="-120" windowWidth="38640" windowHeight="15840" firstSheet="6" activeTab="16" xr2:uid="{00000000-000D-0000-FFFF-FFFF00000000}"/>
  </bookViews>
  <sheets>
    <sheet name="30-08-10" sheetId="4" r:id="rId1"/>
    <sheet name="30-08-10 (2)" sheetId="8" r:id="rId2"/>
    <sheet name="19-10-10" sheetId="6" r:id="rId3"/>
    <sheet name="19-10-10 (2)" sheetId="7" r:id="rId4"/>
    <sheet name="19-10-10 (3)" sheetId="9" r:id="rId5"/>
    <sheet name="08-09-11" sheetId="10" r:id="rId6"/>
    <sheet name="23-10-12" sheetId="11" r:id="rId7"/>
    <sheet name="17-12-12" sheetId="12" r:id="rId8"/>
    <sheet name="23-05-13" sheetId="13" r:id="rId9"/>
    <sheet name="10-12-13" sheetId="14" r:id="rId10"/>
    <sheet name="10-07-14" sheetId="15" r:id="rId11"/>
    <sheet name="20-11-14" sheetId="16" r:id="rId12"/>
    <sheet name="01-04-16" sheetId="17" r:id="rId13"/>
    <sheet name="27-04-16" sheetId="19" r:id="rId14"/>
    <sheet name="08-09-16" sheetId="21" r:id="rId15"/>
    <sheet name="02-07-17" sheetId="22" r:id="rId16"/>
    <sheet name="02-11-20" sheetId="23" r:id="rId17"/>
    <sheet name="Activités" sheetId="20" r:id="rId18"/>
  </sheets>
  <definedNames>
    <definedName name="a" localSheetId="12">'01-04-16'!$A$1:$F$89</definedName>
    <definedName name="a" localSheetId="15">'02-07-17'!$A$1:$F$89</definedName>
    <definedName name="a" localSheetId="16">'02-11-20'!$A$1:$F$89</definedName>
    <definedName name="a" localSheetId="14">'08-09-16'!$A$1:$F$89</definedName>
    <definedName name="a" localSheetId="13">'27-04-16'!$A$1:$F$89</definedName>
    <definedName name="Liste_Activités" localSheetId="15">Activités!$C$5:$C$45</definedName>
    <definedName name="Liste_Activités" localSheetId="16">Activités!$C$5:$C$45</definedName>
    <definedName name="Liste_Activités" localSheetId="14">Activités!$C$5:$C$45</definedName>
    <definedName name="Liste_Activités" localSheetId="13">Activités!$C$5:$C$45</definedName>
    <definedName name="Liste_Activités" localSheetId="17">Activités!$C$5:$C$45</definedName>
    <definedName name="_xlnm.Print_Area" localSheetId="12">'01-04-16'!$A$1:$F$89</definedName>
    <definedName name="_xlnm.Print_Area" localSheetId="15">'02-07-17'!$A$1:$F$89</definedName>
    <definedName name="_xlnm.Print_Area" localSheetId="16">'02-11-20'!$A$1:$F$89</definedName>
    <definedName name="_xlnm.Print_Area" localSheetId="5">'08-09-11'!$A$1:$F$93</definedName>
    <definedName name="_xlnm.Print_Area" localSheetId="14">'08-09-16'!$A$1:$F$89</definedName>
    <definedName name="_xlnm.Print_Area" localSheetId="10">'10-07-14'!$A$1:$F$93</definedName>
    <definedName name="_xlnm.Print_Area" localSheetId="9">'10-12-13'!$A$1:$F$93</definedName>
    <definedName name="_xlnm.Print_Area" localSheetId="7">'17-12-12'!$A$1:$F$93</definedName>
    <definedName name="_xlnm.Print_Area" localSheetId="2">'19-10-10'!$A$1:$F$92</definedName>
    <definedName name="_xlnm.Print_Area" localSheetId="3">'19-10-10 (2)'!$A$1:$F$89</definedName>
    <definedName name="_xlnm.Print_Area" localSheetId="4">'19-10-10 (3)'!$A$1:$F$92</definedName>
    <definedName name="_xlnm.Print_Area" localSheetId="11">'20-11-14'!$A$1:$F$93</definedName>
    <definedName name="_xlnm.Print_Area" localSheetId="8">'23-05-13'!$A$1:$F$93</definedName>
    <definedName name="_xlnm.Print_Area" localSheetId="6">'23-10-12'!$A$1:$F$93</definedName>
    <definedName name="_xlnm.Print_Area" localSheetId="13">'27-04-16'!$A$1:$F$89</definedName>
    <definedName name="_xlnm.Print_Area" localSheetId="0">'30-08-10'!$A$1:$F$95</definedName>
    <definedName name="_xlnm.Print_Area" localSheetId="1">'30-08-10 (2)'!$A$1:$F$95</definedName>
    <definedName name="_xlnm.Print_Area" localSheetId="17">Activités!$A$1:$D$45</definedName>
  </definedNames>
  <calcPr calcId="191029" concurrentCalc="0"/>
</workbook>
</file>

<file path=xl/calcChain.xml><?xml version="1.0" encoding="utf-8"?>
<calcChain xmlns="http://schemas.openxmlformats.org/spreadsheetml/2006/main">
  <c r="E69" i="23" l="1"/>
  <c r="E72" i="23"/>
  <c r="E73" i="23"/>
  <c r="E74" i="23"/>
  <c r="E76" i="23"/>
  <c r="E80" i="23"/>
  <c r="E69" i="22"/>
  <c r="E72" i="22"/>
  <c r="E73" i="22"/>
  <c r="E74" i="22"/>
  <c r="E76" i="22"/>
  <c r="E80" i="22"/>
  <c r="E69" i="21"/>
  <c r="E72" i="21"/>
  <c r="E73" i="21"/>
  <c r="E74" i="21"/>
  <c r="E76" i="21"/>
  <c r="E80" i="21"/>
  <c r="E69" i="19"/>
  <c r="E72" i="19"/>
  <c r="E73" i="19"/>
  <c r="E74" i="19"/>
  <c r="E76" i="19"/>
  <c r="E80" i="19"/>
  <c r="E69" i="17"/>
  <c r="E72" i="17"/>
  <c r="E73" i="17"/>
  <c r="E74" i="17"/>
  <c r="E76" i="17"/>
  <c r="E80" i="17"/>
  <c r="E73" i="16"/>
  <c r="E76" i="16"/>
  <c r="E78" i="16"/>
  <c r="E77" i="16"/>
  <c r="E80" i="16"/>
  <c r="E84" i="16"/>
  <c r="E73" i="15"/>
  <c r="E76" i="15"/>
  <c r="E77" i="15"/>
  <c r="E78" i="15"/>
  <c r="E80" i="15"/>
  <c r="E84" i="15"/>
  <c r="E73" i="14"/>
  <c r="E76" i="14"/>
  <c r="E73" i="13"/>
  <c r="E78" i="14"/>
  <c r="E77" i="14"/>
  <c r="E76" i="13"/>
  <c r="E78" i="13"/>
  <c r="E73" i="12"/>
  <c r="E76" i="12"/>
  <c r="E73" i="11"/>
  <c r="E76" i="11"/>
  <c r="E73" i="10"/>
  <c r="E76" i="10"/>
  <c r="E72" i="9"/>
  <c r="E75" i="9"/>
  <c r="E75" i="8"/>
  <c r="E78" i="8"/>
  <c r="E75" i="4"/>
  <c r="E78" i="4"/>
  <c r="E72" i="7"/>
  <c r="E75" i="6"/>
  <c r="E80" i="14"/>
  <c r="E84" i="14"/>
  <c r="E77" i="13"/>
  <c r="E77" i="12"/>
  <c r="E78" i="12"/>
  <c r="E77" i="11"/>
  <c r="E78" i="11"/>
  <c r="E77" i="10"/>
  <c r="E76" i="9"/>
  <c r="E77" i="9"/>
  <c r="E79" i="9"/>
  <c r="E83" i="9"/>
  <c r="E79" i="8"/>
  <c r="E80" i="8"/>
  <c r="E73" i="7"/>
  <c r="E74" i="7"/>
  <c r="E76" i="7"/>
  <c r="E80" i="7"/>
  <c r="E76" i="6"/>
  <c r="E77" i="6"/>
  <c r="E79" i="4"/>
  <c r="E80" i="13"/>
  <c r="E84" i="13"/>
  <c r="E80" i="12"/>
  <c r="E84" i="12"/>
  <c r="E80" i="11"/>
  <c r="E84" i="11"/>
  <c r="E78" i="10"/>
  <c r="E80" i="10"/>
  <c r="E84" i="10"/>
  <c r="E82" i="8"/>
  <c r="E86" i="8"/>
  <c r="E79" i="6"/>
  <c r="E83" i="6"/>
  <c r="E80" i="4"/>
  <c r="E82" i="4"/>
  <c r="E86" i="4"/>
</calcChain>
</file>

<file path=xl/sharedStrings.xml><?xml version="1.0" encoding="utf-8"?>
<sst xmlns="http://schemas.openxmlformats.org/spreadsheetml/2006/main" count="472" uniqueCount="151">
  <si>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</si>
  <si>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</si>
  <si>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</si>
  <si>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</si>
  <si>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</si>
  <si>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</si>
  <si>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</si>
  <si>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</si>
  <si>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</si>
  <si>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</si>
  <si>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Recherches et analyses fiscales requises pour mener à terme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</si>
  <si>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</si>
  <si>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</si>
  <si>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</si>
  <si>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</si>
  <si>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Divers calculs effectués;</t>
  </si>
  <si>
    <t xml:space="preserve"> - Lecture et rédaction de divers courriels;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</si>
  <si>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</si>
  <si>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</si>
  <si>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</si>
  <si>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</si>
  <si>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</si>
  <si>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</si>
  <si>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</si>
  <si>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</si>
  <si>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</si>
  <si>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</si>
  <si>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</si>
  <si>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30 août 2010</t>
  </si>
  <si>
    <t>ISABELLE GOSSELIN</t>
  </si>
  <si>
    <t>ÉRECTEUR INTERNATIONAL INC</t>
  </si>
  <si>
    <t>2333 rue St-Césaire</t>
  </si>
  <si>
    <t>Marieville (Québec) J3M 1E1</t>
  </si>
  <si>
    <t># 10166</t>
  </si>
  <si>
    <t xml:space="preserve"> - Lecture et rédaction de courriels et discussions téléphoniques avec M. Michel Lafrance et les conseillers juridiques ;</t>
  </si>
  <si>
    <t xml:space="preserve"> - Divers calculs effectués, notamment un calcul de revenu protégé depuis 2004 pour vérifier certaines conséquences fiscales;</t>
  </si>
  <si>
    <t xml:space="preserve"> - Préparation des formulaires de roulement requis - version projet;</t>
  </si>
  <si>
    <t>Le 19 octobre 2010</t>
  </si>
  <si>
    <t># 10191</t>
  </si>
  <si>
    <t xml:space="preserve"> - Modifications au mémorandum fiscal pour mettre en place la réorganisation;</t>
  </si>
  <si>
    <t xml:space="preserve"> - Rencontre et préparation à la rencontre de clôture du 19 octobre 2010;</t>
  </si>
  <si>
    <t>DAVID GOSSELIN</t>
  </si>
  <si>
    <t>ACIER DG INC</t>
  </si>
  <si>
    <t>775 RUE RADISSON</t>
  </si>
  <si>
    <t>BELOEIL (Québec) J3G 6E3</t>
  </si>
  <si>
    <t># 10197</t>
  </si>
  <si>
    <t xml:space="preserve"> - Préparation des formulaires de roulement requis ;</t>
  </si>
  <si>
    <t># 10228</t>
  </si>
  <si>
    <t># 10231</t>
  </si>
  <si>
    <t>Le 7 décembre 2010</t>
  </si>
  <si>
    <t xml:space="preserve"> - Recherches, analyses des documents soumis, production de formulaires, discussions avec Michel relativement au crédit pour Isabelle;</t>
  </si>
  <si>
    <t xml:space="preserve"> - Rencontre avec vous à nos bureaux relativement au rachat d'actions et restructuration de la formule de rémunération ;</t>
  </si>
  <si>
    <t xml:space="preserve"> - Discussions téléphoniques avec vous, Michel Lafrance et le notaire ;</t>
  </si>
  <si>
    <t>Le 8 septembre 2011</t>
  </si>
  <si>
    <t xml:space="preserve"> - Modification au mémorandum fiscal suite à la réception des chiffres de Michel Lafrance;</t>
  </si>
  <si>
    <t xml:space="preserve"> - Rencontre avec vous aux bureaux de Boucherville pour la signature des documents préparés;</t>
  </si>
  <si>
    <t># 11150</t>
  </si>
  <si>
    <t>Le 23 octobre 2012</t>
  </si>
  <si>
    <t># 12163</t>
  </si>
  <si>
    <t>Réorganisations et consultations</t>
  </si>
  <si>
    <t xml:space="preserve"> - Rencontre avec vous à nos bureaux de Boucherville;</t>
  </si>
  <si>
    <t xml:space="preserve"> - Rencontre avec vous à vos bureaux et déplacement;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</si>
  <si>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</si>
  <si>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</si>
  <si>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Recherches et analyses fiscales requises pour la mise en place de la réorganisation;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</si>
  <si>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</si>
  <si>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</si>
  <si>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des formulaires de roulement T2057 et TP-518 requis;</t>
  </si>
  <si>
    <t xml:space="preserve"> - Préparation des formulaires de ventes de comptes clients T2022 et TP-184 requis;</t>
  </si>
  <si>
    <t xml:space="preserve"> - Préparation des formulaires de taxes FP-2044 requis pour le transfert de la totalité ou presque d'une entreprise;</t>
  </si>
  <si>
    <t xml:space="preserve"> - Préparation des formulaires de CDC T2054 et CO-502 requis;</t>
  </si>
  <si>
    <t xml:space="preserve"> - Préparation du formulaire T2027 - règlement de dette lors de la liquidation de filiale;</t>
  </si>
  <si>
    <t xml:space="preserve"> - Préparer un sommaire de chèques à faire pour la séance de clôture</t>
  </si>
  <si>
    <t xml:space="preserve"> - Diverses discussions téléphoniques avec vous ;</t>
  </si>
  <si>
    <t xml:space="preserve"> - Diverses discussions téléphoniques avec le conseiller juridique;</t>
  </si>
  <si>
    <t xml:space="preserve"> - Lecture et rédaction de divers courriels avec les divers intervenants;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</si>
  <si>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</si>
  <si>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</si>
  <si>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</si>
  <si>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</si>
  <si>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</si>
  <si>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Préparation, déplacement et rencontre avec votre père à sa résidence;</t>
  </si>
  <si>
    <t xml:space="preserve"> - Révision de la convention d'actionnaires et de la résolution à faire adopter par Vlad pour la suite des choses;</t>
  </si>
  <si>
    <t xml:space="preserve"> - Diverses discussions téléphoniques avec Patrice et Michel Lafrance ;</t>
  </si>
  <si>
    <t>Le 17 décembre 2012</t>
  </si>
  <si>
    <t># 12207</t>
  </si>
  <si>
    <t xml:space="preserve"> - Modifications au mémorandum fiscal pour enlever la portion Bolmetco des transactions;</t>
  </si>
  <si>
    <t xml:space="preserve"> - Analyse du rachat des actions détenus par la société de gestion de Patrice;</t>
  </si>
  <si>
    <t xml:space="preserve"> - Diverses discussions téléphoniques avec Michel Lafrance ;</t>
  </si>
  <si>
    <t xml:space="preserve"> - Analyses, discussions et courriels pour tenter de régler les problèmes aux différents livres des minutes;</t>
  </si>
  <si>
    <t xml:space="preserve"> - Préparation, déplacement et rencontre avec vous à Boucherville pour la séance de clôture;</t>
  </si>
  <si>
    <t xml:space="preserve"> - Diverses discussions téléphoniques avec Michel Lafrance;</t>
  </si>
  <si>
    <t xml:space="preserve"> - Analyse de la planification 2012 pour dividende et rachats demandée par Michel;</t>
  </si>
  <si>
    <t xml:space="preserve"> - Mise à jour vs délai dans les dates de transactions;</t>
  </si>
  <si>
    <t># 13128</t>
  </si>
  <si>
    <t>Le 23 mai 2013</t>
  </si>
  <si>
    <t># 13252</t>
  </si>
  <si>
    <t>Le 10 décembre 2013</t>
  </si>
  <si>
    <t xml:space="preserve"> - Rencontre avec vous et déplacement aux bureaux de Boucherville le 5 septembre 2013;</t>
  </si>
  <si>
    <t xml:space="preserve"> - Analyse et révision des états financiers et déclaration d'impôts des sociétés demandé par Michel Lafrance;</t>
  </si>
  <si>
    <t>Le 10 juillet 2014</t>
  </si>
  <si>
    <t># 14148</t>
  </si>
  <si>
    <t xml:space="preserve"> - Validation des dividendes avec T5 émis par Michel Lafrance vs mémorandum;</t>
  </si>
  <si>
    <t xml:space="preserve"> - Répondre aux questionnements de Blain Joyal Charbonneau en lien avec la réorganisation effectuée;</t>
  </si>
  <si>
    <t>Le 20 novembre 2014</t>
  </si>
  <si>
    <t># 14253</t>
  </si>
  <si>
    <t xml:space="preserve"> - Questions de vos comptables afférent à la comptabilisation des transactions passées;</t>
  </si>
  <si>
    <t xml:space="preserve"> - Question de Patrice - acquisition d'immeuble potentiel;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</si>
  <si>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</si>
  <si>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</si>
  <si>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société;</t>
  </si>
  <si>
    <t xml:space="preserve"> - Recueuillir les informations pour la création d'une fiducie;</t>
  </si>
  <si>
    <t xml:space="preserve"> - Préparation de directives sur l'utilisation de votre nouvelle structure;</t>
  </si>
  <si>
    <t xml:space="preserve"> - Aide à la détermination de la juste valeur marchande;</t>
  </si>
  <si>
    <t xml:space="preserve"> - Divers calculs effectués en lien avec la mise en place;</t>
  </si>
  <si>
    <t xml:space="preserve"> - Préparation du formulaire RC1 d'obtention du numéro d'entreprise fédéral pour la nouvelle société;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</si>
  <si>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</si>
  <si>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</si>
  <si>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</si>
  <si>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>Le 1er avril 2016</t>
  </si>
  <si>
    <t>2333 rue St-Césaire
Marieville (Québec) J3M 1E1</t>
  </si>
  <si>
    <t># 16066</t>
  </si>
  <si>
    <t xml:space="preserve"> - Rencontre et déplacement pour rencontre avec vous à Boucherville pour discuter de Allinov le 17 juin 2015 ;</t>
  </si>
  <si>
    <t xml:space="preserve"> - Rencontre et déplacement pour rencontre avec vous à Anjou pour discuter de Allinov le 14 mars 2016 ;</t>
  </si>
  <si>
    <t xml:space="preserve"> - Discussions téléphoniques et courriels avec vous et votre comptable pour différents aspects de la transaction à venir ;</t>
  </si>
  <si>
    <t xml:space="preserve"> - Rencontre et préparation à la rencontre avec vous à nos bureaux pour discuter de Allinov le 1er avril 2016 ;</t>
  </si>
  <si>
    <t xml:space="preserve"> - Analyse de la juste valeur marchande des parts de chacun dans les différentes sociétés ;</t>
  </si>
  <si>
    <t xml:space="preserve"> - Analyse des planifications fiscales possibles dans le cadre de la vente de Allinov ;</t>
  </si>
  <si>
    <t xml:space="preserve"> - Recherches fiscales nécessaires entourant les planifications fiscales possibles ;</t>
  </si>
  <si>
    <t xml:space="preserve"> - Analyse de l'admissibilité des actions de 9282 et de Érecteur à l'exonération pour gain en capital ;</t>
  </si>
  <si>
    <t>Le 27 avril 2016</t>
  </si>
  <si>
    <t># 16081</t>
  </si>
  <si>
    <t xml:space="preserve"> - Préparation des 6 formulaires de roulement T2057 et TP-518 requis;</t>
  </si>
  <si>
    <t>Le 8 septembre 2016</t>
  </si>
  <si>
    <t xml:space="preserve"> - Discussions téléphoniques et courriels avec Michel Lafrance ;</t>
  </si>
  <si>
    <t xml:space="preserve"> - Analyse des ajustements finaux au prix de vente des actions ;</t>
  </si>
  <si>
    <t xml:space="preserve"> - Préparation d'un tableau d'ajustement final ;</t>
  </si>
  <si>
    <t xml:space="preserve"> - Discussions téléphoniques avec Gilles Séguin vs la comptabilisation des différents aspect ;</t>
  </si>
  <si>
    <t xml:space="preserve"> - Discussion téléphonique avec vous au sujet de votre structure,</t>
  </si>
  <si>
    <t># 16191</t>
  </si>
  <si>
    <t>PATRICE GOSSELIN</t>
  </si>
  <si>
    <t>Le 2 juillet 2017</t>
  </si>
  <si>
    <t># 17167</t>
  </si>
  <si>
    <t xml:space="preserve"> - Travail avec votre comptable pour les états financiers de fin d'année en lien avec les actions / organigramme ;</t>
  </si>
  <si>
    <t>Le 2 NOVEMBRE 2020</t>
  </si>
  <si>
    <t># 20278</t>
  </si>
  <si>
    <t xml:space="preserve"> - Analyse des différentes options possibles et des différents impacts fiscaux découlant des radiations de dettes et des liquidations des sociétés ;</t>
  </si>
  <si>
    <t xml:space="preserve"> - Préparation des directives fiscales à l'attention des juristes afin de procéder aux diverses étapes de mise en place ;</t>
  </si>
  <si>
    <t xml:space="preserve"> - Diverses discussions avec vous, votre comptable et le juriste relativement aux différentes étapes de mises en place ;</t>
  </si>
  <si>
    <t xml:space="preserve"> - Préparation d'un sommaire des impacts fiscaux pour votre comptable ;</t>
  </si>
  <si>
    <t xml:space="preserve"> - Révision de la documentation juridique afférente à la présente mise en place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</si>
</sst>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0" xfId="0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6" fillId="0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0" fontId="7" fillId="0" borderId="1" xfId="0" applyFont="1" applyFill="1" applyBorder="1"/>
    <xf numFmtId="0" fontId="2" fillId="0" borderId="1" xfId="0" applyFont="1" applyFill="1" applyBorder="1"/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5" fillId="0" borderId="0" xfId="0" applyFont="1" applyFill="1"/>
    <xf numFmtId="0" fontId="16" fillId="0" borderId="0" xfId="0" applyFont="1" applyFill="1"/>
    <xf numFmtId="0" fontId="15" fillId="0" borderId="0" xfId="0" applyFont="1" applyFill="1" applyAlignment="1">
      <alignment horizontal="right"/>
    </xf>
    <xf numFmtId="7" fontId="11" fillId="0" borderId="0" xfId="0" applyNumberFormat="1" applyFont="1" applyFill="1"/>
    <xf numFmtId="166" fontId="15" fillId="0" borderId="0" xfId="2" applyNumberFormat="1" applyFont="1" applyFill="1"/>
    <xf numFmtId="166" fontId="16" fillId="0" borderId="0" xfId="2" applyNumberFormat="1" applyFont="1" applyFill="1"/>
    <xf numFmtId="10" fontId="16" fillId="0" borderId="0" xfId="0" applyNumberFormat="1" applyFont="1" applyFill="1" applyAlignment="1">
      <alignment horizontal="left"/>
    </xf>
    <xf numFmtId="166" fontId="16" fillId="0" borderId="0" xfId="0" applyNumberFormat="1" applyFont="1" applyFill="1"/>
    <xf numFmtId="166" fontId="15" fillId="0" borderId="3" xfId="2" applyNumberFormat="1" applyFont="1" applyFill="1" applyBorder="1"/>
    <xf numFmtId="0" fontId="16" fillId="0" borderId="0" xfId="0" applyFont="1" applyFill="1" applyAlignment="1">
      <alignment horizontal="right"/>
    </xf>
    <xf numFmtId="166" fontId="16" fillId="0" borderId="0" xfId="1" applyNumberFormat="1" applyFont="1" applyFill="1"/>
    <xf numFmtId="166" fontId="16" fillId="0" borderId="2" xfId="1" applyNumberFormat="1" applyFont="1" applyFill="1" applyBorder="1"/>
    <xf numFmtId="7" fontId="16" fillId="0" borderId="0" xfId="0" applyNumberFormat="1" applyFont="1" applyFill="1"/>
    <xf numFmtId="0" fontId="18" fillId="3" borderId="15" xfId="0" applyFont="1" applyFill="1" applyBorder="1" applyAlignment="1">
      <alignment vertical="center"/>
    </xf>
    <xf numFmtId="0" fontId="19" fillId="3" borderId="16" xfId="0" applyFont="1" applyFill="1" applyBorder="1" applyAlignment="1">
      <alignment vertical="center"/>
    </xf>
    <xf numFmtId="7" fontId="18" fillId="3" borderId="17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0" fillId="2" borderId="6" xfId="0" applyFont="1" applyFill="1" applyBorder="1" applyAlignment="1">
      <alignment horizontal="left" wrapText="1" shrinkToFit="1"/>
    </xf>
    <xf numFmtId="167" fontId="16" fillId="0" borderId="0" xfId="0" applyNumberFormat="1" applyFont="1" applyFill="1" applyAlignment="1">
      <alignment horizontal="left"/>
    </xf>
    <xf numFmtId="0" fontId="11" fillId="0" borderId="0" xfId="0" applyFont="1" applyFill="1" applyAlignment="1">
      <alignment horizontal="left" wrapText="1" indent="1" shrinkToFit="1"/>
    </xf>
    <xf numFmtId="0" fontId="4" fillId="2" borderId="0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16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wrapText="1" indent="1" shrinkToFit="1"/>
    </xf>
    <xf numFmtId="0" fontId="9" fillId="0" borderId="14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left" indent="1"/>
    </xf>
    <xf numFmtId="0" fontId="11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52D670F-BC4A-4EE9-B71C-73B5170C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047EB02-510C-413A-8423-6703B44D2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8"/>
  <sheetViews>
    <sheetView view="pageBreakPreview" topLeftCell="A4" zoomScale="80" zoomScaleNormal="100" zoomScaleSheetLayoutView="80" workbookViewId="0">
      <selection activeCell="E76" sqref="E76"/>
    </sheetView>
  </sheetViews>
  <sheetFormatPr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28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29</v>
      </c>
      <c r="C24" s="22"/>
      <c r="D24" s="22"/>
      <c r="E24" s="22"/>
      <c r="F24" s="22"/>
    </row>
    <row r="25" spans="1:6" ht="15" x14ac:dyDescent="0.2">
      <c r="A25" s="18"/>
      <c r="B25" s="26" t="s">
        <v>30</v>
      </c>
      <c r="C25" s="22"/>
      <c r="D25" s="22"/>
      <c r="E25" s="22"/>
      <c r="F25" s="22"/>
    </row>
    <row r="26" spans="1:6" ht="15" x14ac:dyDescent="0.2">
      <c r="A26" s="18"/>
      <c r="B26" s="27" t="s">
        <v>31</v>
      </c>
      <c r="C26" s="22"/>
      <c r="D26" s="22"/>
      <c r="E26" s="22"/>
      <c r="F26" s="22"/>
    </row>
    <row r="27" spans="1:6" ht="15" x14ac:dyDescent="0.2">
      <c r="A27" s="18"/>
      <c r="B27" s="27" t="s">
        <v>32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19</v>
      </c>
      <c r="E29" s="28" t="s">
        <v>33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2" customFormat="1" ht="21.75" customHeight="1" x14ac:dyDescent="0.2">
      <c r="A31" s="55" t="s">
        <v>0</v>
      </c>
      <c r="B31" s="55"/>
      <c r="C31" s="55"/>
      <c r="D31" s="55"/>
      <c r="E31" s="55"/>
      <c r="F31" s="55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54"/>
      <c r="C34" s="54"/>
      <c r="D34" s="54"/>
      <c r="E34" s="29"/>
      <c r="F34" s="22"/>
    </row>
    <row r="35" spans="1:6" ht="14.25" x14ac:dyDescent="0.2">
      <c r="A35" s="22"/>
      <c r="B35" s="54"/>
      <c r="C35" s="54"/>
      <c r="D35" s="54"/>
      <c r="E35" s="29"/>
      <c r="F35" s="22"/>
    </row>
    <row r="36" spans="1:6" ht="14.25" x14ac:dyDescent="0.2">
      <c r="A36" s="22"/>
      <c r="B36" s="54" t="s">
        <v>2</v>
      </c>
      <c r="C36" s="54"/>
      <c r="D36" s="54"/>
      <c r="E36" s="29"/>
      <c r="F36" s="22"/>
    </row>
    <row r="37" spans="1:6" ht="14.25" x14ac:dyDescent="0.2">
      <c r="A37" s="22"/>
      <c r="B37" s="54"/>
      <c r="C37" s="54"/>
      <c r="D37" s="54"/>
      <c r="E37" s="29"/>
      <c r="F37" s="22"/>
    </row>
    <row r="38" spans="1:6" ht="14.25" x14ac:dyDescent="0.2">
      <c r="A38" s="22"/>
      <c r="B38" s="54"/>
      <c r="C38" s="54"/>
      <c r="D38" s="54"/>
      <c r="E38" s="29"/>
      <c r="F38" s="22"/>
    </row>
    <row r="39" spans="1:6" ht="14.25" x14ac:dyDescent="0.2">
      <c r="A39" s="22"/>
      <c r="B39" s="54" t="s">
        <v>34</v>
      </c>
      <c r="C39" s="54"/>
      <c r="D39" s="54"/>
      <c r="E39" s="29"/>
      <c r="F39" s="22"/>
    </row>
    <row r="40" spans="1:6" ht="14.25" x14ac:dyDescent="0.2">
      <c r="A40" s="22"/>
      <c r="B40" s="54"/>
      <c r="C40" s="54"/>
      <c r="D40" s="54"/>
      <c r="E40" s="29"/>
      <c r="F40" s="22"/>
    </row>
    <row r="41" spans="1:6" ht="13.5" customHeight="1" x14ac:dyDescent="0.2">
      <c r="A41" s="22"/>
      <c r="B41" s="54"/>
      <c r="C41" s="54"/>
      <c r="D41" s="54"/>
      <c r="E41" s="29"/>
      <c r="F41" s="22"/>
    </row>
    <row r="42" spans="1:6" ht="14.25" x14ac:dyDescent="0.2">
      <c r="A42" s="22"/>
      <c r="B42" s="54" t="s">
        <v>9</v>
      </c>
      <c r="C42" s="54"/>
      <c r="D42" s="54"/>
      <c r="E42" s="29"/>
      <c r="F42" s="22"/>
    </row>
    <row r="43" spans="1:6" ht="14.25" x14ac:dyDescent="0.2">
      <c r="A43" s="22"/>
      <c r="B43" s="54"/>
      <c r="C43" s="54"/>
      <c r="D43" s="54"/>
      <c r="E43" s="29"/>
      <c r="F43" s="22"/>
    </row>
    <row r="44" spans="1:6" ht="14.25" x14ac:dyDescent="0.2">
      <c r="A44" s="22"/>
      <c r="B44" s="54"/>
      <c r="C44" s="54"/>
      <c r="D44" s="54"/>
      <c r="E44" s="29"/>
      <c r="F44" s="22"/>
    </row>
    <row r="45" spans="1:6" ht="14.25" x14ac:dyDescent="0.2">
      <c r="A45" s="22"/>
      <c r="B45" s="54" t="s">
        <v>35</v>
      </c>
      <c r="C45" s="54"/>
      <c r="D45" s="54"/>
      <c r="E45" s="29"/>
      <c r="F45" s="22"/>
    </row>
    <row r="46" spans="1:6" ht="14.25" x14ac:dyDescent="0.2">
      <c r="A46" s="22"/>
      <c r="B46" s="54"/>
      <c r="C46" s="54"/>
      <c r="D46" s="54"/>
      <c r="E46" s="29"/>
      <c r="F46" s="22"/>
    </row>
    <row r="47" spans="1:6" ht="14.25" x14ac:dyDescent="0.2">
      <c r="A47" s="22"/>
      <c r="B47" s="54"/>
      <c r="C47" s="54"/>
      <c r="D47" s="54"/>
      <c r="E47" s="29"/>
      <c r="F47" s="22"/>
    </row>
    <row r="48" spans="1:6" ht="14.25" x14ac:dyDescent="0.2">
      <c r="A48" s="22"/>
      <c r="B48" s="54" t="s">
        <v>36</v>
      </c>
      <c r="C48" s="54"/>
      <c r="D48" s="54"/>
      <c r="E48" s="29"/>
      <c r="F48" s="22"/>
    </row>
    <row r="49" spans="1:6" ht="14.25" x14ac:dyDescent="0.2">
      <c r="A49" s="22"/>
      <c r="B49" s="54"/>
      <c r="C49" s="54"/>
      <c r="D49" s="54"/>
      <c r="E49" s="29"/>
      <c r="F49" s="22"/>
    </row>
    <row r="50" spans="1:6" ht="14.25" x14ac:dyDescent="0.2">
      <c r="A50" s="22"/>
      <c r="B50" s="54"/>
      <c r="C50" s="54"/>
      <c r="D50" s="54"/>
      <c r="E50" s="29"/>
      <c r="F50" s="22"/>
    </row>
    <row r="51" spans="1:6" ht="14.25" x14ac:dyDescent="0.2">
      <c r="A51" s="22"/>
      <c r="B51" s="54"/>
      <c r="C51" s="54"/>
      <c r="D51" s="54"/>
      <c r="E51" s="29"/>
      <c r="F51" s="22"/>
    </row>
    <row r="52" spans="1:6" ht="14.25" x14ac:dyDescent="0.2">
      <c r="A52" s="22"/>
      <c r="B52" s="54"/>
      <c r="C52" s="54"/>
      <c r="D52" s="54"/>
      <c r="E52" s="29"/>
      <c r="F52" s="22"/>
    </row>
    <row r="53" spans="1:6" ht="14.25" x14ac:dyDescent="0.2">
      <c r="A53" s="22"/>
      <c r="B53" s="54"/>
      <c r="C53" s="54"/>
      <c r="D53" s="54"/>
      <c r="E53" s="29"/>
      <c r="F53" s="22"/>
    </row>
    <row r="54" spans="1:6" ht="14.25" x14ac:dyDescent="0.2">
      <c r="A54" s="22"/>
      <c r="B54" s="54"/>
      <c r="C54" s="54"/>
      <c r="D54" s="54"/>
      <c r="E54" s="29"/>
      <c r="F54" s="22"/>
    </row>
    <row r="55" spans="1:6" ht="14.25" x14ac:dyDescent="0.2">
      <c r="A55" s="22"/>
      <c r="B55" s="54"/>
      <c r="C55" s="54"/>
      <c r="D55" s="54"/>
      <c r="E55" s="29"/>
      <c r="F55" s="22"/>
    </row>
    <row r="56" spans="1:6" ht="14.25" x14ac:dyDescent="0.2">
      <c r="A56" s="22"/>
      <c r="B56" s="54"/>
      <c r="C56" s="54"/>
      <c r="D56" s="54"/>
      <c r="E56" s="29"/>
      <c r="F56" s="22"/>
    </row>
    <row r="57" spans="1:6" ht="14.25" x14ac:dyDescent="0.2">
      <c r="A57" s="22"/>
      <c r="B57" s="54"/>
      <c r="C57" s="54"/>
      <c r="D57" s="54"/>
      <c r="E57" s="29"/>
      <c r="F57" s="22"/>
    </row>
    <row r="58" spans="1:6" ht="14.25" x14ac:dyDescent="0.2">
      <c r="A58" s="22"/>
      <c r="B58" s="54"/>
      <c r="C58" s="54"/>
      <c r="D58" s="54"/>
      <c r="E58" s="29"/>
      <c r="F58" s="22"/>
    </row>
    <row r="59" spans="1:6" ht="14.25" x14ac:dyDescent="0.2">
      <c r="A59" s="22"/>
      <c r="B59" s="54"/>
      <c r="C59" s="54"/>
      <c r="D59" s="54"/>
      <c r="E59" s="29"/>
      <c r="F59" s="22"/>
    </row>
    <row r="60" spans="1:6" ht="14.25" x14ac:dyDescent="0.2">
      <c r="A60" s="22"/>
      <c r="B60" s="54"/>
      <c r="C60" s="54"/>
      <c r="D60" s="54"/>
      <c r="E60" s="29"/>
      <c r="F60" s="22"/>
    </row>
    <row r="61" spans="1:6" ht="14.25" x14ac:dyDescent="0.2">
      <c r="A61" s="22"/>
      <c r="B61" s="54"/>
      <c r="C61" s="54"/>
      <c r="D61" s="54"/>
      <c r="E61" s="29"/>
      <c r="F61" s="22"/>
    </row>
    <row r="62" spans="1:6" ht="14.25" x14ac:dyDescent="0.2">
      <c r="A62" s="22"/>
      <c r="B62" s="54"/>
      <c r="C62" s="54"/>
      <c r="D62" s="54"/>
      <c r="E62" s="29"/>
      <c r="F62" s="22"/>
    </row>
    <row r="63" spans="1:6" ht="14.25" x14ac:dyDescent="0.2">
      <c r="A63" s="22"/>
      <c r="B63" s="54"/>
      <c r="C63" s="54"/>
      <c r="D63" s="54"/>
      <c r="E63" s="29"/>
      <c r="F63" s="22"/>
    </row>
    <row r="64" spans="1:6" ht="14.25" x14ac:dyDescent="0.2">
      <c r="A64" s="22"/>
      <c r="B64" s="54"/>
      <c r="C64" s="54"/>
      <c r="D64" s="54"/>
      <c r="E64" s="29"/>
      <c r="F64" s="22"/>
    </row>
    <row r="65" spans="1:6" ht="14.25" x14ac:dyDescent="0.2">
      <c r="A65" s="22"/>
      <c r="B65" s="54"/>
      <c r="C65" s="54"/>
      <c r="D65" s="54"/>
      <c r="E65" s="29"/>
      <c r="F65" s="22"/>
    </row>
    <row r="66" spans="1:6" ht="14.25" x14ac:dyDescent="0.2">
      <c r="A66" s="22"/>
      <c r="B66" s="54"/>
      <c r="C66" s="54"/>
      <c r="D66" s="54"/>
      <c r="E66" s="29"/>
      <c r="F66" s="22"/>
    </row>
    <row r="67" spans="1:6" ht="14.25" x14ac:dyDescent="0.2">
      <c r="A67" s="22"/>
      <c r="B67" s="54"/>
      <c r="C67" s="54"/>
      <c r="D67" s="54"/>
      <c r="E67" s="29"/>
      <c r="F67" s="22"/>
    </row>
    <row r="68" spans="1:6" ht="14.25" x14ac:dyDescent="0.2">
      <c r="A68" s="22"/>
      <c r="B68" s="54"/>
      <c r="C68" s="54"/>
      <c r="D68" s="54"/>
      <c r="E68" s="29"/>
      <c r="F68" s="22"/>
    </row>
    <row r="69" spans="1:6" ht="14.25" x14ac:dyDescent="0.2">
      <c r="A69" s="22"/>
      <c r="B69" s="54"/>
      <c r="C69" s="54"/>
      <c r="D69" s="54"/>
      <c r="E69" s="29"/>
      <c r="F69" s="22"/>
    </row>
    <row r="70" spans="1:6" ht="14.25" x14ac:dyDescent="0.2">
      <c r="A70" s="22"/>
      <c r="B70" s="54"/>
      <c r="C70" s="54"/>
      <c r="D70" s="54"/>
      <c r="E70" s="29"/>
      <c r="F70" s="22"/>
    </row>
    <row r="71" spans="1:6" ht="14.25" x14ac:dyDescent="0.2">
      <c r="A71" s="22"/>
      <c r="B71" s="54"/>
      <c r="C71" s="54"/>
      <c r="D71" s="54"/>
      <c r="E71" s="29"/>
      <c r="F71" s="22"/>
    </row>
    <row r="72" spans="1:6" ht="14.25" x14ac:dyDescent="0.2">
      <c r="A72" s="22"/>
      <c r="B72" s="54"/>
      <c r="C72" s="54"/>
      <c r="D72" s="54"/>
      <c r="E72" s="29"/>
      <c r="F72" s="22"/>
    </row>
    <row r="73" spans="1:6" ht="14.25" x14ac:dyDescent="0.2">
      <c r="A73" s="22"/>
      <c r="B73" s="54"/>
      <c r="C73" s="54"/>
      <c r="D73" s="54"/>
      <c r="E73" s="29"/>
      <c r="F73" s="22"/>
    </row>
    <row r="74" spans="1:6" ht="13.5" customHeight="1" x14ac:dyDescent="0.2">
      <c r="A74" s="22"/>
      <c r="B74" s="54"/>
      <c r="C74" s="54"/>
      <c r="D74" s="54"/>
      <c r="E74" s="29"/>
      <c r="F74" s="22"/>
    </row>
    <row r="75" spans="1:6" ht="13.5" customHeight="1" x14ac:dyDescent="0.2">
      <c r="A75" s="22"/>
      <c r="B75" s="26" t="s">
        <v>23</v>
      </c>
      <c r="C75" s="27"/>
      <c r="D75" s="27"/>
      <c r="E75" s="30">
        <f>15*175*0.5</f>
        <v>1312.5</v>
      </c>
      <c r="F75" s="22"/>
    </row>
    <row r="76" spans="1:6" ht="13.5" customHeight="1" x14ac:dyDescent="0.2">
      <c r="A76" s="22"/>
      <c r="B76" s="35" t="s">
        <v>20</v>
      </c>
      <c r="C76" s="27"/>
      <c r="D76" s="27"/>
      <c r="E76" s="31">
        <v>0</v>
      </c>
      <c r="F76" s="22"/>
    </row>
    <row r="77" spans="1:6" ht="13.5" customHeight="1" x14ac:dyDescent="0.2">
      <c r="A77" s="22"/>
      <c r="B77" s="35" t="s">
        <v>21</v>
      </c>
      <c r="C77" s="27"/>
      <c r="D77" s="27"/>
      <c r="E77" s="31">
        <v>0</v>
      </c>
      <c r="F77" s="22"/>
    </row>
    <row r="78" spans="1:6" ht="13.5" customHeight="1" x14ac:dyDescent="0.2">
      <c r="A78" s="22"/>
      <c r="B78" s="26" t="s">
        <v>22</v>
      </c>
      <c r="C78" s="27"/>
      <c r="D78" s="27"/>
      <c r="E78" s="30">
        <f>SUM(E75:E77)</f>
        <v>1312.5</v>
      </c>
      <c r="F78" s="22"/>
    </row>
    <row r="79" spans="1:6" ht="13.5" customHeight="1" x14ac:dyDescent="0.2">
      <c r="A79" s="22"/>
      <c r="B79" s="27" t="s">
        <v>5</v>
      </c>
      <c r="C79" s="32">
        <v>0.05</v>
      </c>
      <c r="D79" s="27"/>
      <c r="E79" s="36">
        <f>ROUND(E78*C79,2)</f>
        <v>65.63</v>
      </c>
      <c r="F79" s="22"/>
    </row>
    <row r="80" spans="1:6" ht="13.5" customHeight="1" x14ac:dyDescent="0.2">
      <c r="A80" s="22"/>
      <c r="B80" s="27" t="s">
        <v>4</v>
      </c>
      <c r="C80" s="32">
        <v>7.4999999999999997E-2</v>
      </c>
      <c r="D80" s="27"/>
      <c r="E80" s="37">
        <f>ROUND((E78+E79)*C80,2)</f>
        <v>103.36</v>
      </c>
      <c r="F80" s="22"/>
    </row>
    <row r="81" spans="1:6" ht="13.5" customHeight="1" x14ac:dyDescent="0.2">
      <c r="A81" s="22"/>
      <c r="B81" s="27"/>
      <c r="C81" s="27"/>
      <c r="D81" s="27"/>
      <c r="E81" s="33"/>
      <c r="F81" s="22"/>
    </row>
    <row r="82" spans="1:6" ht="16.5" customHeight="1" thickBot="1" x14ac:dyDescent="0.25">
      <c r="A82" s="22"/>
      <c r="B82" s="26" t="s">
        <v>24</v>
      </c>
      <c r="C82" s="27"/>
      <c r="D82" s="27"/>
      <c r="E82" s="34">
        <f>SUM(E78:E80)</f>
        <v>1481.49</v>
      </c>
      <c r="F82" s="22"/>
    </row>
    <row r="83" spans="1:6" ht="15.75" thickTop="1" x14ac:dyDescent="0.2">
      <c r="A83" s="22"/>
      <c r="B83" s="57"/>
      <c r="C83" s="57"/>
      <c r="D83" s="57"/>
      <c r="E83" s="38"/>
      <c r="F83" s="22"/>
    </row>
    <row r="84" spans="1:6" ht="15" x14ac:dyDescent="0.2">
      <c r="A84" s="22"/>
      <c r="B84" s="56" t="s">
        <v>26</v>
      </c>
      <c r="C84" s="56"/>
      <c r="D84" s="56"/>
      <c r="E84" s="38">
        <v>0</v>
      </c>
      <c r="F84" s="22"/>
    </row>
    <row r="85" spans="1:6" ht="15" x14ac:dyDescent="0.2">
      <c r="A85" s="22"/>
      <c r="B85" s="57"/>
      <c r="C85" s="57"/>
      <c r="D85" s="57"/>
      <c r="E85" s="38"/>
      <c r="F85" s="22"/>
    </row>
    <row r="86" spans="1:6" ht="19.5" customHeight="1" x14ac:dyDescent="0.2">
      <c r="A86" s="22"/>
      <c r="B86" s="39" t="s">
        <v>25</v>
      </c>
      <c r="C86" s="40"/>
      <c r="D86" s="40"/>
      <c r="E86" s="41">
        <f>E82-E84</f>
        <v>1481.49</v>
      </c>
      <c r="F86" s="22"/>
    </row>
    <row r="87" spans="1:6" ht="13.5" customHeight="1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52"/>
      <c r="C89" s="52"/>
      <c r="D89" s="52"/>
      <c r="E89" s="52"/>
      <c r="F89" s="22"/>
    </row>
    <row r="90" spans="1:6" ht="14.25" x14ac:dyDescent="0.2">
      <c r="A90" s="60" t="s">
        <v>27</v>
      </c>
      <c r="B90" s="60"/>
      <c r="C90" s="60"/>
      <c r="D90" s="60"/>
      <c r="E90" s="60"/>
      <c r="F90" s="60"/>
    </row>
    <row r="91" spans="1:6" ht="14.25" x14ac:dyDescent="0.2">
      <c r="A91" s="58" t="s">
        <v>7</v>
      </c>
      <c r="B91" s="58"/>
      <c r="C91" s="58"/>
      <c r="D91" s="58"/>
      <c r="E91" s="58"/>
      <c r="F91" s="58"/>
    </row>
    <row r="92" spans="1:6" x14ac:dyDescent="0.2">
      <c r="A92" s="22"/>
      <c r="B92" s="22"/>
      <c r="C92" s="22"/>
      <c r="D92" s="22"/>
      <c r="E92" s="22"/>
      <c r="F92" s="22"/>
    </row>
    <row r="93" spans="1:6" x14ac:dyDescent="0.2">
      <c r="A93" s="22"/>
      <c r="B93" s="53"/>
      <c r="C93" s="53"/>
      <c r="D93" s="53"/>
      <c r="E93" s="53"/>
      <c r="F93" s="22"/>
    </row>
    <row r="94" spans="1:6" ht="15" x14ac:dyDescent="0.2">
      <c r="A94" s="59" t="s">
        <v>8</v>
      </c>
      <c r="B94" s="59"/>
      <c r="C94" s="59"/>
      <c r="D94" s="59"/>
      <c r="E94" s="59"/>
      <c r="F94" s="59"/>
    </row>
    <row r="96" spans="1:6" ht="39.75" customHeight="1" x14ac:dyDescent="0.2">
      <c r="B96" s="50"/>
      <c r="C96" s="51"/>
      <c r="D96" s="51"/>
    </row>
    <row r="97" spans="2:4" ht="13.5" customHeight="1" x14ac:dyDescent="0.2"/>
    <row r="98" spans="2:4" x14ac:dyDescent="0.2">
      <c r="B98" s="17"/>
      <c r="C98" s="17"/>
      <c r="D98" s="17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2:F96"/>
  <sheetViews>
    <sheetView view="pageBreakPreview" topLeftCell="A28" zoomScale="80" zoomScaleNormal="100" zoomScaleSheetLayoutView="80" workbookViewId="0">
      <selection activeCell="B67" sqref="B67:D67"/>
    </sheetView>
  </sheetViews>
  <sheetFormatPr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29</v>
      </c>
      <c r="C24" s="22"/>
      <c r="D24" s="22"/>
      <c r="E24" s="22"/>
      <c r="F24" s="22"/>
    </row>
    <row r="25" spans="1:6" ht="15" x14ac:dyDescent="0.2">
      <c r="A25" s="18"/>
      <c r="B25" s="26" t="s">
        <v>30</v>
      </c>
      <c r="C25" s="22"/>
      <c r="D25" s="22"/>
      <c r="E25" s="22"/>
      <c r="F25" s="22"/>
    </row>
    <row r="26" spans="1:6" ht="15" x14ac:dyDescent="0.2">
      <c r="A26" s="18"/>
      <c r="B26" s="27" t="s">
        <v>31</v>
      </c>
      <c r="C26" s="22"/>
      <c r="D26" s="22"/>
      <c r="E26" s="22"/>
      <c r="F26" s="22"/>
    </row>
    <row r="27" spans="1:6" ht="15" x14ac:dyDescent="0.2">
      <c r="A27" s="18"/>
      <c r="B27" s="27" t="s">
        <v>32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19</v>
      </c>
      <c r="E29" s="28" t="s">
        <v>96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2" customFormat="1" ht="21.75" customHeight="1" x14ac:dyDescent="0.2">
      <c r="A31" s="55" t="s">
        <v>0</v>
      </c>
      <c r="B31" s="55"/>
      <c r="C31" s="55"/>
      <c r="D31" s="55"/>
      <c r="E31" s="55"/>
      <c r="F31" s="55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54"/>
      <c r="C34" s="54"/>
      <c r="D34" s="54"/>
      <c r="E34" s="29"/>
      <c r="F34" s="22"/>
    </row>
    <row r="35" spans="1:6" ht="14.25" x14ac:dyDescent="0.2">
      <c r="A35" s="22"/>
      <c r="B35" s="54"/>
      <c r="C35" s="54"/>
      <c r="D35" s="54"/>
      <c r="E35" s="29"/>
      <c r="F35" s="22"/>
    </row>
    <row r="36" spans="1:6" ht="14.25" x14ac:dyDescent="0.2">
      <c r="A36" s="22"/>
      <c r="B36" s="54" t="s">
        <v>98</v>
      </c>
      <c r="C36" s="54"/>
      <c r="D36" s="54"/>
      <c r="E36" s="29"/>
      <c r="F36" s="22"/>
    </row>
    <row r="37" spans="1:6" ht="14.25" x14ac:dyDescent="0.2">
      <c r="A37" s="22"/>
      <c r="B37" s="54"/>
      <c r="C37" s="54"/>
      <c r="D37" s="54"/>
      <c r="E37" s="29"/>
      <c r="F37" s="22"/>
    </row>
    <row r="38" spans="1:6" ht="14.25" x14ac:dyDescent="0.2">
      <c r="A38" s="22"/>
      <c r="B38" s="54"/>
      <c r="C38" s="54"/>
      <c r="D38" s="54"/>
      <c r="E38" s="29"/>
      <c r="F38" s="22"/>
    </row>
    <row r="39" spans="1:6" ht="14.25" x14ac:dyDescent="0.2">
      <c r="A39" s="22"/>
      <c r="B39" s="54" t="s">
        <v>99</v>
      </c>
      <c r="C39" s="54"/>
      <c r="D39" s="54"/>
      <c r="E39" s="29"/>
      <c r="F39" s="22"/>
    </row>
    <row r="40" spans="1:6" ht="14.25" x14ac:dyDescent="0.2">
      <c r="A40" s="22"/>
      <c r="B40" s="54"/>
      <c r="C40" s="54"/>
      <c r="D40" s="54"/>
      <c r="E40" s="29"/>
      <c r="F40" s="22"/>
    </row>
    <row r="41" spans="1:6" ht="14.25" x14ac:dyDescent="0.2">
      <c r="A41" s="22"/>
      <c r="B41" s="54"/>
      <c r="C41" s="54"/>
      <c r="D41" s="54"/>
      <c r="E41" s="29"/>
      <c r="F41" s="22"/>
    </row>
    <row r="42" spans="1:6" ht="13.5" customHeight="1" x14ac:dyDescent="0.2">
      <c r="A42" s="22"/>
      <c r="B42" s="54"/>
      <c r="C42" s="54"/>
      <c r="D42" s="54"/>
      <c r="E42" s="29"/>
      <c r="F42" s="22"/>
    </row>
    <row r="43" spans="1:6" ht="14.25" x14ac:dyDescent="0.2">
      <c r="A43" s="22"/>
      <c r="B43" s="54"/>
      <c r="C43" s="54"/>
      <c r="D43" s="54"/>
      <c r="E43" s="29"/>
      <c r="F43" s="22"/>
    </row>
    <row r="44" spans="1:6" ht="14.25" x14ac:dyDescent="0.2">
      <c r="A44" s="22"/>
      <c r="B44" s="54"/>
      <c r="C44" s="54"/>
      <c r="D44" s="54"/>
      <c r="E44" s="29"/>
      <c r="F44" s="22"/>
    </row>
    <row r="45" spans="1:6" ht="14.25" x14ac:dyDescent="0.2">
      <c r="A45" s="22"/>
      <c r="B45" s="54"/>
      <c r="C45" s="54"/>
      <c r="D45" s="54"/>
      <c r="E45" s="29"/>
      <c r="F45" s="22"/>
    </row>
    <row r="46" spans="1:6" ht="14.25" x14ac:dyDescent="0.2">
      <c r="A46" s="22"/>
      <c r="B46" s="54"/>
      <c r="C46" s="54"/>
      <c r="D46" s="54"/>
      <c r="E46" s="29"/>
      <c r="F46" s="22"/>
    </row>
    <row r="47" spans="1:6" ht="14.25" x14ac:dyDescent="0.2">
      <c r="A47" s="22"/>
      <c r="B47" s="54"/>
      <c r="C47" s="54"/>
      <c r="D47" s="54"/>
      <c r="E47" s="29"/>
      <c r="F47" s="22"/>
    </row>
    <row r="48" spans="1:6" ht="14.25" x14ac:dyDescent="0.2">
      <c r="A48" s="22"/>
      <c r="B48" s="54"/>
      <c r="C48" s="54"/>
      <c r="D48" s="54"/>
      <c r="E48" s="29"/>
      <c r="F48" s="22"/>
    </row>
    <row r="49" spans="1:6" ht="14.25" x14ac:dyDescent="0.2">
      <c r="A49" s="22"/>
      <c r="B49" s="54"/>
      <c r="C49" s="54"/>
      <c r="D49" s="54"/>
      <c r="E49" s="29"/>
      <c r="F49" s="22"/>
    </row>
    <row r="50" spans="1:6" ht="14.25" x14ac:dyDescent="0.2">
      <c r="A50" s="22"/>
      <c r="B50" s="54"/>
      <c r="C50" s="54"/>
      <c r="D50" s="54"/>
      <c r="E50" s="29"/>
      <c r="F50" s="22"/>
    </row>
    <row r="51" spans="1:6" ht="14.25" x14ac:dyDescent="0.2">
      <c r="A51" s="22"/>
      <c r="B51" s="54"/>
      <c r="C51" s="54"/>
      <c r="D51" s="54"/>
      <c r="E51" s="29"/>
      <c r="F51" s="22"/>
    </row>
    <row r="52" spans="1:6" ht="14.25" x14ac:dyDescent="0.2">
      <c r="A52" s="22"/>
      <c r="B52" s="54"/>
      <c r="C52" s="54"/>
      <c r="D52" s="54"/>
      <c r="E52" s="29"/>
      <c r="F52" s="22"/>
    </row>
    <row r="53" spans="1:6" ht="14.25" x14ac:dyDescent="0.2">
      <c r="A53" s="22"/>
      <c r="B53" s="54"/>
      <c r="C53" s="54"/>
      <c r="D53" s="54"/>
      <c r="E53" s="29"/>
      <c r="F53" s="22"/>
    </row>
    <row r="54" spans="1:6" ht="14.25" x14ac:dyDescent="0.2">
      <c r="A54" s="22"/>
      <c r="B54" s="54"/>
      <c r="C54" s="54"/>
      <c r="D54" s="54"/>
      <c r="E54" s="29"/>
      <c r="F54" s="22"/>
    </row>
    <row r="55" spans="1:6" ht="14.25" x14ac:dyDescent="0.2">
      <c r="A55" s="22"/>
      <c r="B55" s="54"/>
      <c r="C55" s="54"/>
      <c r="D55" s="54"/>
      <c r="E55" s="29"/>
      <c r="F55" s="22"/>
    </row>
    <row r="56" spans="1:6" ht="14.25" x14ac:dyDescent="0.2">
      <c r="A56" s="22"/>
      <c r="B56" s="54"/>
      <c r="C56" s="54"/>
      <c r="D56" s="54"/>
      <c r="E56" s="29"/>
      <c r="F56" s="22"/>
    </row>
    <row r="57" spans="1:6" ht="14.25" x14ac:dyDescent="0.2">
      <c r="A57" s="22"/>
      <c r="B57" s="54"/>
      <c r="C57" s="54"/>
      <c r="D57" s="54"/>
      <c r="E57" s="29"/>
      <c r="F57" s="22"/>
    </row>
    <row r="58" spans="1:6" ht="14.25" x14ac:dyDescent="0.2">
      <c r="A58" s="22"/>
      <c r="B58" s="54"/>
      <c r="C58" s="54"/>
      <c r="D58" s="54"/>
      <c r="E58" s="29"/>
      <c r="F58" s="22"/>
    </row>
    <row r="59" spans="1:6" ht="14.25" x14ac:dyDescent="0.2">
      <c r="A59" s="22"/>
      <c r="B59" s="54"/>
      <c r="C59" s="54"/>
      <c r="D59" s="54"/>
      <c r="E59" s="29"/>
      <c r="F59" s="22"/>
    </row>
    <row r="60" spans="1:6" ht="14.25" x14ac:dyDescent="0.2">
      <c r="A60" s="22"/>
      <c r="B60" s="54"/>
      <c r="C60" s="54"/>
      <c r="D60" s="54"/>
      <c r="E60" s="29"/>
      <c r="F60" s="22"/>
    </row>
    <row r="61" spans="1:6" ht="14.25" x14ac:dyDescent="0.2">
      <c r="A61" s="22"/>
      <c r="B61" s="54"/>
      <c r="C61" s="54"/>
      <c r="D61" s="54"/>
      <c r="E61" s="29"/>
      <c r="F61" s="22"/>
    </row>
    <row r="62" spans="1:6" ht="14.25" x14ac:dyDescent="0.2">
      <c r="A62" s="22"/>
      <c r="B62" s="54"/>
      <c r="C62" s="54"/>
      <c r="D62" s="54"/>
      <c r="E62" s="29"/>
      <c r="F62" s="22"/>
    </row>
    <row r="63" spans="1:6" ht="14.25" x14ac:dyDescent="0.2">
      <c r="A63" s="22"/>
      <c r="B63" s="54"/>
      <c r="C63" s="54"/>
      <c r="D63" s="54"/>
      <c r="E63" s="29"/>
      <c r="F63" s="22"/>
    </row>
    <row r="64" spans="1:6" ht="14.25" x14ac:dyDescent="0.2">
      <c r="A64" s="22"/>
      <c r="B64" s="54"/>
      <c r="C64" s="54"/>
      <c r="D64" s="54"/>
      <c r="E64" s="29"/>
      <c r="F64" s="22"/>
    </row>
    <row r="65" spans="1:6" ht="14.25" x14ac:dyDescent="0.2">
      <c r="A65" s="22"/>
      <c r="B65" s="54"/>
      <c r="C65" s="54"/>
      <c r="D65" s="54"/>
      <c r="E65" s="29"/>
      <c r="F65" s="22"/>
    </row>
    <row r="66" spans="1:6" ht="14.25" x14ac:dyDescent="0.2">
      <c r="A66" s="22"/>
      <c r="B66" s="54"/>
      <c r="C66" s="54"/>
      <c r="D66" s="54"/>
      <c r="E66" s="29"/>
      <c r="F66" s="22"/>
    </row>
    <row r="67" spans="1:6" ht="14.25" x14ac:dyDescent="0.2">
      <c r="A67" s="22"/>
      <c r="B67" s="54"/>
      <c r="C67" s="54"/>
      <c r="D67" s="54"/>
      <c r="E67" s="29"/>
      <c r="F67" s="22"/>
    </row>
    <row r="68" spans="1:6" ht="14.25" x14ac:dyDescent="0.2">
      <c r="A68" s="22"/>
      <c r="B68" s="54"/>
      <c r="C68" s="54"/>
      <c r="D68" s="54"/>
      <c r="E68" s="29"/>
      <c r="F68" s="22"/>
    </row>
    <row r="69" spans="1:6" ht="14.25" x14ac:dyDescent="0.2">
      <c r="A69" s="22"/>
      <c r="B69" s="54"/>
      <c r="C69" s="54"/>
      <c r="D69" s="54"/>
      <c r="E69" s="29"/>
      <c r="F69" s="22"/>
    </row>
    <row r="70" spans="1:6" ht="14.25" x14ac:dyDescent="0.2">
      <c r="A70" s="22"/>
      <c r="B70" s="54"/>
      <c r="C70" s="54"/>
      <c r="D70" s="54"/>
      <c r="E70" s="29"/>
      <c r="F70" s="22"/>
    </row>
    <row r="71" spans="1:6" ht="14.25" x14ac:dyDescent="0.2">
      <c r="A71" s="22"/>
      <c r="B71" s="54"/>
      <c r="C71" s="54"/>
      <c r="D71" s="54"/>
      <c r="E71" s="29"/>
      <c r="F71" s="22"/>
    </row>
    <row r="72" spans="1:6" ht="13.5" customHeight="1" x14ac:dyDescent="0.2">
      <c r="A72" s="22"/>
      <c r="B72" s="54"/>
      <c r="C72" s="54"/>
      <c r="D72" s="54"/>
      <c r="E72" s="29"/>
      <c r="F72" s="22"/>
    </row>
    <row r="73" spans="1:6" ht="13.5" customHeight="1" x14ac:dyDescent="0.2">
      <c r="A73" s="22"/>
      <c r="B73" s="26" t="s">
        <v>23</v>
      </c>
      <c r="C73" s="27"/>
      <c r="D73" s="27"/>
      <c r="E73" s="30">
        <f>5*225</f>
        <v>1125</v>
      </c>
      <c r="F73" s="22"/>
    </row>
    <row r="74" spans="1:6" ht="13.5" customHeight="1" x14ac:dyDescent="0.2">
      <c r="A74" s="22"/>
      <c r="B74" s="35" t="s">
        <v>20</v>
      </c>
      <c r="C74" s="27"/>
      <c r="D74" s="27"/>
      <c r="E74" s="31">
        <v>0</v>
      </c>
      <c r="F74" s="22"/>
    </row>
    <row r="75" spans="1:6" ht="13.5" customHeight="1" x14ac:dyDescent="0.2">
      <c r="A75" s="22"/>
      <c r="B75" s="35" t="s">
        <v>21</v>
      </c>
      <c r="C75" s="27"/>
      <c r="D75" s="27"/>
      <c r="E75" s="31">
        <v>0</v>
      </c>
      <c r="F75" s="22"/>
    </row>
    <row r="76" spans="1:6" ht="13.5" customHeight="1" x14ac:dyDescent="0.2">
      <c r="A76" s="22"/>
      <c r="B76" s="26" t="s">
        <v>22</v>
      </c>
      <c r="C76" s="27"/>
      <c r="D76" s="27"/>
      <c r="E76" s="30">
        <f>SUM(E73:E75)</f>
        <v>1125</v>
      </c>
      <c r="F76" s="22"/>
    </row>
    <row r="77" spans="1:6" ht="13.5" customHeight="1" x14ac:dyDescent="0.2">
      <c r="A77" s="22"/>
      <c r="B77" s="27" t="s">
        <v>5</v>
      </c>
      <c r="C77" s="32">
        <v>0.05</v>
      </c>
      <c r="D77" s="27"/>
      <c r="E77" s="36">
        <f>ROUND(E76*C77,2)</f>
        <v>56.25</v>
      </c>
      <c r="F77" s="22"/>
    </row>
    <row r="78" spans="1:6" ht="13.5" customHeight="1" x14ac:dyDescent="0.2">
      <c r="A78" s="22"/>
      <c r="B78" s="27" t="s">
        <v>4</v>
      </c>
      <c r="C78" s="44">
        <v>9.9750000000000005E-2</v>
      </c>
      <c r="D78" s="27"/>
      <c r="E78" s="37">
        <f>ROUND(E76*C78,2)</f>
        <v>112.22</v>
      </c>
      <c r="F78" s="22"/>
    </row>
    <row r="79" spans="1:6" ht="13.5" customHeight="1" x14ac:dyDescent="0.2">
      <c r="A79" s="22"/>
      <c r="B79" s="27"/>
      <c r="C79" s="27"/>
      <c r="D79" s="27"/>
      <c r="E79" s="33"/>
      <c r="F79" s="22"/>
    </row>
    <row r="80" spans="1:6" ht="16.5" customHeight="1" thickBot="1" x14ac:dyDescent="0.25">
      <c r="A80" s="22"/>
      <c r="B80" s="26" t="s">
        <v>24</v>
      </c>
      <c r="C80" s="27"/>
      <c r="D80" s="27"/>
      <c r="E80" s="34">
        <f>SUM(E76:E78)</f>
        <v>1293.47</v>
      </c>
      <c r="F80" s="22"/>
    </row>
    <row r="81" spans="1:6" ht="15.75" thickTop="1" x14ac:dyDescent="0.2">
      <c r="A81" s="22"/>
      <c r="B81" s="57"/>
      <c r="C81" s="57"/>
      <c r="D81" s="57"/>
      <c r="E81" s="38"/>
      <c r="F81" s="22"/>
    </row>
    <row r="82" spans="1:6" ht="15" x14ac:dyDescent="0.2">
      <c r="A82" s="22"/>
      <c r="B82" s="56" t="s">
        <v>26</v>
      </c>
      <c r="C82" s="56"/>
      <c r="D82" s="56"/>
      <c r="E82" s="38"/>
      <c r="F82" s="22"/>
    </row>
    <row r="83" spans="1:6" ht="15" x14ac:dyDescent="0.2">
      <c r="A83" s="22"/>
      <c r="B83" s="57"/>
      <c r="C83" s="57"/>
      <c r="D83" s="57"/>
      <c r="E83" s="38"/>
      <c r="F83" s="22"/>
    </row>
    <row r="84" spans="1:6" ht="19.5" customHeight="1" x14ac:dyDescent="0.2">
      <c r="A84" s="22"/>
      <c r="B84" s="39" t="s">
        <v>25</v>
      </c>
      <c r="C84" s="40"/>
      <c r="D84" s="40"/>
      <c r="E84" s="41">
        <f>E80-E82</f>
        <v>1293.47</v>
      </c>
      <c r="F84" s="22"/>
    </row>
    <row r="85" spans="1:6" ht="13.5" customHeight="1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2"/>
      <c r="C87" s="52"/>
      <c r="D87" s="52"/>
      <c r="E87" s="52"/>
      <c r="F87" s="22"/>
    </row>
    <row r="88" spans="1:6" ht="14.25" x14ac:dyDescent="0.2">
      <c r="A88" s="60" t="s">
        <v>27</v>
      </c>
      <c r="B88" s="60"/>
      <c r="C88" s="60"/>
      <c r="D88" s="60"/>
      <c r="E88" s="60"/>
      <c r="F88" s="60"/>
    </row>
    <row r="89" spans="1:6" ht="14.25" x14ac:dyDescent="0.2">
      <c r="A89" s="58" t="s">
        <v>7</v>
      </c>
      <c r="B89" s="58"/>
      <c r="C89" s="58"/>
      <c r="D89" s="58"/>
      <c r="E89" s="58"/>
      <c r="F89" s="58"/>
    </row>
    <row r="90" spans="1:6" x14ac:dyDescent="0.2">
      <c r="A90" s="22"/>
      <c r="B90" s="22"/>
      <c r="C90" s="22"/>
      <c r="D90" s="22"/>
      <c r="E90" s="22"/>
      <c r="F90" s="22"/>
    </row>
    <row r="91" spans="1:6" x14ac:dyDescent="0.2">
      <c r="A91" s="22"/>
      <c r="B91" s="53"/>
      <c r="C91" s="53"/>
      <c r="D91" s="53"/>
      <c r="E91" s="53"/>
      <c r="F91" s="22"/>
    </row>
    <row r="92" spans="1:6" ht="15" x14ac:dyDescent="0.2">
      <c r="A92" s="59" t="s">
        <v>8</v>
      </c>
      <c r="B92" s="59"/>
      <c r="C92" s="59"/>
      <c r="D92" s="59"/>
      <c r="E92" s="59"/>
      <c r="F92" s="59"/>
    </row>
    <row r="94" spans="1:6" ht="39.75" customHeight="1" x14ac:dyDescent="0.2">
      <c r="B94" s="50"/>
      <c r="C94" s="51"/>
      <c r="D94" s="51"/>
    </row>
    <row r="95" spans="1:6" ht="13.5" customHeight="1" x14ac:dyDescent="0.2"/>
    <row r="96" spans="1:6" x14ac:dyDescent="0.2">
      <c r="B96" s="17"/>
      <c r="C96" s="17"/>
      <c r="D96" s="17"/>
    </row>
  </sheetData>
  <mergeCells count="49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81:D81"/>
    <mergeCell ref="B94:D94"/>
    <mergeCell ref="B83:D83"/>
    <mergeCell ref="B87:E87"/>
    <mergeCell ref="A88:F88"/>
    <mergeCell ref="A89:F89"/>
    <mergeCell ref="B91:E91"/>
    <mergeCell ref="A92:F92"/>
  </mergeCells>
  <dataValidations count="1">
    <dataValidation type="list" allowBlank="1" showInputMessage="1" showErrorMessage="1" sqref="B81:B83 B12:B20 B34:B72" xr:uid="{00000000-0002-0000-0900-000000000000}">
      <formula1>Liste_Activités</formula1>
    </dataValidation>
  </dataValidations>
  <printOptions horizontalCentered="1" verticalCentered="1"/>
  <pageMargins left="0" right="0" top="0" bottom="0" header="0" footer="0"/>
  <pageSetup scale="62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2:F96"/>
  <sheetViews>
    <sheetView view="pageBreakPreview" zoomScale="80" zoomScaleNormal="100" zoomScaleSheetLayoutView="80" workbookViewId="0">
      <selection activeCell="E74" sqref="E74"/>
    </sheetView>
  </sheetViews>
  <sheetFormatPr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29</v>
      </c>
      <c r="C24" s="22"/>
      <c r="D24" s="22"/>
      <c r="E24" s="22"/>
      <c r="F24" s="22"/>
    </row>
    <row r="25" spans="1:6" ht="15" x14ac:dyDescent="0.2">
      <c r="A25" s="18"/>
      <c r="B25" s="26" t="s">
        <v>30</v>
      </c>
      <c r="C25" s="22"/>
      <c r="D25" s="22"/>
      <c r="E25" s="22"/>
      <c r="F25" s="22"/>
    </row>
    <row r="26" spans="1:6" ht="15" x14ac:dyDescent="0.2">
      <c r="A26" s="18"/>
      <c r="B26" s="27" t="s">
        <v>31</v>
      </c>
      <c r="C26" s="22"/>
      <c r="D26" s="22"/>
      <c r="E26" s="22"/>
      <c r="F26" s="22"/>
    </row>
    <row r="27" spans="1:6" ht="15" x14ac:dyDescent="0.2">
      <c r="A27" s="18"/>
      <c r="B27" s="27" t="s">
        <v>32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19</v>
      </c>
      <c r="E29" s="28" t="s">
        <v>101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2" customFormat="1" ht="21.75" customHeight="1" x14ac:dyDescent="0.2">
      <c r="A31" s="55" t="s">
        <v>0</v>
      </c>
      <c r="B31" s="55"/>
      <c r="C31" s="55"/>
      <c r="D31" s="55"/>
      <c r="E31" s="55"/>
      <c r="F31" s="55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54"/>
      <c r="C34" s="54"/>
      <c r="D34" s="54"/>
      <c r="E34" s="29"/>
      <c r="F34" s="22"/>
    </row>
    <row r="35" spans="1:6" ht="14.25" x14ac:dyDescent="0.2">
      <c r="A35" s="22"/>
      <c r="B35" s="54"/>
      <c r="C35" s="54"/>
      <c r="D35" s="54"/>
      <c r="E35" s="29"/>
      <c r="F35" s="22"/>
    </row>
    <row r="36" spans="1:6" ht="14.25" x14ac:dyDescent="0.2">
      <c r="A36" s="22"/>
      <c r="B36" s="54" t="s">
        <v>102</v>
      </c>
      <c r="C36" s="54"/>
      <c r="D36" s="54"/>
      <c r="E36" s="29"/>
      <c r="F36" s="22"/>
    </row>
    <row r="37" spans="1:6" ht="14.25" x14ac:dyDescent="0.2">
      <c r="A37" s="22"/>
      <c r="B37" s="54"/>
      <c r="C37" s="54"/>
      <c r="D37" s="54"/>
      <c r="E37" s="29"/>
      <c r="F37" s="22"/>
    </row>
    <row r="38" spans="1:6" ht="14.25" x14ac:dyDescent="0.2">
      <c r="A38" s="22"/>
      <c r="B38" s="54"/>
      <c r="C38" s="54"/>
      <c r="D38" s="54"/>
      <c r="E38" s="29"/>
      <c r="F38" s="22"/>
    </row>
    <row r="39" spans="1:6" ht="14.25" x14ac:dyDescent="0.2">
      <c r="A39" s="22"/>
      <c r="B39" s="54" t="s">
        <v>103</v>
      </c>
      <c r="C39" s="54"/>
      <c r="D39" s="54"/>
      <c r="E39" s="29"/>
      <c r="F39" s="22"/>
    </row>
    <row r="40" spans="1:6" ht="14.25" x14ac:dyDescent="0.2">
      <c r="A40" s="22"/>
      <c r="B40" s="54"/>
      <c r="C40" s="54"/>
      <c r="D40" s="54"/>
      <c r="E40" s="29"/>
      <c r="F40" s="22"/>
    </row>
    <row r="41" spans="1:6" ht="14.25" x14ac:dyDescent="0.2">
      <c r="A41" s="22"/>
      <c r="B41" s="54"/>
      <c r="C41" s="54"/>
      <c r="D41" s="54"/>
      <c r="E41" s="29"/>
      <c r="F41" s="22"/>
    </row>
    <row r="42" spans="1:6" ht="13.5" customHeight="1" x14ac:dyDescent="0.2">
      <c r="A42" s="22"/>
      <c r="B42" s="54"/>
      <c r="C42" s="54"/>
      <c r="D42" s="54"/>
      <c r="E42" s="29"/>
      <c r="F42" s="22"/>
    </row>
    <row r="43" spans="1:6" ht="14.25" x14ac:dyDescent="0.2">
      <c r="A43" s="22"/>
      <c r="B43" s="54"/>
      <c r="C43" s="54"/>
      <c r="D43" s="54"/>
      <c r="E43" s="29"/>
      <c r="F43" s="22"/>
    </row>
    <row r="44" spans="1:6" ht="14.25" x14ac:dyDescent="0.2">
      <c r="A44" s="22"/>
      <c r="B44" s="54"/>
      <c r="C44" s="54"/>
      <c r="D44" s="54"/>
      <c r="E44" s="29"/>
      <c r="F44" s="22"/>
    </row>
    <row r="45" spans="1:6" ht="14.25" x14ac:dyDescent="0.2">
      <c r="A45" s="22"/>
      <c r="B45" s="54"/>
      <c r="C45" s="54"/>
      <c r="D45" s="54"/>
      <c r="E45" s="29"/>
      <c r="F45" s="22"/>
    </row>
    <row r="46" spans="1:6" ht="14.25" x14ac:dyDescent="0.2">
      <c r="A46" s="22"/>
      <c r="B46" s="54"/>
      <c r="C46" s="54"/>
      <c r="D46" s="54"/>
      <c r="E46" s="29"/>
      <c r="F46" s="22"/>
    </row>
    <row r="47" spans="1:6" ht="14.25" x14ac:dyDescent="0.2">
      <c r="A47" s="22"/>
      <c r="B47" s="54"/>
      <c r="C47" s="54"/>
      <c r="D47" s="54"/>
      <c r="E47" s="29"/>
      <c r="F47" s="22"/>
    </row>
    <row r="48" spans="1:6" ht="14.25" x14ac:dyDescent="0.2">
      <c r="A48" s="22"/>
      <c r="B48" s="54"/>
      <c r="C48" s="54"/>
      <c r="D48" s="54"/>
      <c r="E48" s="29"/>
      <c r="F48" s="22"/>
    </row>
    <row r="49" spans="1:6" ht="14.25" x14ac:dyDescent="0.2">
      <c r="A49" s="22"/>
      <c r="B49" s="54"/>
      <c r="C49" s="54"/>
      <c r="D49" s="54"/>
      <c r="E49" s="29"/>
      <c r="F49" s="22"/>
    </row>
    <row r="50" spans="1:6" ht="14.25" x14ac:dyDescent="0.2">
      <c r="A50" s="22"/>
      <c r="B50" s="54"/>
      <c r="C50" s="54"/>
      <c r="D50" s="54"/>
      <c r="E50" s="29"/>
      <c r="F50" s="22"/>
    </row>
    <row r="51" spans="1:6" ht="14.25" x14ac:dyDescent="0.2">
      <c r="A51" s="22"/>
      <c r="B51" s="54"/>
      <c r="C51" s="54"/>
      <c r="D51" s="54"/>
      <c r="E51" s="29"/>
      <c r="F51" s="22"/>
    </row>
    <row r="52" spans="1:6" ht="14.25" x14ac:dyDescent="0.2">
      <c r="A52" s="22"/>
      <c r="B52" s="54"/>
      <c r="C52" s="54"/>
      <c r="D52" s="54"/>
      <c r="E52" s="29"/>
      <c r="F52" s="22"/>
    </row>
    <row r="53" spans="1:6" ht="14.25" x14ac:dyDescent="0.2">
      <c r="A53" s="22"/>
      <c r="B53" s="54"/>
      <c r="C53" s="54"/>
      <c r="D53" s="54"/>
      <c r="E53" s="29"/>
      <c r="F53" s="22"/>
    </row>
    <row r="54" spans="1:6" ht="14.25" x14ac:dyDescent="0.2">
      <c r="A54" s="22"/>
      <c r="B54" s="54"/>
      <c r="C54" s="54"/>
      <c r="D54" s="54"/>
      <c r="E54" s="29"/>
      <c r="F54" s="22"/>
    </row>
    <row r="55" spans="1:6" ht="14.25" x14ac:dyDescent="0.2">
      <c r="A55" s="22"/>
      <c r="B55" s="54"/>
      <c r="C55" s="54"/>
      <c r="D55" s="54"/>
      <c r="E55" s="29"/>
      <c r="F55" s="22"/>
    </row>
    <row r="56" spans="1:6" ht="14.25" x14ac:dyDescent="0.2">
      <c r="A56" s="22"/>
      <c r="B56" s="54"/>
      <c r="C56" s="54"/>
      <c r="D56" s="54"/>
      <c r="E56" s="29"/>
      <c r="F56" s="22"/>
    </row>
    <row r="57" spans="1:6" ht="14.25" x14ac:dyDescent="0.2">
      <c r="A57" s="22"/>
      <c r="B57" s="54"/>
      <c r="C57" s="54"/>
      <c r="D57" s="54"/>
      <c r="E57" s="29"/>
      <c r="F57" s="22"/>
    </row>
    <row r="58" spans="1:6" ht="14.25" x14ac:dyDescent="0.2">
      <c r="A58" s="22"/>
      <c r="B58" s="54"/>
      <c r="C58" s="54"/>
      <c r="D58" s="54"/>
      <c r="E58" s="29"/>
      <c r="F58" s="22"/>
    </row>
    <row r="59" spans="1:6" ht="14.25" x14ac:dyDescent="0.2">
      <c r="A59" s="22"/>
      <c r="B59" s="54"/>
      <c r="C59" s="54"/>
      <c r="D59" s="54"/>
      <c r="E59" s="29"/>
      <c r="F59" s="22"/>
    </row>
    <row r="60" spans="1:6" ht="14.25" x14ac:dyDescent="0.2">
      <c r="A60" s="22"/>
      <c r="B60" s="54"/>
      <c r="C60" s="54"/>
      <c r="D60" s="54"/>
      <c r="E60" s="29"/>
      <c r="F60" s="22"/>
    </row>
    <row r="61" spans="1:6" ht="14.25" x14ac:dyDescent="0.2">
      <c r="A61" s="22"/>
      <c r="B61" s="54"/>
      <c r="C61" s="54"/>
      <c r="D61" s="54"/>
      <c r="E61" s="29"/>
      <c r="F61" s="22"/>
    </row>
    <row r="62" spans="1:6" ht="14.25" x14ac:dyDescent="0.2">
      <c r="A62" s="22"/>
      <c r="B62" s="54"/>
      <c r="C62" s="54"/>
      <c r="D62" s="54"/>
      <c r="E62" s="29"/>
      <c r="F62" s="22"/>
    </row>
    <row r="63" spans="1:6" ht="14.25" x14ac:dyDescent="0.2">
      <c r="A63" s="22"/>
      <c r="B63" s="54"/>
      <c r="C63" s="54"/>
      <c r="D63" s="54"/>
      <c r="E63" s="29"/>
      <c r="F63" s="22"/>
    </row>
    <row r="64" spans="1:6" ht="14.25" x14ac:dyDescent="0.2">
      <c r="A64" s="22"/>
      <c r="B64" s="54"/>
      <c r="C64" s="54"/>
      <c r="D64" s="54"/>
      <c r="E64" s="29"/>
      <c r="F64" s="22"/>
    </row>
    <row r="65" spans="1:6" ht="14.25" x14ac:dyDescent="0.2">
      <c r="A65" s="22"/>
      <c r="B65" s="54"/>
      <c r="C65" s="54"/>
      <c r="D65" s="54"/>
      <c r="E65" s="29"/>
      <c r="F65" s="22"/>
    </row>
    <row r="66" spans="1:6" ht="14.25" x14ac:dyDescent="0.2">
      <c r="A66" s="22"/>
      <c r="B66" s="54"/>
      <c r="C66" s="54"/>
      <c r="D66" s="54"/>
      <c r="E66" s="29"/>
      <c r="F66" s="22"/>
    </row>
    <row r="67" spans="1:6" ht="14.25" x14ac:dyDescent="0.2">
      <c r="A67" s="22"/>
      <c r="B67" s="54"/>
      <c r="C67" s="54"/>
      <c r="D67" s="54"/>
      <c r="E67" s="29"/>
      <c r="F67" s="22"/>
    </row>
    <row r="68" spans="1:6" ht="14.25" x14ac:dyDescent="0.2">
      <c r="A68" s="22"/>
      <c r="B68" s="54"/>
      <c r="C68" s="54"/>
      <c r="D68" s="54"/>
      <c r="E68" s="29"/>
      <c r="F68" s="22"/>
    </row>
    <row r="69" spans="1:6" ht="14.25" x14ac:dyDescent="0.2">
      <c r="A69" s="22"/>
      <c r="B69" s="54"/>
      <c r="C69" s="54"/>
      <c r="D69" s="54"/>
      <c r="E69" s="29"/>
      <c r="F69" s="22"/>
    </row>
    <row r="70" spans="1:6" ht="14.25" x14ac:dyDescent="0.2">
      <c r="A70" s="22"/>
      <c r="B70" s="54"/>
      <c r="C70" s="54"/>
      <c r="D70" s="54"/>
      <c r="E70" s="29"/>
      <c r="F70" s="22"/>
    </row>
    <row r="71" spans="1:6" ht="14.25" x14ac:dyDescent="0.2">
      <c r="A71" s="22"/>
      <c r="B71" s="54"/>
      <c r="C71" s="54"/>
      <c r="D71" s="54"/>
      <c r="E71" s="29"/>
      <c r="F71" s="22"/>
    </row>
    <row r="72" spans="1:6" ht="13.5" customHeight="1" x14ac:dyDescent="0.2">
      <c r="A72" s="22"/>
      <c r="B72" s="54"/>
      <c r="C72" s="54"/>
      <c r="D72" s="54"/>
      <c r="E72" s="29"/>
      <c r="F72" s="22"/>
    </row>
    <row r="73" spans="1:6" ht="13.5" customHeight="1" x14ac:dyDescent="0.2">
      <c r="A73" s="22"/>
      <c r="B73" s="26" t="s">
        <v>23</v>
      </c>
      <c r="C73" s="27"/>
      <c r="D73" s="27"/>
      <c r="E73" s="30">
        <f>1.75*225</f>
        <v>393.75</v>
      </c>
      <c r="F73" s="22"/>
    </row>
    <row r="74" spans="1:6" ht="13.5" customHeight="1" x14ac:dyDescent="0.2">
      <c r="A74" s="22"/>
      <c r="B74" s="35" t="s">
        <v>20</v>
      </c>
      <c r="C74" s="27"/>
      <c r="D74" s="27"/>
      <c r="E74" s="31">
        <v>0</v>
      </c>
      <c r="F74" s="22"/>
    </row>
    <row r="75" spans="1:6" ht="13.5" customHeight="1" x14ac:dyDescent="0.2">
      <c r="A75" s="22"/>
      <c r="B75" s="35" t="s">
        <v>21</v>
      </c>
      <c r="C75" s="27"/>
      <c r="D75" s="27"/>
      <c r="E75" s="31">
        <v>0</v>
      </c>
      <c r="F75" s="22"/>
    </row>
    <row r="76" spans="1:6" ht="13.5" customHeight="1" x14ac:dyDescent="0.2">
      <c r="A76" s="22"/>
      <c r="B76" s="26" t="s">
        <v>22</v>
      </c>
      <c r="C76" s="27"/>
      <c r="D76" s="27"/>
      <c r="E76" s="30">
        <f>SUM(E73:E75)</f>
        <v>393.75</v>
      </c>
      <c r="F76" s="22"/>
    </row>
    <row r="77" spans="1:6" ht="13.5" customHeight="1" x14ac:dyDescent="0.2">
      <c r="A77" s="22"/>
      <c r="B77" s="27" t="s">
        <v>5</v>
      </c>
      <c r="C77" s="32">
        <v>0.05</v>
      </c>
      <c r="D77" s="27"/>
      <c r="E77" s="36">
        <f>ROUND(E76*C77,2)</f>
        <v>19.690000000000001</v>
      </c>
      <c r="F77" s="22"/>
    </row>
    <row r="78" spans="1:6" ht="13.5" customHeight="1" x14ac:dyDescent="0.2">
      <c r="A78" s="22"/>
      <c r="B78" s="27" t="s">
        <v>4</v>
      </c>
      <c r="C78" s="44">
        <v>9.9750000000000005E-2</v>
      </c>
      <c r="D78" s="27"/>
      <c r="E78" s="37">
        <f>ROUND(E76*C78,2)</f>
        <v>39.28</v>
      </c>
      <c r="F78" s="22"/>
    </row>
    <row r="79" spans="1:6" ht="13.5" customHeight="1" x14ac:dyDescent="0.2">
      <c r="A79" s="22"/>
      <c r="B79" s="27"/>
      <c r="C79" s="27"/>
      <c r="D79" s="27"/>
      <c r="E79" s="33"/>
      <c r="F79" s="22"/>
    </row>
    <row r="80" spans="1:6" ht="16.5" customHeight="1" thickBot="1" x14ac:dyDescent="0.25">
      <c r="A80" s="22"/>
      <c r="B80" s="26" t="s">
        <v>24</v>
      </c>
      <c r="C80" s="27"/>
      <c r="D80" s="27"/>
      <c r="E80" s="34">
        <f>SUM(E76:E78)</f>
        <v>452.72</v>
      </c>
      <c r="F80" s="22"/>
    </row>
    <row r="81" spans="1:6" ht="15.75" thickTop="1" x14ac:dyDescent="0.2">
      <c r="A81" s="22"/>
      <c r="B81" s="57"/>
      <c r="C81" s="57"/>
      <c r="D81" s="57"/>
      <c r="E81" s="38"/>
      <c r="F81" s="22"/>
    </row>
    <row r="82" spans="1:6" ht="15" x14ac:dyDescent="0.2">
      <c r="A82" s="22"/>
      <c r="B82" s="56" t="s">
        <v>26</v>
      </c>
      <c r="C82" s="56"/>
      <c r="D82" s="56"/>
      <c r="E82" s="38"/>
      <c r="F82" s="22"/>
    </row>
    <row r="83" spans="1:6" ht="15" x14ac:dyDescent="0.2">
      <c r="A83" s="22"/>
      <c r="B83" s="57"/>
      <c r="C83" s="57"/>
      <c r="D83" s="57"/>
      <c r="E83" s="38"/>
      <c r="F83" s="22"/>
    </row>
    <row r="84" spans="1:6" ht="19.5" customHeight="1" x14ac:dyDescent="0.2">
      <c r="A84" s="22"/>
      <c r="B84" s="39" t="s">
        <v>25</v>
      </c>
      <c r="C84" s="40"/>
      <c r="D84" s="40"/>
      <c r="E84" s="41">
        <f>E80-E82</f>
        <v>452.72</v>
      </c>
      <c r="F84" s="22"/>
    </row>
    <row r="85" spans="1:6" ht="13.5" customHeight="1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2"/>
      <c r="C87" s="52"/>
      <c r="D87" s="52"/>
      <c r="E87" s="52"/>
      <c r="F87" s="22"/>
    </row>
    <row r="88" spans="1:6" ht="14.25" x14ac:dyDescent="0.2">
      <c r="A88" s="60" t="s">
        <v>27</v>
      </c>
      <c r="B88" s="60"/>
      <c r="C88" s="60"/>
      <c r="D88" s="60"/>
      <c r="E88" s="60"/>
      <c r="F88" s="60"/>
    </row>
    <row r="89" spans="1:6" ht="14.25" x14ac:dyDescent="0.2">
      <c r="A89" s="58" t="s">
        <v>7</v>
      </c>
      <c r="B89" s="58"/>
      <c r="C89" s="58"/>
      <c r="D89" s="58"/>
      <c r="E89" s="58"/>
      <c r="F89" s="58"/>
    </row>
    <row r="90" spans="1:6" x14ac:dyDescent="0.2">
      <c r="A90" s="22"/>
      <c r="B90" s="22"/>
      <c r="C90" s="22"/>
      <c r="D90" s="22"/>
      <c r="E90" s="22"/>
      <c r="F90" s="22"/>
    </row>
    <row r="91" spans="1:6" x14ac:dyDescent="0.2">
      <c r="A91" s="22"/>
      <c r="B91" s="53"/>
      <c r="C91" s="53"/>
      <c r="D91" s="53"/>
      <c r="E91" s="53"/>
      <c r="F91" s="22"/>
    </row>
    <row r="92" spans="1:6" ht="15" x14ac:dyDescent="0.2">
      <c r="A92" s="59" t="s">
        <v>8</v>
      </c>
      <c r="B92" s="59"/>
      <c r="C92" s="59"/>
      <c r="D92" s="59"/>
      <c r="E92" s="59"/>
      <c r="F92" s="59"/>
    </row>
    <row r="94" spans="1:6" ht="39.75" customHeight="1" x14ac:dyDescent="0.2">
      <c r="B94" s="50"/>
      <c r="C94" s="51"/>
      <c r="D94" s="51"/>
    </row>
    <row r="95" spans="1:6" ht="13.5" customHeight="1" x14ac:dyDescent="0.2"/>
    <row r="96" spans="1:6" x14ac:dyDescent="0.2">
      <c r="B96" s="17"/>
      <c r="C96" s="17"/>
      <c r="D96" s="17"/>
    </row>
  </sheetData>
  <mergeCells count="49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81:D81"/>
    <mergeCell ref="B94:D94"/>
    <mergeCell ref="B83:D83"/>
    <mergeCell ref="B87:E87"/>
    <mergeCell ref="A88:F88"/>
    <mergeCell ref="A89:F89"/>
    <mergeCell ref="B91:E91"/>
    <mergeCell ref="A92:F92"/>
  </mergeCells>
  <dataValidations count="1">
    <dataValidation type="list" allowBlank="1" showInputMessage="1" showErrorMessage="1" sqref="B81:B83 B12:B20 B34:B72" xr:uid="{00000000-0002-0000-0A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2:F96"/>
  <sheetViews>
    <sheetView view="pageBreakPreview" zoomScale="80" zoomScaleNormal="100" zoomScaleSheetLayoutView="80" workbookViewId="0">
      <selection activeCell="B48" sqref="B48:D48"/>
    </sheetView>
  </sheetViews>
  <sheetFormatPr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29</v>
      </c>
      <c r="C24" s="22"/>
      <c r="D24" s="22"/>
      <c r="E24" s="22"/>
      <c r="F24" s="22"/>
    </row>
    <row r="25" spans="1:6" ht="15" x14ac:dyDescent="0.2">
      <c r="A25" s="18"/>
      <c r="B25" s="26" t="s">
        <v>30</v>
      </c>
      <c r="C25" s="22"/>
      <c r="D25" s="22"/>
      <c r="E25" s="22"/>
      <c r="F25" s="22"/>
    </row>
    <row r="26" spans="1:6" ht="15" x14ac:dyDescent="0.2">
      <c r="A26" s="18"/>
      <c r="B26" s="27" t="s">
        <v>31</v>
      </c>
      <c r="C26" s="22"/>
      <c r="D26" s="22"/>
      <c r="E26" s="22"/>
      <c r="F26" s="22"/>
    </row>
    <row r="27" spans="1:6" ht="15" x14ac:dyDescent="0.2">
      <c r="A27" s="18"/>
      <c r="B27" s="27" t="s">
        <v>32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19</v>
      </c>
      <c r="E29" s="28" t="s">
        <v>105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2" customFormat="1" ht="21.75" customHeight="1" x14ac:dyDescent="0.2">
      <c r="A31" s="55" t="s">
        <v>0</v>
      </c>
      <c r="B31" s="55"/>
      <c r="C31" s="55"/>
      <c r="D31" s="55"/>
      <c r="E31" s="55"/>
      <c r="F31" s="55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54"/>
      <c r="C34" s="54"/>
      <c r="D34" s="54"/>
      <c r="E34" s="29"/>
      <c r="F34" s="22"/>
    </row>
    <row r="35" spans="1:6" ht="14.25" x14ac:dyDescent="0.2">
      <c r="A35" s="22"/>
      <c r="B35" s="54"/>
      <c r="C35" s="54"/>
      <c r="D35" s="54"/>
      <c r="E35" s="29"/>
      <c r="F35" s="22"/>
    </row>
    <row r="36" spans="1:6" ht="14.25" x14ac:dyDescent="0.2">
      <c r="A36" s="22"/>
      <c r="B36" s="54" t="s">
        <v>106</v>
      </c>
      <c r="C36" s="54"/>
      <c r="D36" s="54"/>
      <c r="E36" s="29"/>
      <c r="F36" s="22"/>
    </row>
    <row r="37" spans="1:6" ht="14.25" x14ac:dyDescent="0.2">
      <c r="A37" s="22"/>
      <c r="B37" s="54"/>
      <c r="C37" s="54"/>
      <c r="D37" s="54"/>
      <c r="E37" s="29"/>
      <c r="F37" s="22"/>
    </row>
    <row r="38" spans="1:6" ht="14.25" x14ac:dyDescent="0.2">
      <c r="A38" s="22"/>
      <c r="B38" s="54"/>
      <c r="C38" s="54"/>
      <c r="D38" s="54"/>
      <c r="E38" s="29"/>
      <c r="F38" s="22"/>
    </row>
    <row r="39" spans="1:6" ht="14.25" x14ac:dyDescent="0.2">
      <c r="A39" s="22"/>
      <c r="B39" s="54" t="s">
        <v>107</v>
      </c>
      <c r="C39" s="54"/>
      <c r="D39" s="54"/>
      <c r="E39" s="29"/>
      <c r="F39" s="22"/>
    </row>
    <row r="40" spans="1:6" ht="14.25" x14ac:dyDescent="0.2">
      <c r="A40" s="22"/>
      <c r="B40" s="54"/>
      <c r="C40" s="54"/>
      <c r="D40" s="54"/>
      <c r="E40" s="29"/>
      <c r="F40" s="22"/>
    </row>
    <row r="41" spans="1:6" ht="14.25" x14ac:dyDescent="0.2">
      <c r="A41" s="22"/>
      <c r="B41" s="54"/>
      <c r="C41" s="54"/>
      <c r="D41" s="54"/>
      <c r="E41" s="29"/>
      <c r="F41" s="22"/>
    </row>
    <row r="42" spans="1:6" ht="13.5" customHeight="1" x14ac:dyDescent="0.2">
      <c r="A42" s="22"/>
      <c r="B42" s="54"/>
      <c r="C42" s="54"/>
      <c r="D42" s="54"/>
      <c r="E42" s="29"/>
      <c r="F42" s="22"/>
    </row>
    <row r="43" spans="1:6" ht="14.25" x14ac:dyDescent="0.2">
      <c r="A43" s="22"/>
      <c r="B43" s="54"/>
      <c r="C43" s="54"/>
      <c r="D43" s="54"/>
      <c r="E43" s="29"/>
      <c r="F43" s="22"/>
    </row>
    <row r="44" spans="1:6" ht="14.25" x14ac:dyDescent="0.2">
      <c r="A44" s="22"/>
      <c r="B44" s="54"/>
      <c r="C44" s="54"/>
      <c r="D44" s="54"/>
      <c r="E44" s="29"/>
      <c r="F44" s="22"/>
    </row>
    <row r="45" spans="1:6" ht="14.25" x14ac:dyDescent="0.2">
      <c r="A45" s="22"/>
      <c r="B45" s="54"/>
      <c r="C45" s="54"/>
      <c r="D45" s="54"/>
      <c r="E45" s="29"/>
      <c r="F45" s="22"/>
    </row>
    <row r="46" spans="1:6" ht="14.25" x14ac:dyDescent="0.2">
      <c r="A46" s="22"/>
      <c r="B46" s="54"/>
      <c r="C46" s="54"/>
      <c r="D46" s="54"/>
      <c r="E46" s="29"/>
      <c r="F46" s="22"/>
    </row>
    <row r="47" spans="1:6" ht="14.25" x14ac:dyDescent="0.2">
      <c r="A47" s="22"/>
      <c r="B47" s="54"/>
      <c r="C47" s="54"/>
      <c r="D47" s="54"/>
      <c r="E47" s="29"/>
      <c r="F47" s="22"/>
    </row>
    <row r="48" spans="1:6" ht="14.25" x14ac:dyDescent="0.2">
      <c r="A48" s="22"/>
      <c r="B48" s="54"/>
      <c r="C48" s="54"/>
      <c r="D48" s="54"/>
      <c r="E48" s="29"/>
      <c r="F48" s="22"/>
    </row>
    <row r="49" spans="1:6" ht="14.25" x14ac:dyDescent="0.2">
      <c r="A49" s="22"/>
      <c r="B49" s="54"/>
      <c r="C49" s="54"/>
      <c r="D49" s="54"/>
      <c r="E49" s="29"/>
      <c r="F49" s="22"/>
    </row>
    <row r="50" spans="1:6" ht="14.25" x14ac:dyDescent="0.2">
      <c r="A50" s="22"/>
      <c r="B50" s="54"/>
      <c r="C50" s="54"/>
      <c r="D50" s="54"/>
      <c r="E50" s="29"/>
      <c r="F50" s="22"/>
    </row>
    <row r="51" spans="1:6" ht="14.25" x14ac:dyDescent="0.2">
      <c r="A51" s="22"/>
      <c r="B51" s="54"/>
      <c r="C51" s="54"/>
      <c r="D51" s="54"/>
      <c r="E51" s="29"/>
      <c r="F51" s="22"/>
    </row>
    <row r="52" spans="1:6" ht="14.25" x14ac:dyDescent="0.2">
      <c r="A52" s="22"/>
      <c r="B52" s="54"/>
      <c r="C52" s="54"/>
      <c r="D52" s="54"/>
      <c r="E52" s="29"/>
      <c r="F52" s="22"/>
    </row>
    <row r="53" spans="1:6" ht="14.25" x14ac:dyDescent="0.2">
      <c r="A53" s="22"/>
      <c r="B53" s="54"/>
      <c r="C53" s="54"/>
      <c r="D53" s="54"/>
      <c r="E53" s="29"/>
      <c r="F53" s="22"/>
    </row>
    <row r="54" spans="1:6" ht="14.25" x14ac:dyDescent="0.2">
      <c r="A54" s="22"/>
      <c r="B54" s="54"/>
      <c r="C54" s="54"/>
      <c r="D54" s="54"/>
      <c r="E54" s="29"/>
      <c r="F54" s="22"/>
    </row>
    <row r="55" spans="1:6" ht="14.25" x14ac:dyDescent="0.2">
      <c r="A55" s="22"/>
      <c r="B55" s="54"/>
      <c r="C55" s="54"/>
      <c r="D55" s="54"/>
      <c r="E55" s="29"/>
      <c r="F55" s="22"/>
    </row>
    <row r="56" spans="1:6" ht="14.25" x14ac:dyDescent="0.2">
      <c r="A56" s="22"/>
      <c r="B56" s="54"/>
      <c r="C56" s="54"/>
      <c r="D56" s="54"/>
      <c r="E56" s="29"/>
      <c r="F56" s="22"/>
    </row>
    <row r="57" spans="1:6" ht="14.25" x14ac:dyDescent="0.2">
      <c r="A57" s="22"/>
      <c r="B57" s="54"/>
      <c r="C57" s="54"/>
      <c r="D57" s="54"/>
      <c r="E57" s="29"/>
      <c r="F57" s="22"/>
    </row>
    <row r="58" spans="1:6" ht="14.25" x14ac:dyDescent="0.2">
      <c r="A58" s="22"/>
      <c r="B58" s="54"/>
      <c r="C58" s="54"/>
      <c r="D58" s="54"/>
      <c r="E58" s="29"/>
      <c r="F58" s="22"/>
    </row>
    <row r="59" spans="1:6" ht="14.25" x14ac:dyDescent="0.2">
      <c r="A59" s="22"/>
      <c r="B59" s="54"/>
      <c r="C59" s="54"/>
      <c r="D59" s="54"/>
      <c r="E59" s="29"/>
      <c r="F59" s="22"/>
    </row>
    <row r="60" spans="1:6" ht="14.25" x14ac:dyDescent="0.2">
      <c r="A60" s="22"/>
      <c r="B60" s="54"/>
      <c r="C60" s="54"/>
      <c r="D60" s="54"/>
      <c r="E60" s="29"/>
      <c r="F60" s="22"/>
    </row>
    <row r="61" spans="1:6" ht="14.25" x14ac:dyDescent="0.2">
      <c r="A61" s="22"/>
      <c r="B61" s="54"/>
      <c r="C61" s="54"/>
      <c r="D61" s="54"/>
      <c r="E61" s="29"/>
      <c r="F61" s="22"/>
    </row>
    <row r="62" spans="1:6" ht="14.25" x14ac:dyDescent="0.2">
      <c r="A62" s="22"/>
      <c r="B62" s="54"/>
      <c r="C62" s="54"/>
      <c r="D62" s="54"/>
      <c r="E62" s="29"/>
      <c r="F62" s="22"/>
    </row>
    <row r="63" spans="1:6" ht="14.25" x14ac:dyDescent="0.2">
      <c r="A63" s="22"/>
      <c r="B63" s="54"/>
      <c r="C63" s="54"/>
      <c r="D63" s="54"/>
      <c r="E63" s="29"/>
      <c r="F63" s="22"/>
    </row>
    <row r="64" spans="1:6" ht="14.25" x14ac:dyDescent="0.2">
      <c r="A64" s="22"/>
      <c r="B64" s="54"/>
      <c r="C64" s="54"/>
      <c r="D64" s="54"/>
      <c r="E64" s="29"/>
      <c r="F64" s="22"/>
    </row>
    <row r="65" spans="1:6" ht="14.25" x14ac:dyDescent="0.2">
      <c r="A65" s="22"/>
      <c r="B65" s="54"/>
      <c r="C65" s="54"/>
      <c r="D65" s="54"/>
      <c r="E65" s="29"/>
      <c r="F65" s="22"/>
    </row>
    <row r="66" spans="1:6" ht="14.25" x14ac:dyDescent="0.2">
      <c r="A66" s="22"/>
      <c r="B66" s="54"/>
      <c r="C66" s="54"/>
      <c r="D66" s="54"/>
      <c r="E66" s="29"/>
      <c r="F66" s="22"/>
    </row>
    <row r="67" spans="1:6" ht="14.25" x14ac:dyDescent="0.2">
      <c r="A67" s="22"/>
      <c r="B67" s="54"/>
      <c r="C67" s="54"/>
      <c r="D67" s="54"/>
      <c r="E67" s="29"/>
      <c r="F67" s="22"/>
    </row>
    <row r="68" spans="1:6" ht="14.25" x14ac:dyDescent="0.2">
      <c r="A68" s="22"/>
      <c r="B68" s="54"/>
      <c r="C68" s="54"/>
      <c r="D68" s="54"/>
      <c r="E68" s="29"/>
      <c r="F68" s="22"/>
    </row>
    <row r="69" spans="1:6" ht="14.25" x14ac:dyDescent="0.2">
      <c r="A69" s="22"/>
      <c r="B69" s="54"/>
      <c r="C69" s="54"/>
      <c r="D69" s="54"/>
      <c r="E69" s="29"/>
      <c r="F69" s="22"/>
    </row>
    <row r="70" spans="1:6" ht="14.25" x14ac:dyDescent="0.2">
      <c r="A70" s="22"/>
      <c r="B70" s="54"/>
      <c r="C70" s="54"/>
      <c r="D70" s="54"/>
      <c r="E70" s="29"/>
      <c r="F70" s="22"/>
    </row>
    <row r="71" spans="1:6" ht="14.25" x14ac:dyDescent="0.2">
      <c r="A71" s="22"/>
      <c r="B71" s="54"/>
      <c r="C71" s="54"/>
      <c r="D71" s="54"/>
      <c r="E71" s="29"/>
      <c r="F71" s="22"/>
    </row>
    <row r="72" spans="1:6" ht="13.5" customHeight="1" x14ac:dyDescent="0.2">
      <c r="A72" s="22"/>
      <c r="B72" s="54"/>
      <c r="C72" s="54"/>
      <c r="D72" s="54"/>
      <c r="E72" s="29"/>
      <c r="F72" s="22"/>
    </row>
    <row r="73" spans="1:6" ht="13.5" customHeight="1" x14ac:dyDescent="0.2">
      <c r="A73" s="22"/>
      <c r="B73" s="26" t="s">
        <v>23</v>
      </c>
      <c r="C73" s="27"/>
      <c r="D73" s="27"/>
      <c r="E73" s="30">
        <f>0.75*225</f>
        <v>168.75</v>
      </c>
      <c r="F73" s="22"/>
    </row>
    <row r="74" spans="1:6" ht="13.5" customHeight="1" x14ac:dyDescent="0.2">
      <c r="A74" s="22"/>
      <c r="B74" s="35" t="s">
        <v>20</v>
      </c>
      <c r="C74" s="27"/>
      <c r="D74" s="27"/>
      <c r="E74" s="31">
        <v>0</v>
      </c>
      <c r="F74" s="22"/>
    </row>
    <row r="75" spans="1:6" ht="13.5" customHeight="1" x14ac:dyDescent="0.2">
      <c r="A75" s="22"/>
      <c r="B75" s="35" t="s">
        <v>21</v>
      </c>
      <c r="C75" s="27"/>
      <c r="D75" s="27"/>
      <c r="E75" s="31">
        <v>0</v>
      </c>
      <c r="F75" s="22"/>
    </row>
    <row r="76" spans="1:6" ht="13.5" customHeight="1" x14ac:dyDescent="0.2">
      <c r="A76" s="22"/>
      <c r="B76" s="26" t="s">
        <v>22</v>
      </c>
      <c r="C76" s="27"/>
      <c r="D76" s="27"/>
      <c r="E76" s="30">
        <f>SUM(E73:E75)</f>
        <v>168.75</v>
      </c>
      <c r="F76" s="22"/>
    </row>
    <row r="77" spans="1:6" ht="13.5" customHeight="1" x14ac:dyDescent="0.2">
      <c r="A77" s="22"/>
      <c r="B77" s="27" t="s">
        <v>5</v>
      </c>
      <c r="C77" s="32">
        <v>0.05</v>
      </c>
      <c r="D77" s="27"/>
      <c r="E77" s="36">
        <f>ROUND(E76*C77,2)</f>
        <v>8.44</v>
      </c>
      <c r="F77" s="22"/>
    </row>
    <row r="78" spans="1:6" ht="13.5" customHeight="1" x14ac:dyDescent="0.2">
      <c r="A78" s="22"/>
      <c r="B78" s="27" t="s">
        <v>4</v>
      </c>
      <c r="C78" s="44">
        <v>9.9750000000000005E-2</v>
      </c>
      <c r="D78" s="27"/>
      <c r="E78" s="37">
        <f>ROUND(E76*C78,2)</f>
        <v>16.829999999999998</v>
      </c>
      <c r="F78" s="22"/>
    </row>
    <row r="79" spans="1:6" ht="13.5" customHeight="1" x14ac:dyDescent="0.2">
      <c r="A79" s="22"/>
      <c r="B79" s="27"/>
      <c r="C79" s="27"/>
      <c r="D79" s="27"/>
      <c r="E79" s="33"/>
      <c r="F79" s="22"/>
    </row>
    <row r="80" spans="1:6" ht="16.5" customHeight="1" thickBot="1" x14ac:dyDescent="0.25">
      <c r="A80" s="22"/>
      <c r="B80" s="26" t="s">
        <v>24</v>
      </c>
      <c r="C80" s="27"/>
      <c r="D80" s="27"/>
      <c r="E80" s="34">
        <f>SUM(E76:E78)</f>
        <v>194.01999999999998</v>
      </c>
      <c r="F80" s="22"/>
    </row>
    <row r="81" spans="1:6" ht="15.75" thickTop="1" x14ac:dyDescent="0.2">
      <c r="A81" s="22"/>
      <c r="B81" s="57"/>
      <c r="C81" s="57"/>
      <c r="D81" s="57"/>
      <c r="E81" s="38"/>
      <c r="F81" s="22"/>
    </row>
    <row r="82" spans="1:6" ht="15" x14ac:dyDescent="0.2">
      <c r="A82" s="22"/>
      <c r="B82" s="56" t="s">
        <v>26</v>
      </c>
      <c r="C82" s="56"/>
      <c r="D82" s="56"/>
      <c r="E82" s="38"/>
      <c r="F82" s="22"/>
    </row>
    <row r="83" spans="1:6" ht="15" x14ac:dyDescent="0.2">
      <c r="A83" s="22"/>
      <c r="B83" s="57"/>
      <c r="C83" s="57"/>
      <c r="D83" s="57"/>
      <c r="E83" s="38"/>
      <c r="F83" s="22"/>
    </row>
    <row r="84" spans="1:6" ht="19.5" customHeight="1" x14ac:dyDescent="0.2">
      <c r="A84" s="22"/>
      <c r="B84" s="39" t="s">
        <v>25</v>
      </c>
      <c r="C84" s="40"/>
      <c r="D84" s="40"/>
      <c r="E84" s="41">
        <f>E80-E82</f>
        <v>194.01999999999998</v>
      </c>
      <c r="F84" s="22"/>
    </row>
    <row r="85" spans="1:6" ht="13.5" customHeight="1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2"/>
      <c r="C87" s="52"/>
      <c r="D87" s="52"/>
      <c r="E87" s="52"/>
      <c r="F87" s="22"/>
    </row>
    <row r="88" spans="1:6" ht="14.25" x14ac:dyDescent="0.2">
      <c r="A88" s="60" t="s">
        <v>27</v>
      </c>
      <c r="B88" s="60"/>
      <c r="C88" s="60"/>
      <c r="D88" s="60"/>
      <c r="E88" s="60"/>
      <c r="F88" s="60"/>
    </row>
    <row r="89" spans="1:6" ht="14.25" x14ac:dyDescent="0.2">
      <c r="A89" s="58" t="s">
        <v>7</v>
      </c>
      <c r="B89" s="58"/>
      <c r="C89" s="58"/>
      <c r="D89" s="58"/>
      <c r="E89" s="58"/>
      <c r="F89" s="58"/>
    </row>
    <row r="90" spans="1:6" x14ac:dyDescent="0.2">
      <c r="A90" s="22"/>
      <c r="B90" s="22"/>
      <c r="C90" s="22"/>
      <c r="D90" s="22"/>
      <c r="E90" s="22"/>
      <c r="F90" s="22"/>
    </row>
    <row r="91" spans="1:6" x14ac:dyDescent="0.2">
      <c r="A91" s="22"/>
      <c r="B91" s="53"/>
      <c r="C91" s="53"/>
      <c r="D91" s="53"/>
      <c r="E91" s="53"/>
      <c r="F91" s="22"/>
    </row>
    <row r="92" spans="1:6" ht="15" x14ac:dyDescent="0.2">
      <c r="A92" s="59" t="s">
        <v>8</v>
      </c>
      <c r="B92" s="59"/>
      <c r="C92" s="59"/>
      <c r="D92" s="59"/>
      <c r="E92" s="59"/>
      <c r="F92" s="59"/>
    </row>
    <row r="94" spans="1:6" ht="39.75" customHeight="1" x14ac:dyDescent="0.2">
      <c r="B94" s="50"/>
      <c r="C94" s="51"/>
      <c r="D94" s="51"/>
    </row>
    <row r="95" spans="1:6" ht="13.5" customHeight="1" x14ac:dyDescent="0.2"/>
    <row r="96" spans="1:6" x14ac:dyDescent="0.2">
      <c r="B96" s="17"/>
      <c r="C96" s="17"/>
      <c r="D96" s="17"/>
    </row>
  </sheetData>
  <mergeCells count="49">
    <mergeCell ref="B94:D94"/>
    <mergeCell ref="B83:D83"/>
    <mergeCell ref="B87:E87"/>
    <mergeCell ref="A88:F88"/>
    <mergeCell ref="A89:F89"/>
    <mergeCell ref="B91:E91"/>
    <mergeCell ref="A92:F92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81:D81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1:B83 B12:B20 B34:B72" xr:uid="{00000000-0002-0000-0B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70" sqref="E70"/>
    </sheetView>
  </sheetViews>
  <sheetFormatPr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29</v>
      </c>
      <c r="C24" s="22"/>
      <c r="D24" s="22"/>
      <c r="E24" s="22"/>
      <c r="F24" s="22"/>
    </row>
    <row r="25" spans="1:6" ht="15" x14ac:dyDescent="0.2">
      <c r="A25" s="18"/>
      <c r="B25" s="26" t="s">
        <v>30</v>
      </c>
      <c r="C25" s="22"/>
      <c r="D25" s="22"/>
      <c r="E25" s="22"/>
      <c r="F25" s="22"/>
    </row>
    <row r="26" spans="1:6" ht="33.75" customHeight="1" x14ac:dyDescent="0.2">
      <c r="A26" s="18"/>
      <c r="B26" s="49" t="s">
        <v>120</v>
      </c>
      <c r="C26" s="22"/>
      <c r="D26" s="22"/>
      <c r="E26" s="22"/>
      <c r="F26" s="22"/>
    </row>
    <row r="27" spans="1:6" ht="15" x14ac:dyDescent="0.2">
      <c r="A27" s="19"/>
      <c r="B27" s="27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19</v>
      </c>
      <c r="E28" s="28" t="s">
        <v>121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2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4"/>
      <c r="C33" s="54"/>
      <c r="D33" s="54"/>
      <c r="E33" s="29"/>
      <c r="F33" s="22"/>
    </row>
    <row r="34" spans="1:6" ht="14.25" x14ac:dyDescent="0.2">
      <c r="A34" s="22"/>
      <c r="B34" s="54"/>
      <c r="C34" s="54"/>
      <c r="D34" s="54"/>
      <c r="E34" s="29"/>
      <c r="F34" s="22"/>
    </row>
    <row r="35" spans="1:6" ht="14.25" x14ac:dyDescent="0.2">
      <c r="A35" s="22"/>
      <c r="B35" s="54" t="s">
        <v>122</v>
      </c>
      <c r="C35" s="54"/>
      <c r="D35" s="54"/>
      <c r="E35" s="29"/>
      <c r="F35" s="22"/>
    </row>
    <row r="36" spans="1:6" ht="14.25" x14ac:dyDescent="0.2">
      <c r="A36" s="22"/>
      <c r="B36" s="54"/>
      <c r="C36" s="54"/>
      <c r="D36" s="54"/>
      <c r="E36" s="29"/>
      <c r="F36" s="22"/>
    </row>
    <row r="37" spans="1:6" ht="14.25" x14ac:dyDescent="0.2">
      <c r="A37" s="22"/>
      <c r="B37" s="54" t="s">
        <v>123</v>
      </c>
      <c r="C37" s="54"/>
      <c r="D37" s="54"/>
      <c r="E37" s="29"/>
      <c r="F37" s="22"/>
    </row>
    <row r="38" spans="1:6" ht="14.25" x14ac:dyDescent="0.2">
      <c r="A38" s="22"/>
      <c r="B38" s="54"/>
      <c r="C38" s="54"/>
      <c r="D38" s="54"/>
      <c r="E38" s="29"/>
      <c r="F38" s="22"/>
    </row>
    <row r="39" spans="1:6" ht="14.25" customHeight="1" x14ac:dyDescent="0.2">
      <c r="A39" s="22"/>
      <c r="B39" s="54" t="s">
        <v>125</v>
      </c>
      <c r="C39" s="54"/>
      <c r="D39" s="54"/>
      <c r="E39" s="29"/>
      <c r="F39" s="22"/>
    </row>
    <row r="40" spans="1:6" ht="14.25" x14ac:dyDescent="0.2">
      <c r="A40" s="22"/>
      <c r="B40" s="54"/>
      <c r="C40" s="54"/>
      <c r="D40" s="54"/>
      <c r="E40" s="29"/>
      <c r="F40" s="22"/>
    </row>
    <row r="41" spans="1:6" ht="14.25" x14ac:dyDescent="0.2">
      <c r="A41" s="22"/>
      <c r="B41" s="54" t="s">
        <v>124</v>
      </c>
      <c r="C41" s="54"/>
      <c r="D41" s="54"/>
      <c r="E41" s="29"/>
      <c r="F41" s="22"/>
    </row>
    <row r="42" spans="1:6" ht="14.25" x14ac:dyDescent="0.2">
      <c r="A42" s="22"/>
      <c r="B42" s="54"/>
      <c r="C42" s="54"/>
      <c r="D42" s="54"/>
      <c r="E42" s="29"/>
      <c r="F42" s="22"/>
    </row>
    <row r="43" spans="1:6" ht="14.25" x14ac:dyDescent="0.2">
      <c r="A43" s="22"/>
      <c r="B43" s="54" t="s">
        <v>126</v>
      </c>
      <c r="C43" s="54"/>
      <c r="D43" s="54"/>
      <c r="E43" s="29"/>
      <c r="F43" s="22"/>
    </row>
    <row r="44" spans="1:6" ht="14.25" x14ac:dyDescent="0.2">
      <c r="A44" s="22"/>
      <c r="B44" s="54"/>
      <c r="C44" s="54"/>
      <c r="D44" s="54"/>
      <c r="E44" s="29"/>
      <c r="F44" s="22"/>
    </row>
    <row r="45" spans="1:6" ht="14.25" x14ac:dyDescent="0.2">
      <c r="A45" s="22"/>
      <c r="B45" s="54" t="s">
        <v>127</v>
      </c>
      <c r="C45" s="54"/>
      <c r="D45" s="54"/>
      <c r="E45" s="29"/>
      <c r="F45" s="22"/>
    </row>
    <row r="46" spans="1:6" ht="14.25" x14ac:dyDescent="0.2">
      <c r="A46" s="22"/>
      <c r="B46" s="54"/>
      <c r="C46" s="54"/>
      <c r="D46" s="54"/>
      <c r="E46" s="29"/>
      <c r="F46" s="22"/>
    </row>
    <row r="47" spans="1:6" ht="14.25" x14ac:dyDescent="0.2">
      <c r="A47" s="22"/>
      <c r="B47" s="54" t="s">
        <v>128</v>
      </c>
      <c r="C47" s="54"/>
      <c r="D47" s="54"/>
      <c r="E47" s="29"/>
      <c r="F47" s="22"/>
    </row>
    <row r="48" spans="1:6" ht="14.25" x14ac:dyDescent="0.2">
      <c r="A48" s="22"/>
      <c r="B48" s="54"/>
      <c r="C48" s="54"/>
      <c r="D48" s="54"/>
      <c r="E48" s="29"/>
      <c r="F48" s="22"/>
    </row>
    <row r="49" spans="1:6" ht="14.25" x14ac:dyDescent="0.2">
      <c r="A49" s="22"/>
      <c r="B49" s="54" t="s">
        <v>129</v>
      </c>
      <c r="C49" s="54"/>
      <c r="D49" s="54"/>
      <c r="E49" s="29"/>
      <c r="F49" s="22"/>
    </row>
    <row r="50" spans="1:6" ht="14.25" x14ac:dyDescent="0.2">
      <c r="A50" s="22"/>
      <c r="B50" s="54"/>
      <c r="C50" s="54"/>
      <c r="D50" s="54"/>
      <c r="E50" s="29"/>
      <c r="F50" s="22"/>
    </row>
    <row r="51" spans="1:6" ht="14.25" x14ac:dyDescent="0.2">
      <c r="A51" s="22"/>
      <c r="B51" s="54"/>
      <c r="C51" s="54"/>
      <c r="D51" s="54"/>
      <c r="E51" s="29"/>
      <c r="F51" s="22"/>
    </row>
    <row r="52" spans="1:6" ht="14.25" x14ac:dyDescent="0.2">
      <c r="A52" s="22"/>
      <c r="B52" s="54"/>
      <c r="C52" s="54"/>
      <c r="D52" s="54"/>
      <c r="E52" s="29"/>
      <c r="F52" s="22"/>
    </row>
    <row r="53" spans="1:6" ht="14.25" x14ac:dyDescent="0.2">
      <c r="A53" s="22"/>
      <c r="B53" s="54"/>
      <c r="C53" s="54"/>
      <c r="D53" s="54"/>
      <c r="E53" s="29"/>
      <c r="F53" s="22"/>
    </row>
    <row r="54" spans="1:6" ht="14.25" x14ac:dyDescent="0.2">
      <c r="A54" s="22"/>
      <c r="B54" s="54"/>
      <c r="C54" s="54"/>
      <c r="D54" s="54"/>
      <c r="E54" s="29"/>
      <c r="F54" s="22"/>
    </row>
    <row r="55" spans="1:6" ht="14.25" x14ac:dyDescent="0.2">
      <c r="A55" s="22"/>
      <c r="B55" s="45"/>
      <c r="C55" s="45"/>
      <c r="D55" s="45"/>
      <c r="E55" s="29"/>
      <c r="F55" s="22"/>
    </row>
    <row r="56" spans="1:6" ht="14.25" x14ac:dyDescent="0.2">
      <c r="A56" s="22"/>
      <c r="B56" s="54"/>
      <c r="C56" s="54"/>
      <c r="D56" s="54"/>
      <c r="E56" s="29"/>
      <c r="F56" s="22"/>
    </row>
    <row r="57" spans="1:6" ht="14.25" x14ac:dyDescent="0.2">
      <c r="A57" s="22"/>
      <c r="B57" s="54"/>
      <c r="C57" s="54"/>
      <c r="D57" s="54"/>
      <c r="E57" s="29"/>
      <c r="F57" s="22"/>
    </row>
    <row r="58" spans="1:6" ht="14.25" x14ac:dyDescent="0.2">
      <c r="A58" s="22"/>
      <c r="B58" s="54"/>
      <c r="C58" s="54"/>
      <c r="D58" s="54"/>
      <c r="E58" s="29"/>
      <c r="F58" s="22"/>
    </row>
    <row r="59" spans="1:6" ht="14.25" x14ac:dyDescent="0.2">
      <c r="A59" s="22"/>
      <c r="B59" s="54"/>
      <c r="C59" s="54"/>
      <c r="D59" s="54"/>
      <c r="E59" s="29"/>
      <c r="F59" s="22"/>
    </row>
    <row r="60" spans="1:6" ht="14.25" x14ac:dyDescent="0.2">
      <c r="A60" s="22"/>
      <c r="B60" s="54"/>
      <c r="C60" s="54"/>
      <c r="D60" s="54"/>
      <c r="E60" s="29"/>
      <c r="F60" s="22"/>
    </row>
    <row r="61" spans="1:6" ht="14.25" x14ac:dyDescent="0.2">
      <c r="A61" s="22"/>
      <c r="B61" s="54"/>
      <c r="C61" s="54"/>
      <c r="D61" s="54"/>
      <c r="E61" s="29"/>
      <c r="F61" s="22"/>
    </row>
    <row r="62" spans="1:6" ht="14.25" x14ac:dyDescent="0.2">
      <c r="A62" s="22"/>
      <c r="B62" s="54"/>
      <c r="C62" s="54"/>
      <c r="D62" s="54"/>
      <c r="E62" s="29"/>
      <c r="F62" s="22"/>
    </row>
    <row r="63" spans="1:6" ht="14.25" x14ac:dyDescent="0.2">
      <c r="A63" s="22"/>
      <c r="B63" s="54"/>
      <c r="C63" s="54"/>
      <c r="D63" s="54"/>
      <c r="E63" s="29"/>
      <c r="F63" s="22"/>
    </row>
    <row r="64" spans="1:6" ht="14.25" x14ac:dyDescent="0.2">
      <c r="A64" s="22"/>
      <c r="B64" s="54"/>
      <c r="C64" s="54"/>
      <c r="D64" s="54"/>
      <c r="E64" s="29"/>
      <c r="F64" s="22"/>
    </row>
    <row r="65" spans="1:6" ht="14.25" x14ac:dyDescent="0.2">
      <c r="A65" s="22"/>
      <c r="B65" s="54"/>
      <c r="C65" s="54"/>
      <c r="D65" s="54"/>
      <c r="E65" s="29"/>
      <c r="F65" s="22"/>
    </row>
    <row r="66" spans="1:6" ht="14.25" x14ac:dyDescent="0.2">
      <c r="A66" s="22"/>
      <c r="B66" s="54"/>
      <c r="C66" s="54"/>
      <c r="D66" s="54"/>
      <c r="E66" s="29"/>
      <c r="F66" s="22"/>
    </row>
    <row r="67" spans="1:6" ht="14.25" x14ac:dyDescent="0.2">
      <c r="A67" s="22"/>
      <c r="B67" s="54"/>
      <c r="C67" s="54"/>
      <c r="D67" s="54"/>
      <c r="E67" s="29"/>
      <c r="F67" s="22"/>
    </row>
    <row r="68" spans="1:6" ht="13.5" customHeight="1" x14ac:dyDescent="0.2">
      <c r="A68" s="22"/>
      <c r="B68" s="54"/>
      <c r="C68" s="54"/>
      <c r="D68" s="54"/>
      <c r="E68" s="29"/>
      <c r="F68" s="22"/>
    </row>
    <row r="69" spans="1:6" ht="13.5" customHeight="1" x14ac:dyDescent="0.2">
      <c r="A69" s="22"/>
      <c r="B69" s="26" t="s">
        <v>23</v>
      </c>
      <c r="C69" s="27"/>
      <c r="D69" s="27"/>
      <c r="E69" s="30">
        <f>16*235</f>
        <v>3760</v>
      </c>
      <c r="F69" s="22"/>
    </row>
    <row r="70" spans="1:6" ht="13.5" customHeight="1" x14ac:dyDescent="0.2">
      <c r="A70" s="22"/>
      <c r="B70" s="35" t="s">
        <v>20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21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22</v>
      </c>
      <c r="C72" s="27"/>
      <c r="D72" s="27"/>
      <c r="E72" s="30">
        <f>SUM(E69:E71)</f>
        <v>3760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188</v>
      </c>
      <c r="F73" s="22"/>
    </row>
    <row r="74" spans="1:6" ht="13.5" customHeight="1" x14ac:dyDescent="0.2">
      <c r="A74" s="22"/>
      <c r="B74" s="27" t="s">
        <v>4</v>
      </c>
      <c r="C74" s="44">
        <v>9.9750000000000005E-2</v>
      </c>
      <c r="D74" s="27"/>
      <c r="E74" s="37">
        <f>ROUND(E72*C74,2)</f>
        <v>375.06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24</v>
      </c>
      <c r="C76" s="27"/>
      <c r="D76" s="27"/>
      <c r="E76" s="34">
        <f>SUM(E72:E74)</f>
        <v>4323.0600000000004</v>
      </c>
      <c r="F76" s="22"/>
    </row>
    <row r="77" spans="1:6" ht="15.75" thickTop="1" x14ac:dyDescent="0.2">
      <c r="A77" s="22"/>
      <c r="B77" s="57"/>
      <c r="C77" s="57"/>
      <c r="D77" s="57"/>
      <c r="E77" s="38"/>
      <c r="F77" s="22"/>
    </row>
    <row r="78" spans="1:6" ht="15" x14ac:dyDescent="0.2">
      <c r="A78" s="22"/>
      <c r="B78" s="56" t="s">
        <v>26</v>
      </c>
      <c r="C78" s="56"/>
      <c r="D78" s="56"/>
      <c r="E78" s="38">
        <v>0</v>
      </c>
      <c r="F78" s="22"/>
    </row>
    <row r="79" spans="1:6" ht="15" x14ac:dyDescent="0.2">
      <c r="A79" s="22"/>
      <c r="B79" s="57"/>
      <c r="C79" s="57"/>
      <c r="D79" s="57"/>
      <c r="E79" s="38"/>
      <c r="F79" s="22"/>
    </row>
    <row r="80" spans="1:6" ht="19.5" customHeight="1" x14ac:dyDescent="0.2">
      <c r="A80" s="22"/>
      <c r="B80" s="39" t="s">
        <v>25</v>
      </c>
      <c r="C80" s="40"/>
      <c r="D80" s="40"/>
      <c r="E80" s="41">
        <f>E76-E78</f>
        <v>4323.0600000000004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2"/>
      <c r="C83" s="52"/>
      <c r="D83" s="52"/>
      <c r="E83" s="52"/>
      <c r="F83" s="22"/>
    </row>
    <row r="84" spans="1:6" ht="14.25" x14ac:dyDescent="0.2">
      <c r="A84" s="60" t="s">
        <v>108</v>
      </c>
      <c r="B84" s="60"/>
      <c r="C84" s="60"/>
      <c r="D84" s="60"/>
      <c r="E84" s="60"/>
      <c r="F84" s="60"/>
    </row>
    <row r="85" spans="1:6" ht="14.25" x14ac:dyDescent="0.2">
      <c r="A85" s="58" t="s">
        <v>109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3"/>
      <c r="C87" s="53"/>
      <c r="D87" s="53"/>
      <c r="E87" s="53"/>
      <c r="F87" s="22"/>
    </row>
    <row r="88" spans="1:6" ht="15" x14ac:dyDescent="0.2">
      <c r="A88" s="59" t="s">
        <v>8</v>
      </c>
      <c r="B88" s="59"/>
      <c r="C88" s="59"/>
      <c r="D88" s="59"/>
      <c r="E88" s="59"/>
      <c r="F88" s="59"/>
    </row>
    <row r="90" spans="1:6" ht="39.75" customHeight="1" x14ac:dyDescent="0.2">
      <c r="B90" s="50"/>
      <c r="C90" s="51"/>
      <c r="D90" s="51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C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2:F92"/>
  <sheetViews>
    <sheetView view="pageBreakPreview" topLeftCell="A10" zoomScale="80" zoomScaleNormal="100" zoomScaleSheetLayoutView="80" workbookViewId="0">
      <selection activeCell="E69" sqref="E69"/>
    </sheetView>
  </sheetViews>
  <sheetFormatPr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130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29</v>
      </c>
      <c r="C24" s="22"/>
      <c r="D24" s="22"/>
      <c r="E24" s="22"/>
      <c r="F24" s="22"/>
    </row>
    <row r="25" spans="1:6" ht="15" x14ac:dyDescent="0.2">
      <c r="A25" s="18"/>
      <c r="B25" s="26" t="s">
        <v>30</v>
      </c>
      <c r="C25" s="22"/>
      <c r="D25" s="22"/>
      <c r="E25" s="22"/>
      <c r="F25" s="22"/>
    </row>
    <row r="26" spans="1:6" ht="33.75" customHeight="1" x14ac:dyDescent="0.2">
      <c r="A26" s="18"/>
      <c r="B26" s="49" t="s">
        <v>120</v>
      </c>
      <c r="C26" s="22"/>
      <c r="D26" s="22"/>
      <c r="E26" s="22"/>
      <c r="F26" s="22"/>
    </row>
    <row r="27" spans="1:6" ht="15" x14ac:dyDescent="0.2">
      <c r="A27" s="19"/>
      <c r="B27" s="27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19</v>
      </c>
      <c r="E28" s="28" t="s">
        <v>131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2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4"/>
      <c r="C33" s="54"/>
      <c r="D33" s="54"/>
      <c r="E33" s="29"/>
      <c r="F33" s="22"/>
    </row>
    <row r="34" spans="1:6" ht="14.25" x14ac:dyDescent="0.2">
      <c r="A34" s="22"/>
      <c r="B34" s="54" t="s">
        <v>9</v>
      </c>
      <c r="C34" s="54"/>
      <c r="D34" s="54"/>
      <c r="E34" s="29"/>
      <c r="F34" s="22"/>
    </row>
    <row r="35" spans="1:6" ht="14.25" x14ac:dyDescent="0.2">
      <c r="A35" s="22"/>
      <c r="B35" s="54"/>
      <c r="C35" s="54"/>
      <c r="D35" s="54"/>
      <c r="E35" s="29"/>
      <c r="F35" s="22"/>
    </row>
    <row r="36" spans="1:6" ht="14.25" x14ac:dyDescent="0.2">
      <c r="A36" s="22"/>
      <c r="B36" s="54" t="s">
        <v>63</v>
      </c>
      <c r="C36" s="54"/>
      <c r="D36" s="54"/>
      <c r="E36" s="29"/>
      <c r="F36" s="22"/>
    </row>
    <row r="37" spans="1:6" ht="14.25" x14ac:dyDescent="0.2">
      <c r="A37" s="22"/>
      <c r="B37" s="54"/>
      <c r="C37" s="54"/>
      <c r="D37" s="54"/>
      <c r="E37" s="29"/>
      <c r="F37" s="22"/>
    </row>
    <row r="38" spans="1:6" ht="14.25" x14ac:dyDescent="0.2">
      <c r="A38" s="22"/>
      <c r="B38" s="54" t="s">
        <v>64</v>
      </c>
      <c r="C38" s="54"/>
      <c r="D38" s="54"/>
      <c r="E38" s="29"/>
      <c r="F38" s="22"/>
    </row>
    <row r="39" spans="1:6" ht="14.25" customHeight="1" x14ac:dyDescent="0.2">
      <c r="A39" s="22"/>
      <c r="B39" s="54"/>
      <c r="C39" s="54"/>
      <c r="D39" s="54"/>
      <c r="E39" s="29"/>
      <c r="F39" s="22"/>
    </row>
    <row r="40" spans="1:6" ht="14.25" x14ac:dyDescent="0.2">
      <c r="A40" s="22"/>
      <c r="B40" s="54" t="s">
        <v>64</v>
      </c>
      <c r="C40" s="54"/>
      <c r="D40" s="54"/>
      <c r="E40" s="29"/>
      <c r="F40" s="22"/>
    </row>
    <row r="41" spans="1:6" ht="14.25" x14ac:dyDescent="0.2">
      <c r="A41" s="22"/>
      <c r="B41" s="54"/>
      <c r="C41" s="54"/>
      <c r="D41" s="54"/>
      <c r="E41" s="29"/>
      <c r="F41" s="22"/>
    </row>
    <row r="42" spans="1:6" ht="14.25" x14ac:dyDescent="0.2">
      <c r="A42" s="22"/>
      <c r="B42" s="54" t="s">
        <v>65</v>
      </c>
      <c r="C42" s="54"/>
      <c r="D42" s="54"/>
      <c r="E42" s="29"/>
      <c r="F42" s="22"/>
    </row>
    <row r="43" spans="1:6" ht="14.25" x14ac:dyDescent="0.2">
      <c r="A43" s="22"/>
      <c r="B43" s="54"/>
      <c r="C43" s="54"/>
      <c r="D43" s="54"/>
      <c r="E43" s="29"/>
      <c r="F43" s="22"/>
    </row>
    <row r="44" spans="1:6" ht="14.25" x14ac:dyDescent="0.2">
      <c r="A44" s="22"/>
      <c r="B44" s="54" t="s">
        <v>12</v>
      </c>
      <c r="C44" s="54"/>
      <c r="D44" s="54"/>
      <c r="E44" s="29"/>
      <c r="F44" s="22"/>
    </row>
    <row r="45" spans="1:6" ht="14.25" x14ac:dyDescent="0.2">
      <c r="A45" s="22"/>
      <c r="B45" s="54"/>
      <c r="C45" s="54"/>
      <c r="D45" s="54"/>
      <c r="E45" s="29"/>
      <c r="F45" s="22"/>
    </row>
    <row r="46" spans="1:6" ht="14.25" x14ac:dyDescent="0.2">
      <c r="A46" s="22"/>
      <c r="B46" s="54" t="s">
        <v>114</v>
      </c>
      <c r="C46" s="54"/>
      <c r="D46" s="54"/>
      <c r="E46" s="29"/>
      <c r="F46" s="22"/>
    </row>
    <row r="47" spans="1:6" ht="14.25" x14ac:dyDescent="0.2">
      <c r="A47" s="22"/>
      <c r="B47" s="54"/>
      <c r="C47" s="54"/>
      <c r="D47" s="54"/>
      <c r="E47" s="29"/>
      <c r="F47" s="22"/>
    </row>
    <row r="48" spans="1:6" ht="14.25" x14ac:dyDescent="0.2">
      <c r="A48" s="22"/>
      <c r="B48" s="54" t="s">
        <v>132</v>
      </c>
      <c r="C48" s="54"/>
      <c r="D48" s="54"/>
      <c r="E48" s="29"/>
      <c r="F48" s="22"/>
    </row>
    <row r="49" spans="1:6" ht="14.25" x14ac:dyDescent="0.2">
      <c r="A49" s="22"/>
      <c r="B49" s="54"/>
      <c r="C49" s="54"/>
      <c r="D49" s="54"/>
      <c r="E49" s="29"/>
      <c r="F49" s="22"/>
    </row>
    <row r="50" spans="1:6" ht="14.25" x14ac:dyDescent="0.2">
      <c r="A50" s="22"/>
      <c r="B50" s="54" t="s">
        <v>118</v>
      </c>
      <c r="C50" s="54"/>
      <c r="D50" s="54"/>
      <c r="E50" s="29"/>
      <c r="F50" s="22"/>
    </row>
    <row r="51" spans="1:6" ht="14.25" x14ac:dyDescent="0.2">
      <c r="A51" s="22"/>
      <c r="B51" s="54"/>
      <c r="C51" s="54"/>
      <c r="D51" s="54"/>
      <c r="E51" s="29"/>
      <c r="F51" s="22"/>
    </row>
    <row r="52" spans="1:6" ht="14.25" x14ac:dyDescent="0.2">
      <c r="A52" s="22"/>
      <c r="B52" s="54" t="s">
        <v>75</v>
      </c>
      <c r="C52" s="54"/>
      <c r="D52" s="54"/>
      <c r="E52" s="29"/>
      <c r="F52" s="22"/>
    </row>
    <row r="53" spans="1:6" ht="14.25" x14ac:dyDescent="0.2">
      <c r="A53" s="22"/>
      <c r="B53" s="54"/>
      <c r="C53" s="54"/>
      <c r="D53" s="54"/>
      <c r="E53" s="29"/>
      <c r="F53" s="22"/>
    </row>
    <row r="54" spans="1:6" ht="14.25" x14ac:dyDescent="0.2">
      <c r="A54" s="22"/>
      <c r="B54" s="54" t="s">
        <v>17</v>
      </c>
      <c r="C54" s="54"/>
      <c r="D54" s="54"/>
      <c r="E54" s="29"/>
      <c r="F54" s="22"/>
    </row>
    <row r="55" spans="1:6" ht="14.25" x14ac:dyDescent="0.2">
      <c r="A55" s="22"/>
      <c r="B55" s="54"/>
      <c r="C55" s="54"/>
      <c r="D55" s="54"/>
      <c r="E55" s="29"/>
      <c r="F55" s="22"/>
    </row>
    <row r="56" spans="1:6" ht="14.25" x14ac:dyDescent="0.2">
      <c r="A56" s="22"/>
      <c r="B56" s="54"/>
      <c r="C56" s="54"/>
      <c r="D56" s="54"/>
      <c r="E56" s="29"/>
      <c r="F56" s="22"/>
    </row>
    <row r="57" spans="1:6" ht="14.25" x14ac:dyDescent="0.2">
      <c r="A57" s="22"/>
      <c r="B57" s="54"/>
      <c r="C57" s="54"/>
      <c r="D57" s="54"/>
      <c r="E57" s="29"/>
      <c r="F57" s="22"/>
    </row>
    <row r="58" spans="1:6" ht="14.25" x14ac:dyDescent="0.2">
      <c r="A58" s="22"/>
      <c r="B58" s="54"/>
      <c r="C58" s="54"/>
      <c r="D58" s="54"/>
      <c r="E58" s="29"/>
      <c r="F58" s="22"/>
    </row>
    <row r="59" spans="1:6" ht="14.25" x14ac:dyDescent="0.2">
      <c r="A59" s="22"/>
      <c r="B59" s="54"/>
      <c r="C59" s="54"/>
      <c r="D59" s="54"/>
      <c r="E59" s="29"/>
      <c r="F59" s="22"/>
    </row>
    <row r="60" spans="1:6" ht="14.25" x14ac:dyDescent="0.2">
      <c r="A60" s="22"/>
      <c r="B60" s="54"/>
      <c r="C60" s="54"/>
      <c r="D60" s="54"/>
      <c r="E60" s="29"/>
      <c r="F60" s="22"/>
    </row>
    <row r="61" spans="1:6" ht="14.25" x14ac:dyDescent="0.2">
      <c r="A61" s="22"/>
      <c r="B61" s="54"/>
      <c r="C61" s="54"/>
      <c r="D61" s="54"/>
      <c r="E61" s="29"/>
      <c r="F61" s="22"/>
    </row>
    <row r="62" spans="1:6" ht="14.25" x14ac:dyDescent="0.2">
      <c r="A62" s="22"/>
      <c r="B62" s="54"/>
      <c r="C62" s="54"/>
      <c r="D62" s="54"/>
      <c r="E62" s="29"/>
      <c r="F62" s="22"/>
    </row>
    <row r="63" spans="1:6" ht="14.25" x14ac:dyDescent="0.2">
      <c r="A63" s="22"/>
      <c r="B63" s="54"/>
      <c r="C63" s="54"/>
      <c r="D63" s="54"/>
      <c r="E63" s="29"/>
      <c r="F63" s="22"/>
    </row>
    <row r="64" spans="1:6" ht="14.25" x14ac:dyDescent="0.2">
      <c r="A64" s="22"/>
      <c r="B64" s="54"/>
      <c r="C64" s="54"/>
      <c r="D64" s="54"/>
      <c r="E64" s="29"/>
      <c r="F64" s="22"/>
    </row>
    <row r="65" spans="1:6" ht="14.25" x14ac:dyDescent="0.2">
      <c r="A65" s="22"/>
      <c r="B65" s="54"/>
      <c r="C65" s="54"/>
      <c r="D65" s="54"/>
      <c r="E65" s="29"/>
      <c r="F65" s="22"/>
    </row>
    <row r="66" spans="1:6" ht="14.25" x14ac:dyDescent="0.2">
      <c r="A66" s="22"/>
      <c r="B66" s="54"/>
      <c r="C66" s="54"/>
      <c r="D66" s="54"/>
      <c r="E66" s="29"/>
      <c r="F66" s="22"/>
    </row>
    <row r="67" spans="1:6" ht="14.25" x14ac:dyDescent="0.2">
      <c r="A67" s="22"/>
      <c r="B67" s="54"/>
      <c r="C67" s="54"/>
      <c r="D67" s="54"/>
      <c r="E67" s="29"/>
      <c r="F67" s="22"/>
    </row>
    <row r="68" spans="1:6" ht="13.5" customHeight="1" x14ac:dyDescent="0.2">
      <c r="A68" s="22"/>
      <c r="B68" s="54"/>
      <c r="C68" s="54"/>
      <c r="D68" s="54"/>
      <c r="E68" s="29"/>
      <c r="F68" s="22"/>
    </row>
    <row r="69" spans="1:6" ht="13.5" customHeight="1" x14ac:dyDescent="0.2">
      <c r="A69" s="22"/>
      <c r="B69" s="26" t="s">
        <v>23</v>
      </c>
      <c r="C69" s="27"/>
      <c r="D69" s="27"/>
      <c r="E69" s="30">
        <f>27.75*235</f>
        <v>6521.25</v>
      </c>
      <c r="F69" s="22"/>
    </row>
    <row r="70" spans="1:6" ht="13.5" customHeight="1" x14ac:dyDescent="0.2">
      <c r="A70" s="22"/>
      <c r="B70" s="35" t="s">
        <v>20</v>
      </c>
      <c r="C70" s="27"/>
      <c r="D70" s="27"/>
      <c r="E70" s="31">
        <v>75</v>
      </c>
      <c r="F70" s="22"/>
    </row>
    <row r="71" spans="1:6" ht="13.5" customHeight="1" x14ac:dyDescent="0.2">
      <c r="A71" s="22"/>
      <c r="B71" s="35" t="s">
        <v>21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22</v>
      </c>
      <c r="C72" s="27"/>
      <c r="D72" s="27"/>
      <c r="E72" s="30">
        <f>SUM(E69:E71)</f>
        <v>6596.25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329.81</v>
      </c>
      <c r="F73" s="22"/>
    </row>
    <row r="74" spans="1:6" ht="13.5" customHeight="1" x14ac:dyDescent="0.2">
      <c r="A74" s="22"/>
      <c r="B74" s="27" t="s">
        <v>4</v>
      </c>
      <c r="C74" s="44">
        <v>9.9750000000000005E-2</v>
      </c>
      <c r="D74" s="27"/>
      <c r="E74" s="37">
        <f>ROUND(E72*C74,2)</f>
        <v>657.98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24</v>
      </c>
      <c r="C76" s="27"/>
      <c r="D76" s="27"/>
      <c r="E76" s="34">
        <f>SUM(E72:E74)</f>
        <v>7584.0400000000009</v>
      </c>
      <c r="F76" s="22"/>
    </row>
    <row r="77" spans="1:6" ht="15.75" thickTop="1" x14ac:dyDescent="0.2">
      <c r="A77" s="22"/>
      <c r="B77" s="57"/>
      <c r="C77" s="57"/>
      <c r="D77" s="57"/>
      <c r="E77" s="38"/>
      <c r="F77" s="22"/>
    </row>
    <row r="78" spans="1:6" ht="15" x14ac:dyDescent="0.2">
      <c r="A78" s="22"/>
      <c r="B78" s="56" t="s">
        <v>26</v>
      </c>
      <c r="C78" s="56"/>
      <c r="D78" s="56"/>
      <c r="E78" s="38">
        <v>0</v>
      </c>
      <c r="F78" s="22"/>
    </row>
    <row r="79" spans="1:6" ht="15" x14ac:dyDescent="0.2">
      <c r="A79" s="22"/>
      <c r="B79" s="57"/>
      <c r="C79" s="57"/>
      <c r="D79" s="57"/>
      <c r="E79" s="38"/>
      <c r="F79" s="22"/>
    </row>
    <row r="80" spans="1:6" ht="19.5" customHeight="1" x14ac:dyDescent="0.2">
      <c r="A80" s="22"/>
      <c r="B80" s="39" t="s">
        <v>25</v>
      </c>
      <c r="C80" s="40"/>
      <c r="D80" s="40"/>
      <c r="E80" s="41">
        <f>E76-E78</f>
        <v>7584.0400000000009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2"/>
      <c r="C83" s="52"/>
      <c r="D83" s="52"/>
      <c r="E83" s="52"/>
      <c r="F83" s="22"/>
    </row>
    <row r="84" spans="1:6" ht="14.25" x14ac:dyDescent="0.2">
      <c r="A84" s="60" t="s">
        <v>108</v>
      </c>
      <c r="B84" s="60"/>
      <c r="C84" s="60"/>
      <c r="D84" s="60"/>
      <c r="E84" s="60"/>
      <c r="F84" s="60"/>
    </row>
    <row r="85" spans="1:6" ht="14.25" x14ac:dyDescent="0.2">
      <c r="A85" s="58" t="s">
        <v>109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3"/>
      <c r="C87" s="53"/>
      <c r="D87" s="53"/>
      <c r="E87" s="53"/>
      <c r="F87" s="22"/>
    </row>
    <row r="88" spans="1:6" ht="15" x14ac:dyDescent="0.2">
      <c r="A88" s="59" t="s">
        <v>8</v>
      </c>
      <c r="B88" s="59"/>
      <c r="C88" s="59"/>
      <c r="D88" s="59"/>
      <c r="E88" s="59"/>
      <c r="F88" s="59"/>
    </row>
    <row r="90" spans="1:6" ht="39.75" customHeight="1" x14ac:dyDescent="0.2">
      <c r="B90" s="50"/>
      <c r="C90" s="51"/>
      <c r="D90" s="51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87:E87"/>
    <mergeCell ref="A88:F88"/>
    <mergeCell ref="B90:D90"/>
    <mergeCell ref="B55:D55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50:D50"/>
    <mergeCell ref="B51:D51"/>
    <mergeCell ref="B52:D52"/>
    <mergeCell ref="B53:D53"/>
    <mergeCell ref="B54:D54"/>
    <mergeCell ref="B56:D56"/>
    <mergeCell ref="B57:D57"/>
    <mergeCell ref="B58:D58"/>
    <mergeCell ref="B59:D59"/>
    <mergeCell ref="B60:D60"/>
    <mergeCell ref="B61:D61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00000000-0002-0000-0D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2:F92"/>
  <sheetViews>
    <sheetView view="pageBreakPreview" zoomScale="80" zoomScaleNormal="100" zoomScaleSheetLayoutView="80" workbookViewId="0">
      <selection activeCell="B25" sqref="B25"/>
    </sheetView>
  </sheetViews>
  <sheetFormatPr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133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140</v>
      </c>
      <c r="C24" s="22"/>
      <c r="D24" s="22"/>
      <c r="E24" s="22"/>
      <c r="F24" s="22"/>
    </row>
    <row r="25" spans="1:6" ht="15" x14ac:dyDescent="0.2">
      <c r="A25" s="18"/>
      <c r="B25" s="26" t="s">
        <v>30</v>
      </c>
      <c r="C25" s="22"/>
      <c r="D25" s="22"/>
      <c r="E25" s="22"/>
      <c r="F25" s="22"/>
    </row>
    <row r="26" spans="1:6" ht="33.75" customHeight="1" x14ac:dyDescent="0.2">
      <c r="A26" s="18"/>
      <c r="B26" s="49" t="s">
        <v>120</v>
      </c>
      <c r="C26" s="22"/>
      <c r="D26" s="22"/>
      <c r="E26" s="22"/>
      <c r="F26" s="22"/>
    </row>
    <row r="27" spans="1:6" ht="15" x14ac:dyDescent="0.2">
      <c r="A27" s="19"/>
      <c r="B27" s="27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19</v>
      </c>
      <c r="E28" s="28" t="s">
        <v>139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2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4"/>
      <c r="C33" s="54"/>
      <c r="D33" s="54"/>
      <c r="E33" s="29"/>
      <c r="F33" s="22"/>
    </row>
    <row r="34" spans="1:6" ht="14.25" x14ac:dyDescent="0.2">
      <c r="A34" s="22"/>
      <c r="B34" s="54"/>
      <c r="C34" s="54"/>
      <c r="D34" s="54"/>
      <c r="E34" s="29"/>
      <c r="F34" s="22"/>
    </row>
    <row r="35" spans="1:6" ht="14.25" x14ac:dyDescent="0.2">
      <c r="A35" s="22"/>
      <c r="B35" s="54" t="s">
        <v>135</v>
      </c>
      <c r="C35" s="54"/>
      <c r="D35" s="54"/>
      <c r="E35" s="29"/>
      <c r="F35" s="22"/>
    </row>
    <row r="36" spans="1:6" ht="14.25" x14ac:dyDescent="0.2">
      <c r="A36" s="22"/>
      <c r="B36" s="54"/>
      <c r="C36" s="54"/>
      <c r="D36" s="54"/>
      <c r="E36" s="29"/>
      <c r="F36" s="22"/>
    </row>
    <row r="37" spans="1:6" ht="14.25" x14ac:dyDescent="0.2">
      <c r="A37" s="22"/>
      <c r="B37" s="54"/>
      <c r="C37" s="54"/>
      <c r="D37" s="54"/>
      <c r="E37" s="29"/>
      <c r="F37" s="22"/>
    </row>
    <row r="38" spans="1:6" ht="14.25" x14ac:dyDescent="0.2">
      <c r="A38" s="22"/>
      <c r="B38" s="54" t="s">
        <v>136</v>
      </c>
      <c r="C38" s="54"/>
      <c r="D38" s="54"/>
      <c r="E38" s="29"/>
      <c r="F38" s="22"/>
    </row>
    <row r="39" spans="1:6" ht="14.25" customHeight="1" x14ac:dyDescent="0.2">
      <c r="A39" s="22"/>
      <c r="B39" s="54"/>
      <c r="C39" s="54"/>
      <c r="D39" s="54"/>
      <c r="E39" s="29"/>
      <c r="F39" s="22"/>
    </row>
    <row r="40" spans="1:6" ht="14.25" x14ac:dyDescent="0.2">
      <c r="A40" s="22"/>
      <c r="B40" s="54"/>
      <c r="C40" s="54"/>
      <c r="D40" s="54"/>
      <c r="E40" s="29"/>
      <c r="F40" s="22"/>
    </row>
    <row r="41" spans="1:6" ht="14.25" x14ac:dyDescent="0.2">
      <c r="A41" s="22"/>
      <c r="B41" s="54" t="s">
        <v>137</v>
      </c>
      <c r="C41" s="54"/>
      <c r="D41" s="54"/>
      <c r="E41" s="29"/>
      <c r="F41" s="22"/>
    </row>
    <row r="42" spans="1:6" ht="14.25" x14ac:dyDescent="0.2">
      <c r="A42" s="22"/>
      <c r="B42" s="54"/>
      <c r="C42" s="54"/>
      <c r="D42" s="54"/>
      <c r="E42" s="29"/>
      <c r="F42" s="22"/>
    </row>
    <row r="43" spans="1:6" ht="14.25" x14ac:dyDescent="0.2">
      <c r="A43" s="22"/>
      <c r="B43" s="54"/>
      <c r="C43" s="54"/>
      <c r="D43" s="54"/>
      <c r="E43" s="29"/>
      <c r="F43" s="22"/>
    </row>
    <row r="44" spans="1:6" ht="14.25" x14ac:dyDescent="0.2">
      <c r="A44" s="22"/>
      <c r="B44" s="54" t="s">
        <v>134</v>
      </c>
      <c r="C44" s="54"/>
      <c r="D44" s="54"/>
      <c r="E44" s="29"/>
      <c r="F44" s="22"/>
    </row>
    <row r="45" spans="1:6" ht="14.25" x14ac:dyDescent="0.2">
      <c r="A45" s="22"/>
      <c r="B45" s="54"/>
      <c r="C45" s="54"/>
      <c r="D45" s="54"/>
      <c r="E45" s="29"/>
      <c r="F45" s="22"/>
    </row>
    <row r="46" spans="1:6" ht="14.25" x14ac:dyDescent="0.2">
      <c r="A46" s="22"/>
      <c r="B46" s="54"/>
      <c r="C46" s="54"/>
      <c r="D46" s="54"/>
      <c r="E46" s="29"/>
      <c r="F46" s="22"/>
    </row>
    <row r="47" spans="1:6" ht="14.25" x14ac:dyDescent="0.2">
      <c r="A47" s="22"/>
      <c r="B47" s="54" t="s">
        <v>138</v>
      </c>
      <c r="C47" s="54"/>
      <c r="D47" s="54"/>
      <c r="E47" s="29"/>
      <c r="F47" s="22"/>
    </row>
    <row r="48" spans="1:6" ht="14.25" x14ac:dyDescent="0.2">
      <c r="A48" s="22"/>
      <c r="B48" s="54"/>
      <c r="C48" s="54"/>
      <c r="D48" s="54"/>
      <c r="E48" s="29"/>
      <c r="F48" s="22"/>
    </row>
    <row r="49" spans="1:6" ht="14.25" x14ac:dyDescent="0.2">
      <c r="A49" s="22"/>
      <c r="B49" s="54"/>
      <c r="C49" s="54"/>
      <c r="D49" s="54"/>
      <c r="E49" s="29"/>
      <c r="F49" s="22"/>
    </row>
    <row r="50" spans="1:6" ht="14.25" x14ac:dyDescent="0.2">
      <c r="A50" s="22"/>
      <c r="B50" s="54"/>
      <c r="C50" s="54"/>
      <c r="D50" s="54"/>
      <c r="E50" s="29"/>
      <c r="F50" s="22"/>
    </row>
    <row r="51" spans="1:6" ht="14.25" x14ac:dyDescent="0.2">
      <c r="A51" s="22"/>
      <c r="B51" s="54"/>
      <c r="C51" s="54"/>
      <c r="D51" s="54"/>
      <c r="E51" s="29"/>
      <c r="F51" s="22"/>
    </row>
    <row r="52" spans="1:6" ht="14.25" x14ac:dyDescent="0.2">
      <c r="A52" s="22"/>
      <c r="B52" s="54"/>
      <c r="C52" s="54"/>
      <c r="D52" s="54"/>
      <c r="E52" s="29"/>
      <c r="F52" s="22"/>
    </row>
    <row r="53" spans="1:6" ht="14.25" x14ac:dyDescent="0.2">
      <c r="A53" s="22"/>
      <c r="B53" s="54"/>
      <c r="C53" s="54"/>
      <c r="D53" s="54"/>
      <c r="E53" s="29"/>
      <c r="F53" s="22"/>
    </row>
    <row r="54" spans="1:6" ht="14.25" x14ac:dyDescent="0.2">
      <c r="A54" s="22"/>
      <c r="B54" s="54"/>
      <c r="C54" s="54"/>
      <c r="D54" s="54"/>
      <c r="E54" s="29"/>
      <c r="F54" s="22"/>
    </row>
    <row r="55" spans="1:6" ht="14.25" x14ac:dyDescent="0.2">
      <c r="A55" s="22"/>
      <c r="B55" s="54"/>
      <c r="C55" s="54"/>
      <c r="D55" s="54"/>
      <c r="E55" s="29"/>
      <c r="F55" s="22"/>
    </row>
    <row r="56" spans="1:6" ht="14.25" x14ac:dyDescent="0.2">
      <c r="A56" s="22"/>
      <c r="B56" s="54"/>
      <c r="C56" s="54"/>
      <c r="D56" s="54"/>
      <c r="E56" s="29"/>
      <c r="F56" s="22"/>
    </row>
    <row r="57" spans="1:6" ht="14.25" x14ac:dyDescent="0.2">
      <c r="A57" s="22"/>
      <c r="B57" s="54"/>
      <c r="C57" s="54"/>
      <c r="D57" s="54"/>
      <c r="E57" s="29"/>
      <c r="F57" s="22"/>
    </row>
    <row r="58" spans="1:6" ht="14.25" x14ac:dyDescent="0.2">
      <c r="A58" s="22"/>
      <c r="B58" s="54"/>
      <c r="C58" s="54"/>
      <c r="D58" s="54"/>
      <c r="E58" s="29"/>
      <c r="F58" s="22"/>
    </row>
    <row r="59" spans="1:6" ht="14.25" x14ac:dyDescent="0.2">
      <c r="A59" s="22"/>
      <c r="B59" s="54"/>
      <c r="C59" s="54"/>
      <c r="D59" s="54"/>
      <c r="E59" s="29"/>
      <c r="F59" s="22"/>
    </row>
    <row r="60" spans="1:6" ht="14.25" x14ac:dyDescent="0.2">
      <c r="A60" s="22"/>
      <c r="B60" s="54"/>
      <c r="C60" s="54"/>
      <c r="D60" s="54"/>
      <c r="E60" s="29"/>
      <c r="F60" s="22"/>
    </row>
    <row r="61" spans="1:6" ht="14.25" x14ac:dyDescent="0.2">
      <c r="A61" s="22"/>
      <c r="B61" s="54"/>
      <c r="C61" s="54"/>
      <c r="D61" s="54"/>
      <c r="E61" s="29"/>
      <c r="F61" s="22"/>
    </row>
    <row r="62" spans="1:6" ht="14.25" x14ac:dyDescent="0.2">
      <c r="A62" s="22"/>
      <c r="B62" s="54"/>
      <c r="C62" s="54"/>
      <c r="D62" s="54"/>
      <c r="E62" s="29"/>
      <c r="F62" s="22"/>
    </row>
    <row r="63" spans="1:6" ht="14.25" x14ac:dyDescent="0.2">
      <c r="A63" s="22"/>
      <c r="B63" s="54"/>
      <c r="C63" s="54"/>
      <c r="D63" s="54"/>
      <c r="E63" s="29"/>
      <c r="F63" s="22"/>
    </row>
    <row r="64" spans="1:6" ht="14.25" x14ac:dyDescent="0.2">
      <c r="A64" s="22"/>
      <c r="B64" s="54"/>
      <c r="C64" s="54"/>
      <c r="D64" s="54"/>
      <c r="E64" s="29"/>
      <c r="F64" s="22"/>
    </row>
    <row r="65" spans="1:6" ht="14.25" x14ac:dyDescent="0.2">
      <c r="A65" s="22"/>
      <c r="B65" s="54"/>
      <c r="C65" s="54"/>
      <c r="D65" s="54"/>
      <c r="E65" s="29"/>
      <c r="F65" s="22"/>
    </row>
    <row r="66" spans="1:6" ht="14.25" x14ac:dyDescent="0.2">
      <c r="A66" s="22"/>
      <c r="B66" s="54"/>
      <c r="C66" s="54"/>
      <c r="D66" s="54"/>
      <c r="E66" s="29"/>
      <c r="F66" s="22"/>
    </row>
    <row r="67" spans="1:6" ht="14.25" x14ac:dyDescent="0.2">
      <c r="A67" s="22"/>
      <c r="B67" s="54"/>
      <c r="C67" s="54"/>
      <c r="D67" s="54"/>
      <c r="E67" s="29"/>
      <c r="F67" s="22"/>
    </row>
    <row r="68" spans="1:6" ht="13.5" customHeight="1" x14ac:dyDescent="0.2">
      <c r="A68" s="22"/>
      <c r="B68" s="54"/>
      <c r="C68" s="54"/>
      <c r="D68" s="54"/>
      <c r="E68" s="29"/>
      <c r="F68" s="22"/>
    </row>
    <row r="69" spans="1:6" ht="13.5" customHeight="1" x14ac:dyDescent="0.2">
      <c r="A69" s="22"/>
      <c r="B69" s="26" t="s">
        <v>23</v>
      </c>
      <c r="C69" s="27"/>
      <c r="D69" s="27"/>
      <c r="E69" s="30">
        <f>3*235</f>
        <v>705</v>
      </c>
      <c r="F69" s="22"/>
    </row>
    <row r="70" spans="1:6" ht="13.5" customHeight="1" x14ac:dyDescent="0.2">
      <c r="A70" s="22"/>
      <c r="B70" s="35" t="s">
        <v>20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21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22</v>
      </c>
      <c r="C72" s="27"/>
      <c r="D72" s="27"/>
      <c r="E72" s="30">
        <f>SUM(E69:E71)</f>
        <v>705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35.25</v>
      </c>
      <c r="F73" s="22"/>
    </row>
    <row r="74" spans="1:6" ht="13.5" customHeight="1" x14ac:dyDescent="0.2">
      <c r="A74" s="22"/>
      <c r="B74" s="27" t="s">
        <v>4</v>
      </c>
      <c r="C74" s="44">
        <v>9.9750000000000005E-2</v>
      </c>
      <c r="D74" s="27"/>
      <c r="E74" s="37">
        <f>ROUND(E72*C74,2)</f>
        <v>70.319999999999993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24</v>
      </c>
      <c r="C76" s="27"/>
      <c r="D76" s="27"/>
      <c r="E76" s="34">
        <f>SUM(E72:E74)</f>
        <v>810.56999999999994</v>
      </c>
      <c r="F76" s="22"/>
    </row>
    <row r="77" spans="1:6" ht="15.75" thickTop="1" x14ac:dyDescent="0.2">
      <c r="A77" s="22"/>
      <c r="B77" s="57"/>
      <c r="C77" s="57"/>
      <c r="D77" s="57"/>
      <c r="E77" s="38"/>
      <c r="F77" s="22"/>
    </row>
    <row r="78" spans="1:6" ht="15" x14ac:dyDescent="0.2">
      <c r="A78" s="22"/>
      <c r="B78" s="56" t="s">
        <v>26</v>
      </c>
      <c r="C78" s="56"/>
      <c r="D78" s="56"/>
      <c r="E78" s="38">
        <v>0</v>
      </c>
      <c r="F78" s="22"/>
    </row>
    <row r="79" spans="1:6" ht="15" x14ac:dyDescent="0.2">
      <c r="A79" s="22"/>
      <c r="B79" s="57"/>
      <c r="C79" s="57"/>
      <c r="D79" s="57"/>
      <c r="E79" s="38"/>
      <c r="F79" s="22"/>
    </row>
    <row r="80" spans="1:6" ht="19.5" customHeight="1" x14ac:dyDescent="0.2">
      <c r="A80" s="22"/>
      <c r="B80" s="39" t="s">
        <v>25</v>
      </c>
      <c r="C80" s="40"/>
      <c r="D80" s="40"/>
      <c r="E80" s="41">
        <f>E76-E78</f>
        <v>810.56999999999994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2"/>
      <c r="C83" s="52"/>
      <c r="D83" s="52"/>
      <c r="E83" s="52"/>
      <c r="F83" s="22"/>
    </row>
    <row r="84" spans="1:6" ht="14.25" x14ac:dyDescent="0.2">
      <c r="A84" s="60" t="s">
        <v>108</v>
      </c>
      <c r="B84" s="60"/>
      <c r="C84" s="60"/>
      <c r="D84" s="60"/>
      <c r="E84" s="60"/>
      <c r="F84" s="60"/>
    </row>
    <row r="85" spans="1:6" ht="14.25" x14ac:dyDescent="0.2">
      <c r="A85" s="58" t="s">
        <v>109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3"/>
      <c r="C87" s="53"/>
      <c r="D87" s="53"/>
      <c r="E87" s="53"/>
      <c r="F87" s="22"/>
    </row>
    <row r="88" spans="1:6" ht="15" x14ac:dyDescent="0.2">
      <c r="A88" s="59" t="s">
        <v>8</v>
      </c>
      <c r="B88" s="59"/>
      <c r="C88" s="59"/>
      <c r="D88" s="59"/>
      <c r="E88" s="59"/>
      <c r="F88" s="59"/>
    </row>
    <row r="90" spans="1:6" ht="39.75" customHeight="1" x14ac:dyDescent="0.2">
      <c r="B90" s="50"/>
      <c r="C90" s="51"/>
      <c r="D90" s="51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E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141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140</v>
      </c>
      <c r="C24" s="22"/>
      <c r="D24" s="22"/>
      <c r="E24" s="22"/>
      <c r="F24" s="22"/>
    </row>
    <row r="25" spans="1:6" ht="15" x14ac:dyDescent="0.2">
      <c r="A25" s="18"/>
      <c r="B25" s="26" t="s">
        <v>30</v>
      </c>
      <c r="C25" s="22"/>
      <c r="D25" s="22"/>
      <c r="E25" s="22"/>
      <c r="F25" s="22"/>
    </row>
    <row r="26" spans="1:6" ht="33.75" customHeight="1" x14ac:dyDescent="0.2">
      <c r="A26" s="18"/>
      <c r="B26" s="49" t="s">
        <v>120</v>
      </c>
      <c r="C26" s="22"/>
      <c r="D26" s="22"/>
      <c r="E26" s="22"/>
      <c r="F26" s="22"/>
    </row>
    <row r="27" spans="1:6" ht="15" x14ac:dyDescent="0.2">
      <c r="A27" s="19"/>
      <c r="B27" s="27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19</v>
      </c>
      <c r="E28" s="28" t="s">
        <v>142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2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4"/>
      <c r="C33" s="54"/>
      <c r="D33" s="54"/>
      <c r="E33" s="29"/>
      <c r="F33" s="22"/>
    </row>
    <row r="34" spans="1:6" ht="14.25" x14ac:dyDescent="0.2">
      <c r="A34" s="22"/>
      <c r="B34" s="54"/>
      <c r="C34" s="54"/>
      <c r="D34" s="54"/>
      <c r="E34" s="29"/>
      <c r="F34" s="22"/>
    </row>
    <row r="35" spans="1:6" ht="14.25" x14ac:dyDescent="0.2">
      <c r="A35" s="22"/>
      <c r="B35" s="54" t="s">
        <v>143</v>
      </c>
      <c r="C35" s="54"/>
      <c r="D35" s="54"/>
      <c r="E35" s="29"/>
      <c r="F35" s="22"/>
    </row>
    <row r="36" spans="1:6" ht="14.25" x14ac:dyDescent="0.2">
      <c r="A36" s="22"/>
      <c r="B36" s="54"/>
      <c r="C36" s="54"/>
      <c r="D36" s="54"/>
      <c r="E36" s="29"/>
      <c r="F36" s="22"/>
    </row>
    <row r="37" spans="1:6" ht="14.25" x14ac:dyDescent="0.2">
      <c r="A37" s="22"/>
      <c r="B37" s="54"/>
      <c r="C37" s="54"/>
      <c r="D37" s="54"/>
      <c r="E37" s="29"/>
      <c r="F37" s="22"/>
    </row>
    <row r="38" spans="1:6" ht="14.25" x14ac:dyDescent="0.2">
      <c r="A38" s="22"/>
      <c r="B38" s="54"/>
      <c r="C38" s="54"/>
      <c r="D38" s="54"/>
      <c r="E38" s="29"/>
      <c r="F38" s="22"/>
    </row>
    <row r="39" spans="1:6" ht="14.25" customHeight="1" x14ac:dyDescent="0.2">
      <c r="A39" s="22"/>
      <c r="B39" s="54"/>
      <c r="C39" s="54"/>
      <c r="D39" s="54"/>
      <c r="E39" s="29"/>
      <c r="F39" s="22"/>
    </row>
    <row r="40" spans="1:6" ht="14.25" x14ac:dyDescent="0.2">
      <c r="A40" s="22"/>
      <c r="B40" s="54"/>
      <c r="C40" s="54"/>
      <c r="D40" s="54"/>
      <c r="E40" s="29"/>
      <c r="F40" s="22"/>
    </row>
    <row r="41" spans="1:6" ht="14.25" x14ac:dyDescent="0.2">
      <c r="A41" s="22"/>
      <c r="B41" s="54"/>
      <c r="C41" s="54"/>
      <c r="D41" s="54"/>
      <c r="E41" s="29"/>
      <c r="F41" s="22"/>
    </row>
    <row r="42" spans="1:6" ht="14.25" x14ac:dyDescent="0.2">
      <c r="A42" s="22"/>
      <c r="B42" s="54"/>
      <c r="C42" s="54"/>
      <c r="D42" s="54"/>
      <c r="E42" s="29"/>
      <c r="F42" s="22"/>
    </row>
    <row r="43" spans="1:6" ht="14.25" x14ac:dyDescent="0.2">
      <c r="A43" s="22"/>
      <c r="B43" s="54"/>
      <c r="C43" s="54"/>
      <c r="D43" s="54"/>
      <c r="E43" s="29"/>
      <c r="F43" s="22"/>
    </row>
    <row r="44" spans="1:6" ht="14.25" x14ac:dyDescent="0.2">
      <c r="A44" s="22"/>
      <c r="B44" s="54"/>
      <c r="C44" s="54"/>
      <c r="D44" s="54"/>
      <c r="E44" s="29"/>
      <c r="F44" s="22"/>
    </row>
    <row r="45" spans="1:6" ht="14.25" x14ac:dyDescent="0.2">
      <c r="A45" s="22"/>
      <c r="B45" s="54"/>
      <c r="C45" s="54"/>
      <c r="D45" s="54"/>
      <c r="E45" s="29"/>
      <c r="F45" s="22"/>
    </row>
    <row r="46" spans="1:6" ht="14.25" x14ac:dyDescent="0.2">
      <c r="A46" s="22"/>
      <c r="B46" s="54"/>
      <c r="C46" s="54"/>
      <c r="D46" s="54"/>
      <c r="E46" s="29"/>
      <c r="F46" s="22"/>
    </row>
    <row r="47" spans="1:6" ht="14.25" x14ac:dyDescent="0.2">
      <c r="A47" s="22"/>
      <c r="B47" s="54"/>
      <c r="C47" s="54"/>
      <c r="D47" s="54"/>
      <c r="E47" s="29"/>
      <c r="F47" s="22"/>
    </row>
    <row r="48" spans="1:6" ht="14.25" x14ac:dyDescent="0.2">
      <c r="A48" s="22"/>
      <c r="B48" s="54"/>
      <c r="C48" s="54"/>
      <c r="D48" s="54"/>
      <c r="E48" s="29"/>
      <c r="F48" s="22"/>
    </row>
    <row r="49" spans="1:6" ht="14.25" x14ac:dyDescent="0.2">
      <c r="A49" s="22"/>
      <c r="B49" s="54"/>
      <c r="C49" s="54"/>
      <c r="D49" s="54"/>
      <c r="E49" s="29"/>
      <c r="F49" s="22"/>
    </row>
    <row r="50" spans="1:6" ht="14.25" x14ac:dyDescent="0.2">
      <c r="A50" s="22"/>
      <c r="B50" s="54"/>
      <c r="C50" s="54"/>
      <c r="D50" s="54"/>
      <c r="E50" s="29"/>
      <c r="F50" s="22"/>
    </row>
    <row r="51" spans="1:6" ht="14.25" x14ac:dyDescent="0.2">
      <c r="A51" s="22"/>
      <c r="B51" s="54"/>
      <c r="C51" s="54"/>
      <c r="D51" s="54"/>
      <c r="E51" s="29"/>
      <c r="F51" s="22"/>
    </row>
    <row r="52" spans="1:6" ht="14.25" x14ac:dyDescent="0.2">
      <c r="A52" s="22"/>
      <c r="B52" s="54"/>
      <c r="C52" s="54"/>
      <c r="D52" s="54"/>
      <c r="E52" s="29"/>
      <c r="F52" s="22"/>
    </row>
    <row r="53" spans="1:6" ht="14.25" x14ac:dyDescent="0.2">
      <c r="A53" s="22"/>
      <c r="B53" s="54"/>
      <c r="C53" s="54"/>
      <c r="D53" s="54"/>
      <c r="E53" s="29"/>
      <c r="F53" s="22"/>
    </row>
    <row r="54" spans="1:6" ht="14.25" x14ac:dyDescent="0.2">
      <c r="A54" s="22"/>
      <c r="B54" s="54"/>
      <c r="C54" s="54"/>
      <c r="D54" s="54"/>
      <c r="E54" s="29"/>
      <c r="F54" s="22"/>
    </row>
    <row r="55" spans="1:6" ht="14.25" x14ac:dyDescent="0.2">
      <c r="A55" s="22"/>
      <c r="B55" s="54"/>
      <c r="C55" s="54"/>
      <c r="D55" s="54"/>
      <c r="E55" s="29"/>
      <c r="F55" s="22"/>
    </row>
    <row r="56" spans="1:6" ht="14.25" x14ac:dyDescent="0.2">
      <c r="A56" s="22"/>
      <c r="B56" s="54"/>
      <c r="C56" s="54"/>
      <c r="D56" s="54"/>
      <c r="E56" s="29"/>
      <c r="F56" s="22"/>
    </row>
    <row r="57" spans="1:6" ht="14.25" x14ac:dyDescent="0.2">
      <c r="A57" s="22"/>
      <c r="B57" s="54"/>
      <c r="C57" s="54"/>
      <c r="D57" s="54"/>
      <c r="E57" s="29"/>
      <c r="F57" s="22"/>
    </row>
    <row r="58" spans="1:6" ht="14.25" x14ac:dyDescent="0.2">
      <c r="A58" s="22"/>
      <c r="B58" s="54"/>
      <c r="C58" s="54"/>
      <c r="D58" s="54"/>
      <c r="E58" s="29"/>
      <c r="F58" s="22"/>
    </row>
    <row r="59" spans="1:6" ht="14.25" x14ac:dyDescent="0.2">
      <c r="A59" s="22"/>
      <c r="B59" s="54"/>
      <c r="C59" s="54"/>
      <c r="D59" s="54"/>
      <c r="E59" s="29"/>
      <c r="F59" s="22"/>
    </row>
    <row r="60" spans="1:6" ht="14.25" x14ac:dyDescent="0.2">
      <c r="A60" s="22"/>
      <c r="B60" s="54"/>
      <c r="C60" s="54"/>
      <c r="D60" s="54"/>
      <c r="E60" s="29"/>
      <c r="F60" s="22"/>
    </row>
    <row r="61" spans="1:6" ht="14.25" x14ac:dyDescent="0.2">
      <c r="A61" s="22"/>
      <c r="B61" s="54"/>
      <c r="C61" s="54"/>
      <c r="D61" s="54"/>
      <c r="E61" s="29"/>
      <c r="F61" s="22"/>
    </row>
    <row r="62" spans="1:6" ht="14.25" x14ac:dyDescent="0.2">
      <c r="A62" s="22"/>
      <c r="B62" s="54"/>
      <c r="C62" s="54"/>
      <c r="D62" s="54"/>
      <c r="E62" s="29"/>
      <c r="F62" s="22"/>
    </row>
    <row r="63" spans="1:6" ht="14.25" x14ac:dyDescent="0.2">
      <c r="A63" s="22"/>
      <c r="B63" s="54"/>
      <c r="C63" s="54"/>
      <c r="D63" s="54"/>
      <c r="E63" s="29"/>
      <c r="F63" s="22"/>
    </row>
    <row r="64" spans="1:6" ht="14.25" x14ac:dyDescent="0.2">
      <c r="A64" s="22"/>
      <c r="B64" s="54"/>
      <c r="C64" s="54"/>
      <c r="D64" s="54"/>
      <c r="E64" s="29"/>
      <c r="F64" s="22"/>
    </row>
    <row r="65" spans="1:6" ht="14.25" x14ac:dyDescent="0.2">
      <c r="A65" s="22"/>
      <c r="B65" s="54"/>
      <c r="C65" s="54"/>
      <c r="D65" s="54"/>
      <c r="E65" s="29"/>
      <c r="F65" s="22"/>
    </row>
    <row r="66" spans="1:6" ht="14.25" x14ac:dyDescent="0.2">
      <c r="A66" s="22"/>
      <c r="B66" s="54"/>
      <c r="C66" s="54"/>
      <c r="D66" s="54"/>
      <c r="E66" s="29"/>
      <c r="F66" s="22"/>
    </row>
    <row r="67" spans="1:6" ht="14.25" x14ac:dyDescent="0.2">
      <c r="A67" s="22"/>
      <c r="B67" s="54"/>
      <c r="C67" s="54"/>
      <c r="D67" s="54"/>
      <c r="E67" s="29"/>
      <c r="F67" s="22"/>
    </row>
    <row r="68" spans="1:6" ht="13.5" customHeight="1" x14ac:dyDescent="0.2">
      <c r="A68" s="22"/>
      <c r="B68" s="54"/>
      <c r="C68" s="54"/>
      <c r="D68" s="54"/>
      <c r="E68" s="29"/>
      <c r="F68" s="22"/>
    </row>
    <row r="69" spans="1:6" ht="13.5" customHeight="1" x14ac:dyDescent="0.2">
      <c r="A69" s="22"/>
      <c r="B69" s="26" t="s">
        <v>23</v>
      </c>
      <c r="C69" s="27"/>
      <c r="D69" s="27"/>
      <c r="E69" s="30">
        <f>0.75*245</f>
        <v>183.75</v>
      </c>
      <c r="F69" s="22"/>
    </row>
    <row r="70" spans="1:6" ht="13.5" customHeight="1" x14ac:dyDescent="0.2">
      <c r="A70" s="22"/>
      <c r="B70" s="35" t="s">
        <v>20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21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22</v>
      </c>
      <c r="C72" s="27"/>
      <c r="D72" s="27"/>
      <c r="E72" s="30">
        <f>SUM(E69:E71)</f>
        <v>183.75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9.19</v>
      </c>
      <c r="F73" s="22"/>
    </row>
    <row r="74" spans="1:6" ht="13.5" customHeight="1" x14ac:dyDescent="0.2">
      <c r="A74" s="22"/>
      <c r="B74" s="27" t="s">
        <v>4</v>
      </c>
      <c r="C74" s="44">
        <v>9.9750000000000005E-2</v>
      </c>
      <c r="D74" s="27"/>
      <c r="E74" s="37">
        <f>ROUND(E72*C74,2)</f>
        <v>18.329999999999998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24</v>
      </c>
      <c r="C76" s="27"/>
      <c r="D76" s="27"/>
      <c r="E76" s="34">
        <f>SUM(E72:E74)</f>
        <v>211.26999999999998</v>
      </c>
      <c r="F76" s="22"/>
    </row>
    <row r="77" spans="1:6" ht="15.75" thickTop="1" x14ac:dyDescent="0.2">
      <c r="A77" s="22"/>
      <c r="B77" s="57"/>
      <c r="C77" s="57"/>
      <c r="D77" s="57"/>
      <c r="E77" s="38"/>
      <c r="F77" s="22"/>
    </row>
    <row r="78" spans="1:6" ht="15" x14ac:dyDescent="0.2">
      <c r="A78" s="22"/>
      <c r="B78" s="56" t="s">
        <v>26</v>
      </c>
      <c r="C78" s="56"/>
      <c r="D78" s="56"/>
      <c r="E78" s="38">
        <v>0</v>
      </c>
      <c r="F78" s="22"/>
    </row>
    <row r="79" spans="1:6" ht="15" x14ac:dyDescent="0.2">
      <c r="A79" s="22"/>
      <c r="B79" s="57"/>
      <c r="C79" s="57"/>
      <c r="D79" s="57"/>
      <c r="E79" s="38"/>
      <c r="F79" s="22"/>
    </row>
    <row r="80" spans="1:6" ht="19.5" customHeight="1" x14ac:dyDescent="0.2">
      <c r="A80" s="22"/>
      <c r="B80" s="39" t="s">
        <v>25</v>
      </c>
      <c r="C80" s="40"/>
      <c r="D80" s="40"/>
      <c r="E80" s="41">
        <f>E76-E78</f>
        <v>211.26999999999998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2"/>
      <c r="C83" s="52"/>
      <c r="D83" s="52"/>
      <c r="E83" s="52"/>
      <c r="F83" s="22"/>
    </row>
    <row r="84" spans="1:6" ht="14.25" x14ac:dyDescent="0.2">
      <c r="A84" s="60" t="s">
        <v>108</v>
      </c>
      <c r="B84" s="60"/>
      <c r="C84" s="60"/>
      <c r="D84" s="60"/>
      <c r="E84" s="60"/>
      <c r="F84" s="60"/>
    </row>
    <row r="85" spans="1:6" ht="14.25" x14ac:dyDescent="0.2">
      <c r="A85" s="58" t="s">
        <v>109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3"/>
      <c r="C87" s="53"/>
      <c r="D87" s="53"/>
      <c r="E87" s="53"/>
      <c r="F87" s="22"/>
    </row>
    <row r="88" spans="1:6" ht="15" x14ac:dyDescent="0.2">
      <c r="A88" s="59" t="s">
        <v>8</v>
      </c>
      <c r="B88" s="59"/>
      <c r="C88" s="59"/>
      <c r="D88" s="59"/>
      <c r="E88" s="59"/>
      <c r="F88" s="59"/>
    </row>
    <row r="90" spans="1:6" ht="39.75" customHeight="1" x14ac:dyDescent="0.2">
      <c r="B90" s="50"/>
      <c r="C90" s="51"/>
      <c r="D90" s="51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F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9237-6968-4BA4-AAB9-1F7014A746A9}">
  <sheetPr>
    <pageSetUpPr fitToPage="1"/>
  </sheetPr>
  <dimension ref="A12:F92"/>
  <sheetViews>
    <sheetView tabSelected="1" view="pageBreakPreview" topLeftCell="A40" zoomScale="80" zoomScaleNormal="100" zoomScaleSheetLayoutView="80" workbookViewId="0">
      <selection activeCell="E70" sqref="E70"/>
    </sheetView>
  </sheetViews>
  <sheetFormatPr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144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140</v>
      </c>
      <c r="C24" s="22"/>
      <c r="D24" s="22"/>
      <c r="E24" s="22"/>
      <c r="F24" s="22"/>
    </row>
    <row r="25" spans="1:6" ht="15" x14ac:dyDescent="0.2">
      <c r="A25" s="18"/>
      <c r="B25" s="26" t="s">
        <v>30</v>
      </c>
      <c r="C25" s="22"/>
      <c r="D25" s="22"/>
      <c r="E25" s="22"/>
      <c r="F25" s="22"/>
    </row>
    <row r="26" spans="1:6" ht="33.75" customHeight="1" x14ac:dyDescent="0.2">
      <c r="A26" s="18"/>
      <c r="B26" s="49" t="s">
        <v>120</v>
      </c>
      <c r="C26" s="22"/>
      <c r="D26" s="22"/>
      <c r="E26" s="22"/>
      <c r="F26" s="22"/>
    </row>
    <row r="27" spans="1:6" ht="15" x14ac:dyDescent="0.2">
      <c r="A27" s="19"/>
      <c r="B27" s="27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19</v>
      </c>
      <c r="E28" s="28" t="s">
        <v>145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2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4"/>
      <c r="C33" s="54"/>
      <c r="D33" s="54"/>
      <c r="E33" s="29"/>
      <c r="F33" s="22"/>
    </row>
    <row r="34" spans="1:6" ht="14.25" x14ac:dyDescent="0.2">
      <c r="A34" s="22"/>
      <c r="B34" s="54"/>
      <c r="C34" s="54"/>
      <c r="D34" s="54"/>
      <c r="E34" s="29"/>
      <c r="F34" s="22"/>
    </row>
    <row r="35" spans="1:6" ht="14.25" x14ac:dyDescent="0.2">
      <c r="A35" s="22"/>
      <c r="B35" s="54" t="s">
        <v>146</v>
      </c>
      <c r="C35" s="54"/>
      <c r="D35" s="54"/>
      <c r="E35" s="29"/>
      <c r="F35" s="22"/>
    </row>
    <row r="36" spans="1:6" ht="14.25" x14ac:dyDescent="0.2">
      <c r="A36" s="22"/>
      <c r="B36" s="54"/>
      <c r="C36" s="54"/>
      <c r="D36" s="54"/>
      <c r="E36" s="29"/>
      <c r="F36" s="22"/>
    </row>
    <row r="37" spans="1:6" ht="14.25" x14ac:dyDescent="0.2">
      <c r="A37" s="22"/>
      <c r="B37" s="54"/>
      <c r="C37" s="54"/>
      <c r="D37" s="54"/>
      <c r="E37" s="29"/>
      <c r="F37" s="22"/>
    </row>
    <row r="38" spans="1:6" ht="14.25" x14ac:dyDescent="0.2">
      <c r="A38" s="22"/>
      <c r="B38" s="54" t="s">
        <v>148</v>
      </c>
      <c r="C38" s="54"/>
      <c r="D38" s="54"/>
      <c r="E38" s="29"/>
      <c r="F38" s="22"/>
    </row>
    <row r="39" spans="1:6" ht="14.25" customHeight="1" x14ac:dyDescent="0.2">
      <c r="A39" s="22"/>
      <c r="B39" s="54"/>
      <c r="C39" s="54"/>
      <c r="D39" s="54"/>
      <c r="E39" s="29"/>
      <c r="F39" s="22"/>
    </row>
    <row r="40" spans="1:6" ht="14.25" x14ac:dyDescent="0.2">
      <c r="A40" s="22"/>
      <c r="B40" s="54"/>
      <c r="C40" s="54"/>
      <c r="D40" s="54"/>
      <c r="E40" s="29"/>
      <c r="F40" s="22"/>
    </row>
    <row r="41" spans="1:6" ht="14.25" x14ac:dyDescent="0.2">
      <c r="A41" s="22"/>
      <c r="B41" s="54" t="s">
        <v>147</v>
      </c>
      <c r="C41" s="54"/>
      <c r="D41" s="54"/>
      <c r="E41" s="29"/>
      <c r="F41" s="22"/>
    </row>
    <row r="42" spans="1:6" ht="14.25" x14ac:dyDescent="0.2">
      <c r="A42" s="22"/>
      <c r="B42" s="54"/>
      <c r="C42" s="54"/>
      <c r="D42" s="54"/>
      <c r="E42" s="29"/>
      <c r="F42" s="22"/>
    </row>
    <row r="43" spans="1:6" ht="14.25" x14ac:dyDescent="0.2">
      <c r="A43" s="22"/>
      <c r="B43" s="54"/>
      <c r="C43" s="54"/>
      <c r="D43" s="54"/>
      <c r="E43" s="29"/>
      <c r="F43" s="22"/>
    </row>
    <row r="44" spans="1:6" ht="14.25" x14ac:dyDescent="0.2">
      <c r="A44" s="22"/>
      <c r="B44" s="54" t="s">
        <v>149</v>
      </c>
      <c r="C44" s="54"/>
      <c r="D44" s="54"/>
      <c r="E44" s="29"/>
      <c r="F44" s="22"/>
    </row>
    <row r="45" spans="1:6" ht="14.25" x14ac:dyDescent="0.2">
      <c r="A45" s="22"/>
      <c r="B45" s="54"/>
      <c r="C45" s="54"/>
      <c r="D45" s="54"/>
      <c r="E45" s="29"/>
      <c r="F45" s="22"/>
    </row>
    <row r="46" spans="1:6" ht="14.25" x14ac:dyDescent="0.2">
      <c r="A46" s="22"/>
      <c r="B46" s="54"/>
      <c r="C46" s="54"/>
      <c r="D46" s="54"/>
      <c r="E46" s="29"/>
      <c r="F46" s="22"/>
    </row>
    <row r="47" spans="1:6" ht="14.25" x14ac:dyDescent="0.2">
      <c r="A47" s="22"/>
      <c r="B47" s="54" t="s">
        <v>150</v>
      </c>
      <c r="C47" s="54"/>
      <c r="D47" s="54"/>
      <c r="E47" s="29"/>
      <c r="F47" s="22"/>
    </row>
    <row r="48" spans="1:6" ht="14.25" x14ac:dyDescent="0.2">
      <c r="A48" s="22"/>
      <c r="B48" s="54"/>
      <c r="C48" s="54"/>
      <c r="D48" s="54"/>
      <c r="E48" s="29"/>
      <c r="F48" s="22"/>
    </row>
    <row r="49" spans="1:6" ht="14.25" x14ac:dyDescent="0.2">
      <c r="A49" s="22"/>
      <c r="B49" s="54"/>
      <c r="C49" s="54"/>
      <c r="D49" s="54"/>
      <c r="E49" s="29"/>
      <c r="F49" s="22"/>
    </row>
    <row r="50" spans="1:6" ht="14.25" x14ac:dyDescent="0.2">
      <c r="A50" s="22"/>
      <c r="B50" s="54"/>
      <c r="C50" s="54"/>
      <c r="D50" s="54"/>
      <c r="E50" s="29"/>
      <c r="F50" s="22"/>
    </row>
    <row r="51" spans="1:6" ht="14.25" x14ac:dyDescent="0.2">
      <c r="A51" s="22"/>
      <c r="B51" s="54"/>
      <c r="C51" s="54"/>
      <c r="D51" s="54"/>
      <c r="E51" s="29"/>
      <c r="F51" s="22"/>
    </row>
    <row r="52" spans="1:6" ht="14.25" x14ac:dyDescent="0.2">
      <c r="A52" s="22"/>
      <c r="B52" s="54"/>
      <c r="C52" s="54"/>
      <c r="D52" s="54"/>
      <c r="E52" s="29"/>
      <c r="F52" s="22"/>
    </row>
    <row r="53" spans="1:6" ht="14.25" x14ac:dyDescent="0.2">
      <c r="A53" s="22"/>
      <c r="B53" s="54"/>
      <c r="C53" s="54"/>
      <c r="D53" s="54"/>
      <c r="E53" s="29"/>
      <c r="F53" s="22"/>
    </row>
    <row r="54" spans="1:6" ht="14.25" x14ac:dyDescent="0.2">
      <c r="A54" s="22"/>
      <c r="B54" s="54"/>
      <c r="C54" s="54"/>
      <c r="D54" s="54"/>
      <c r="E54" s="29"/>
      <c r="F54" s="22"/>
    </row>
    <row r="55" spans="1:6" ht="14.25" x14ac:dyDescent="0.2">
      <c r="A55" s="22"/>
      <c r="B55" s="54"/>
      <c r="C55" s="54"/>
      <c r="D55" s="54"/>
      <c r="E55" s="29"/>
      <c r="F55" s="22"/>
    </row>
    <row r="56" spans="1:6" ht="14.25" x14ac:dyDescent="0.2">
      <c r="A56" s="22"/>
      <c r="B56" s="54"/>
      <c r="C56" s="54"/>
      <c r="D56" s="54"/>
      <c r="E56" s="29"/>
      <c r="F56" s="22"/>
    </row>
    <row r="57" spans="1:6" ht="14.25" x14ac:dyDescent="0.2">
      <c r="A57" s="22"/>
      <c r="B57" s="54"/>
      <c r="C57" s="54"/>
      <c r="D57" s="54"/>
      <c r="E57" s="29"/>
      <c r="F57" s="22"/>
    </row>
    <row r="58" spans="1:6" ht="14.25" x14ac:dyDescent="0.2">
      <c r="A58" s="22"/>
      <c r="B58" s="54"/>
      <c r="C58" s="54"/>
      <c r="D58" s="54"/>
      <c r="E58" s="29"/>
      <c r="F58" s="22"/>
    </row>
    <row r="59" spans="1:6" ht="14.25" x14ac:dyDescent="0.2">
      <c r="A59" s="22"/>
      <c r="B59" s="54"/>
      <c r="C59" s="54"/>
      <c r="D59" s="54"/>
      <c r="E59" s="29"/>
      <c r="F59" s="22"/>
    </row>
    <row r="60" spans="1:6" ht="14.25" x14ac:dyDescent="0.2">
      <c r="A60" s="22"/>
      <c r="B60" s="54"/>
      <c r="C60" s="54"/>
      <c r="D60" s="54"/>
      <c r="E60" s="29"/>
      <c r="F60" s="22"/>
    </row>
    <row r="61" spans="1:6" ht="14.25" x14ac:dyDescent="0.2">
      <c r="A61" s="22"/>
      <c r="B61" s="54"/>
      <c r="C61" s="54"/>
      <c r="D61" s="54"/>
      <c r="E61" s="29"/>
      <c r="F61" s="22"/>
    </row>
    <row r="62" spans="1:6" ht="14.25" x14ac:dyDescent="0.2">
      <c r="A62" s="22"/>
      <c r="B62" s="54"/>
      <c r="C62" s="54"/>
      <c r="D62" s="54"/>
      <c r="E62" s="29"/>
      <c r="F62" s="22"/>
    </row>
    <row r="63" spans="1:6" ht="14.25" x14ac:dyDescent="0.2">
      <c r="A63" s="22"/>
      <c r="B63" s="54"/>
      <c r="C63" s="54"/>
      <c r="D63" s="54"/>
      <c r="E63" s="29"/>
      <c r="F63" s="22"/>
    </row>
    <row r="64" spans="1:6" ht="14.25" x14ac:dyDescent="0.2">
      <c r="A64" s="22"/>
      <c r="B64" s="54"/>
      <c r="C64" s="54"/>
      <c r="D64" s="54"/>
      <c r="E64" s="29"/>
      <c r="F64" s="22"/>
    </row>
    <row r="65" spans="1:6" ht="14.25" x14ac:dyDescent="0.2">
      <c r="A65" s="22"/>
      <c r="B65" s="54"/>
      <c r="C65" s="54"/>
      <c r="D65" s="54"/>
      <c r="E65" s="29"/>
      <c r="F65" s="22"/>
    </row>
    <row r="66" spans="1:6" ht="14.25" x14ac:dyDescent="0.2">
      <c r="A66" s="22"/>
      <c r="B66" s="54"/>
      <c r="C66" s="54"/>
      <c r="D66" s="54"/>
      <c r="E66" s="29"/>
      <c r="F66" s="22"/>
    </row>
    <row r="67" spans="1:6" ht="14.25" x14ac:dyDescent="0.2">
      <c r="A67" s="22"/>
      <c r="B67" s="54"/>
      <c r="C67" s="54"/>
      <c r="D67" s="54"/>
      <c r="E67" s="29"/>
      <c r="F67" s="22"/>
    </row>
    <row r="68" spans="1:6" ht="13.5" customHeight="1" x14ac:dyDescent="0.2">
      <c r="A68" s="22"/>
      <c r="B68" s="54"/>
      <c r="C68" s="54"/>
      <c r="D68" s="54"/>
      <c r="E68" s="29"/>
      <c r="F68" s="22"/>
    </row>
    <row r="69" spans="1:6" ht="13.5" customHeight="1" x14ac:dyDescent="0.2">
      <c r="A69" s="22"/>
      <c r="B69" s="26" t="s">
        <v>23</v>
      </c>
      <c r="C69" s="27"/>
      <c r="D69" s="27"/>
      <c r="E69" s="30">
        <f>13.5*285</f>
        <v>3847.5</v>
      </c>
      <c r="F69" s="22"/>
    </row>
    <row r="70" spans="1:6" ht="13.5" customHeight="1" x14ac:dyDescent="0.2">
      <c r="A70" s="22"/>
      <c r="B70" s="35" t="s">
        <v>20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21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22</v>
      </c>
      <c r="C72" s="27"/>
      <c r="D72" s="27"/>
      <c r="E72" s="30">
        <f>SUM(E69:E71)</f>
        <v>3847.5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192.38</v>
      </c>
      <c r="F73" s="22"/>
    </row>
    <row r="74" spans="1:6" ht="13.5" customHeight="1" x14ac:dyDescent="0.2">
      <c r="A74" s="22"/>
      <c r="B74" s="27" t="s">
        <v>4</v>
      </c>
      <c r="C74" s="44">
        <v>9.9750000000000005E-2</v>
      </c>
      <c r="D74" s="27"/>
      <c r="E74" s="37">
        <f>ROUND(E72*C74,2)</f>
        <v>383.79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24</v>
      </c>
      <c r="C76" s="27"/>
      <c r="D76" s="27"/>
      <c r="E76" s="34">
        <f>SUM(E72:E74)</f>
        <v>4423.67</v>
      </c>
      <c r="F76" s="22"/>
    </row>
    <row r="77" spans="1:6" ht="15.75" thickTop="1" x14ac:dyDescent="0.2">
      <c r="A77" s="22"/>
      <c r="B77" s="57"/>
      <c r="C77" s="57"/>
      <c r="D77" s="57"/>
      <c r="E77" s="38"/>
      <c r="F77" s="22"/>
    </row>
    <row r="78" spans="1:6" ht="15" x14ac:dyDescent="0.2">
      <c r="A78" s="22"/>
      <c r="B78" s="56" t="s">
        <v>26</v>
      </c>
      <c r="C78" s="56"/>
      <c r="D78" s="56"/>
      <c r="E78" s="38">
        <v>0</v>
      </c>
      <c r="F78" s="22"/>
    </row>
    <row r="79" spans="1:6" ht="15" x14ac:dyDescent="0.2">
      <c r="A79" s="22"/>
      <c r="B79" s="57"/>
      <c r="C79" s="57"/>
      <c r="D79" s="57"/>
      <c r="E79" s="38"/>
      <c r="F79" s="22"/>
    </row>
    <row r="80" spans="1:6" ht="19.5" customHeight="1" x14ac:dyDescent="0.2">
      <c r="A80" s="22"/>
      <c r="B80" s="39" t="s">
        <v>25</v>
      </c>
      <c r="C80" s="40"/>
      <c r="D80" s="40"/>
      <c r="E80" s="41">
        <f>E76-E78</f>
        <v>4423.67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2"/>
      <c r="C83" s="52"/>
      <c r="D83" s="52"/>
      <c r="E83" s="52"/>
      <c r="F83" s="22"/>
    </row>
    <row r="84" spans="1:6" ht="14.25" x14ac:dyDescent="0.2">
      <c r="A84" s="60" t="s">
        <v>108</v>
      </c>
      <c r="B84" s="60"/>
      <c r="C84" s="60"/>
      <c r="D84" s="60"/>
      <c r="E84" s="60"/>
      <c r="F84" s="60"/>
    </row>
    <row r="85" spans="1:6" ht="14.25" x14ac:dyDescent="0.2">
      <c r="A85" s="58" t="s">
        <v>109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3"/>
      <c r="C87" s="53"/>
      <c r="D87" s="53"/>
      <c r="E87" s="53"/>
      <c r="F87" s="22"/>
    </row>
    <row r="88" spans="1:6" ht="15" x14ac:dyDescent="0.2">
      <c r="A88" s="59" t="s">
        <v>8</v>
      </c>
      <c r="B88" s="59"/>
      <c r="C88" s="59"/>
      <c r="D88" s="59"/>
      <c r="E88" s="59"/>
      <c r="F88" s="59"/>
    </row>
    <row r="90" spans="1:6" ht="39.75" customHeight="1" x14ac:dyDescent="0.2">
      <c r="B90" s="50"/>
      <c r="C90" s="51"/>
      <c r="D90" s="51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93B7A17C-21B7-4420-B96F-03CD0C678C00}">
      <formula1>Liste_Activités</formula1>
    </dataValidation>
  </dataValidations>
  <printOptions horizontalCentered="1"/>
  <pageMargins left="0" right="0" top="0" bottom="0" header="0" footer="0"/>
  <pageSetup paperSize="131" scale="61" orientation="portrait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D45"/>
  <sheetViews>
    <sheetView view="pageBreakPreview" zoomScaleNormal="100" workbookViewId="0">
      <selection activeCell="C5" sqref="C5:C45"/>
    </sheetView>
  </sheetViews>
  <sheetFormatPr defaultColWidth="11.42578125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1" t="s">
        <v>1</v>
      </c>
      <c r="C1" s="61"/>
      <c r="D1" s="13"/>
    </row>
    <row r="2" spans="1:4" ht="13.5" customHeight="1" x14ac:dyDescent="0.3">
      <c r="A2" s="6"/>
      <c r="B2" s="46"/>
      <c r="C2" s="46"/>
      <c r="D2" s="7"/>
    </row>
    <row r="3" spans="1:4" ht="13.5" thickBot="1" x14ac:dyDescent="0.25">
      <c r="A3" s="6"/>
      <c r="B3" s="14"/>
      <c r="C3" s="14"/>
      <c r="D3" s="7"/>
    </row>
    <row r="4" spans="1:4" ht="13.5" thickBot="1" x14ac:dyDescent="0.25">
      <c r="A4" s="6"/>
      <c r="B4" s="47"/>
      <c r="C4" s="48" t="s">
        <v>3</v>
      </c>
      <c r="D4" s="7"/>
    </row>
    <row r="5" spans="1:4" x14ac:dyDescent="0.2">
      <c r="A5" s="6"/>
      <c r="B5" s="15"/>
      <c r="C5" s="43" t="s">
        <v>59</v>
      </c>
      <c r="D5" s="7"/>
    </row>
    <row r="6" spans="1:4" x14ac:dyDescent="0.2">
      <c r="A6" s="6"/>
      <c r="B6" s="15"/>
      <c r="C6" s="8" t="s">
        <v>13</v>
      </c>
      <c r="D6" s="7"/>
    </row>
    <row r="7" spans="1:4" x14ac:dyDescent="0.2">
      <c r="A7" s="6"/>
      <c r="B7" s="15"/>
      <c r="C7" s="8" t="s">
        <v>60</v>
      </c>
      <c r="D7" s="7"/>
    </row>
    <row r="8" spans="1:4" x14ac:dyDescent="0.2">
      <c r="A8" s="6"/>
      <c r="B8" s="15"/>
      <c r="C8" s="8" t="s">
        <v>61</v>
      </c>
      <c r="D8" s="7"/>
    </row>
    <row r="9" spans="1:4" x14ac:dyDescent="0.2">
      <c r="A9" s="6"/>
      <c r="B9" s="15"/>
      <c r="C9" s="8" t="s">
        <v>110</v>
      </c>
      <c r="D9" s="7"/>
    </row>
    <row r="10" spans="1:4" x14ac:dyDescent="0.2">
      <c r="A10" s="6"/>
      <c r="B10" s="15"/>
      <c r="C10" s="8" t="s">
        <v>111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62</v>
      </c>
      <c r="D12" s="7"/>
    </row>
    <row r="13" spans="1:4" x14ac:dyDescent="0.2">
      <c r="A13" s="6"/>
      <c r="B13" s="15"/>
      <c r="C13" s="8" t="s">
        <v>9</v>
      </c>
      <c r="D13" s="7"/>
    </row>
    <row r="14" spans="1:4" x14ac:dyDescent="0.2">
      <c r="A14" s="6"/>
      <c r="B14" s="15"/>
      <c r="C14" s="8" t="s">
        <v>63</v>
      </c>
      <c r="D14" s="7"/>
    </row>
    <row r="15" spans="1:4" x14ac:dyDescent="0.2">
      <c r="A15" s="6"/>
      <c r="B15" s="15"/>
      <c r="C15" s="8" t="s">
        <v>64</v>
      </c>
      <c r="D15" s="7"/>
    </row>
    <row r="16" spans="1:4" x14ac:dyDescent="0.2">
      <c r="A16" s="6"/>
      <c r="B16" s="15"/>
      <c r="C16" s="8" t="s">
        <v>65</v>
      </c>
      <c r="D16" s="7"/>
    </row>
    <row r="17" spans="1:4" x14ac:dyDescent="0.2">
      <c r="A17" s="6"/>
      <c r="B17" s="15"/>
      <c r="C17" s="8" t="s">
        <v>66</v>
      </c>
      <c r="D17" s="7"/>
    </row>
    <row r="18" spans="1:4" x14ac:dyDescent="0.2">
      <c r="A18" s="6"/>
      <c r="B18" s="15"/>
      <c r="C18" s="8" t="s">
        <v>12</v>
      </c>
      <c r="D18" s="7"/>
    </row>
    <row r="19" spans="1:4" x14ac:dyDescent="0.2">
      <c r="A19" s="6"/>
      <c r="B19" s="15"/>
      <c r="C19" s="8" t="s">
        <v>11</v>
      </c>
      <c r="D19" s="7"/>
    </row>
    <row r="20" spans="1:4" x14ac:dyDescent="0.2">
      <c r="A20" s="6"/>
      <c r="B20" s="15"/>
      <c r="C20" s="8" t="s">
        <v>112</v>
      </c>
      <c r="D20" s="7"/>
    </row>
    <row r="21" spans="1:4" x14ac:dyDescent="0.2">
      <c r="A21" s="6"/>
      <c r="B21" s="15"/>
      <c r="C21" s="8" t="s">
        <v>113</v>
      </c>
      <c r="D21" s="7"/>
    </row>
    <row r="22" spans="1:4" x14ac:dyDescent="0.2">
      <c r="A22" s="6"/>
      <c r="B22" s="15"/>
      <c r="C22" s="8" t="s">
        <v>114</v>
      </c>
      <c r="D22" s="7"/>
    </row>
    <row r="23" spans="1:4" x14ac:dyDescent="0.2">
      <c r="A23" s="6"/>
      <c r="B23" s="15"/>
      <c r="C23" s="8" t="s">
        <v>115</v>
      </c>
      <c r="D23" s="7"/>
    </row>
    <row r="24" spans="1:4" x14ac:dyDescent="0.2">
      <c r="A24" s="6"/>
      <c r="B24" s="15"/>
      <c r="C24" s="9" t="s">
        <v>67</v>
      </c>
      <c r="D24" s="7"/>
    </row>
    <row r="25" spans="1:4" x14ac:dyDescent="0.2">
      <c r="A25" s="6"/>
      <c r="B25" s="15"/>
      <c r="C25" s="9" t="s">
        <v>68</v>
      </c>
      <c r="D25" s="7"/>
    </row>
    <row r="26" spans="1:4" x14ac:dyDescent="0.2">
      <c r="A26" s="6"/>
      <c r="B26" s="15"/>
      <c r="C26" s="9" t="s">
        <v>69</v>
      </c>
      <c r="D26" s="7"/>
    </row>
    <row r="27" spans="1:4" x14ac:dyDescent="0.2">
      <c r="A27" s="6"/>
      <c r="B27" s="15"/>
      <c r="C27" s="9" t="s">
        <v>70</v>
      </c>
      <c r="D27" s="7"/>
    </row>
    <row r="28" spans="1:4" x14ac:dyDescent="0.2">
      <c r="A28" s="6"/>
      <c r="B28" s="15"/>
      <c r="C28" s="9" t="s">
        <v>71</v>
      </c>
      <c r="D28" s="7"/>
    </row>
    <row r="29" spans="1:4" x14ac:dyDescent="0.2">
      <c r="A29" s="6"/>
      <c r="B29" s="15"/>
      <c r="C29" s="9" t="s">
        <v>72</v>
      </c>
      <c r="D29" s="7"/>
    </row>
    <row r="30" spans="1:4" x14ac:dyDescent="0.2">
      <c r="A30" s="6"/>
      <c r="B30" s="15"/>
      <c r="C30" s="9" t="s">
        <v>116</v>
      </c>
      <c r="D30" s="7"/>
    </row>
    <row r="31" spans="1:4" x14ac:dyDescent="0.2">
      <c r="A31" s="6"/>
      <c r="B31" s="15"/>
      <c r="C31" s="8" t="s">
        <v>73</v>
      </c>
      <c r="D31" s="7"/>
    </row>
    <row r="32" spans="1:4" x14ac:dyDescent="0.2">
      <c r="A32" s="6"/>
      <c r="B32" s="15"/>
      <c r="C32" s="8" t="s">
        <v>117</v>
      </c>
      <c r="D32" s="7"/>
    </row>
    <row r="33" spans="1:4" x14ac:dyDescent="0.2">
      <c r="A33" s="6"/>
      <c r="B33" s="15"/>
      <c r="C33" s="8" t="s">
        <v>118</v>
      </c>
      <c r="D33" s="7"/>
    </row>
    <row r="34" spans="1:4" x14ac:dyDescent="0.2">
      <c r="A34" s="6"/>
      <c r="B34" s="15"/>
      <c r="C34" s="8" t="s">
        <v>75</v>
      </c>
      <c r="D34" s="7"/>
    </row>
    <row r="35" spans="1:4" x14ac:dyDescent="0.2">
      <c r="A35" s="6"/>
      <c r="B35" s="15"/>
      <c r="C35" s="8" t="s">
        <v>17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3" t="s">
        <v>14</v>
      </c>
      <c r="D37" s="7"/>
    </row>
    <row r="38" spans="1:4" x14ac:dyDescent="0.2">
      <c r="A38" s="6"/>
      <c r="B38" s="15"/>
      <c r="C38" s="8" t="s">
        <v>76</v>
      </c>
      <c r="D38" s="7"/>
    </row>
    <row r="39" spans="1:4" x14ac:dyDescent="0.2">
      <c r="A39" s="6"/>
      <c r="B39" s="15"/>
      <c r="C39" s="8" t="s">
        <v>77</v>
      </c>
      <c r="D39" s="7"/>
    </row>
    <row r="40" spans="1:4" x14ac:dyDescent="0.2">
      <c r="A40" s="6"/>
      <c r="B40" s="15"/>
      <c r="C40" s="8" t="s">
        <v>78</v>
      </c>
      <c r="D40" s="7"/>
    </row>
    <row r="41" spans="1:4" x14ac:dyDescent="0.2">
      <c r="A41" s="6"/>
      <c r="B41" s="15"/>
      <c r="C41" s="10" t="s">
        <v>79</v>
      </c>
      <c r="D41" s="7"/>
    </row>
    <row r="42" spans="1:4" x14ac:dyDescent="0.2">
      <c r="A42" s="6"/>
      <c r="B42" s="15"/>
      <c r="C42" s="7" t="s">
        <v>18</v>
      </c>
      <c r="D42" s="7"/>
    </row>
    <row r="43" spans="1:4" x14ac:dyDescent="0.2">
      <c r="A43" s="6"/>
      <c r="B43" s="15"/>
      <c r="C43" s="10" t="s">
        <v>80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zoomScale="80" zoomScaleNormal="100" zoomScaleSheetLayoutView="80" workbookViewId="0">
      <selection activeCell="E30" sqref="E30"/>
    </sheetView>
  </sheetViews>
  <sheetFormatPr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28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41</v>
      </c>
      <c r="C24" s="22"/>
      <c r="D24" s="22"/>
      <c r="E24" s="22"/>
      <c r="F24" s="22"/>
    </row>
    <row r="25" spans="1:6" ht="15" x14ac:dyDescent="0.2">
      <c r="A25" s="18"/>
      <c r="B25" s="26" t="s">
        <v>42</v>
      </c>
      <c r="C25" s="22"/>
      <c r="D25" s="22"/>
      <c r="E25" s="22"/>
      <c r="F25" s="22"/>
    </row>
    <row r="26" spans="1:6" ht="15" x14ac:dyDescent="0.2">
      <c r="A26" s="18"/>
      <c r="B26" s="27" t="s">
        <v>43</v>
      </c>
      <c r="C26" s="22"/>
      <c r="D26" s="22"/>
      <c r="E26" s="22"/>
      <c r="F26" s="22"/>
    </row>
    <row r="27" spans="1:6" ht="15" x14ac:dyDescent="0.2">
      <c r="A27" s="18"/>
      <c r="B27" s="27" t="s">
        <v>44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19</v>
      </c>
      <c r="E29" s="28" t="s">
        <v>47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2" customFormat="1" ht="21.75" customHeight="1" x14ac:dyDescent="0.2">
      <c r="A31" s="55" t="s">
        <v>0</v>
      </c>
      <c r="B31" s="55"/>
      <c r="C31" s="55"/>
      <c r="D31" s="55"/>
      <c r="E31" s="55"/>
      <c r="F31" s="55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54"/>
      <c r="C34" s="54"/>
      <c r="D34" s="54"/>
      <c r="E34" s="29"/>
      <c r="F34" s="22"/>
    </row>
    <row r="35" spans="1:6" ht="14.25" x14ac:dyDescent="0.2">
      <c r="A35" s="22"/>
      <c r="B35" s="54"/>
      <c r="C35" s="54"/>
      <c r="D35" s="54"/>
      <c r="E35" s="29"/>
      <c r="F35" s="22"/>
    </row>
    <row r="36" spans="1:6" ht="14.25" x14ac:dyDescent="0.2">
      <c r="A36" s="22"/>
      <c r="B36" s="54" t="s">
        <v>2</v>
      </c>
      <c r="C36" s="54"/>
      <c r="D36" s="54"/>
      <c r="E36" s="29"/>
      <c r="F36" s="22"/>
    </row>
    <row r="37" spans="1:6" ht="14.25" x14ac:dyDescent="0.2">
      <c r="A37" s="22"/>
      <c r="B37" s="54"/>
      <c r="C37" s="54"/>
      <c r="D37" s="54"/>
      <c r="E37" s="29"/>
      <c r="F37" s="22"/>
    </row>
    <row r="38" spans="1:6" ht="14.25" x14ac:dyDescent="0.2">
      <c r="A38" s="22"/>
      <c r="B38" s="54"/>
      <c r="C38" s="54"/>
      <c r="D38" s="54"/>
      <c r="E38" s="29"/>
      <c r="F38" s="22"/>
    </row>
    <row r="39" spans="1:6" ht="14.25" x14ac:dyDescent="0.2">
      <c r="A39" s="22"/>
      <c r="B39" s="54" t="s">
        <v>34</v>
      </c>
      <c r="C39" s="54"/>
      <c r="D39" s="54"/>
      <c r="E39" s="29"/>
      <c r="F39" s="22"/>
    </row>
    <row r="40" spans="1:6" ht="14.25" x14ac:dyDescent="0.2">
      <c r="A40" s="22"/>
      <c r="B40" s="54"/>
      <c r="C40" s="54"/>
      <c r="D40" s="54"/>
      <c r="E40" s="29"/>
      <c r="F40" s="22"/>
    </row>
    <row r="41" spans="1:6" ht="13.5" customHeight="1" x14ac:dyDescent="0.2">
      <c r="A41" s="22"/>
      <c r="B41" s="54"/>
      <c r="C41" s="54"/>
      <c r="D41" s="54"/>
      <c r="E41" s="29"/>
      <c r="F41" s="22"/>
    </row>
    <row r="42" spans="1:6" ht="14.25" x14ac:dyDescent="0.2">
      <c r="A42" s="22"/>
      <c r="B42" s="54" t="s">
        <v>9</v>
      </c>
      <c r="C42" s="54"/>
      <c r="D42" s="54"/>
      <c r="E42" s="29"/>
      <c r="F42" s="22"/>
    </row>
    <row r="43" spans="1:6" ht="14.25" x14ac:dyDescent="0.2">
      <c r="A43" s="22"/>
      <c r="B43" s="54"/>
      <c r="C43" s="54"/>
      <c r="D43" s="54"/>
      <c r="E43" s="29"/>
      <c r="F43" s="22"/>
    </row>
    <row r="44" spans="1:6" ht="14.25" x14ac:dyDescent="0.2">
      <c r="A44" s="22"/>
      <c r="B44" s="54"/>
      <c r="C44" s="54"/>
      <c r="D44" s="54"/>
      <c r="E44" s="29"/>
      <c r="F44" s="22"/>
    </row>
    <row r="45" spans="1:6" ht="14.25" x14ac:dyDescent="0.2">
      <c r="A45" s="22"/>
      <c r="B45" s="54" t="s">
        <v>35</v>
      </c>
      <c r="C45" s="54"/>
      <c r="D45" s="54"/>
      <c r="E45" s="29"/>
      <c r="F45" s="22"/>
    </row>
    <row r="46" spans="1:6" ht="14.25" x14ac:dyDescent="0.2">
      <c r="A46" s="22"/>
      <c r="B46" s="54"/>
      <c r="C46" s="54"/>
      <c r="D46" s="54"/>
      <c r="E46" s="29"/>
      <c r="F46" s="22"/>
    </row>
    <row r="47" spans="1:6" ht="14.25" x14ac:dyDescent="0.2">
      <c r="A47" s="22"/>
      <c r="B47" s="54"/>
      <c r="C47" s="54"/>
      <c r="D47" s="54"/>
      <c r="E47" s="29"/>
      <c r="F47" s="22"/>
    </row>
    <row r="48" spans="1:6" ht="14.25" x14ac:dyDescent="0.2">
      <c r="A48" s="22"/>
      <c r="B48" s="54" t="s">
        <v>36</v>
      </c>
      <c r="C48" s="54"/>
      <c r="D48" s="54"/>
      <c r="E48" s="29"/>
      <c r="F48" s="22"/>
    </row>
    <row r="49" spans="1:6" ht="14.25" x14ac:dyDescent="0.2">
      <c r="A49" s="22"/>
      <c r="B49" s="54"/>
      <c r="C49" s="54"/>
      <c r="D49" s="54"/>
      <c r="E49" s="29"/>
      <c r="F49" s="22"/>
    </row>
    <row r="50" spans="1:6" ht="14.25" x14ac:dyDescent="0.2">
      <c r="A50" s="22"/>
      <c r="B50" s="54"/>
      <c r="C50" s="54"/>
      <c r="D50" s="54"/>
      <c r="E50" s="29"/>
      <c r="F50" s="22"/>
    </row>
    <row r="51" spans="1:6" ht="14.25" x14ac:dyDescent="0.2">
      <c r="A51" s="22"/>
      <c r="B51" s="54"/>
      <c r="C51" s="54"/>
      <c r="D51" s="54"/>
      <c r="E51" s="29"/>
      <c r="F51" s="22"/>
    </row>
    <row r="52" spans="1:6" ht="14.25" x14ac:dyDescent="0.2">
      <c r="A52" s="22"/>
      <c r="B52" s="54"/>
      <c r="C52" s="54"/>
      <c r="D52" s="54"/>
      <c r="E52" s="29"/>
      <c r="F52" s="22"/>
    </row>
    <row r="53" spans="1:6" ht="14.25" x14ac:dyDescent="0.2">
      <c r="A53" s="22"/>
      <c r="B53" s="54"/>
      <c r="C53" s="54"/>
      <c r="D53" s="54"/>
      <c r="E53" s="29"/>
      <c r="F53" s="22"/>
    </row>
    <row r="54" spans="1:6" ht="14.25" x14ac:dyDescent="0.2">
      <c r="A54" s="22"/>
      <c r="B54" s="54"/>
      <c r="C54" s="54"/>
      <c r="D54" s="54"/>
      <c r="E54" s="29"/>
      <c r="F54" s="22"/>
    </row>
    <row r="55" spans="1:6" ht="14.25" x14ac:dyDescent="0.2">
      <c r="A55" s="22"/>
      <c r="B55" s="54"/>
      <c r="C55" s="54"/>
      <c r="D55" s="54"/>
      <c r="E55" s="29"/>
      <c r="F55" s="22"/>
    </row>
    <row r="56" spans="1:6" ht="14.25" x14ac:dyDescent="0.2">
      <c r="A56" s="22"/>
      <c r="B56" s="54"/>
      <c r="C56" s="54"/>
      <c r="D56" s="54"/>
      <c r="E56" s="29"/>
      <c r="F56" s="22"/>
    </row>
    <row r="57" spans="1:6" ht="14.25" x14ac:dyDescent="0.2">
      <c r="A57" s="22"/>
      <c r="B57" s="54"/>
      <c r="C57" s="54"/>
      <c r="D57" s="54"/>
      <c r="E57" s="29"/>
      <c r="F57" s="22"/>
    </row>
    <row r="58" spans="1:6" ht="14.25" x14ac:dyDescent="0.2">
      <c r="A58" s="22"/>
      <c r="B58" s="54"/>
      <c r="C58" s="54"/>
      <c r="D58" s="54"/>
      <c r="E58" s="29"/>
      <c r="F58" s="22"/>
    </row>
    <row r="59" spans="1:6" ht="14.25" x14ac:dyDescent="0.2">
      <c r="A59" s="22"/>
      <c r="B59" s="54"/>
      <c r="C59" s="54"/>
      <c r="D59" s="54"/>
      <c r="E59" s="29"/>
      <c r="F59" s="22"/>
    </row>
    <row r="60" spans="1:6" ht="14.25" x14ac:dyDescent="0.2">
      <c r="A60" s="22"/>
      <c r="B60" s="54"/>
      <c r="C60" s="54"/>
      <c r="D60" s="54"/>
      <c r="E60" s="29"/>
      <c r="F60" s="22"/>
    </row>
    <row r="61" spans="1:6" ht="14.25" x14ac:dyDescent="0.2">
      <c r="A61" s="22"/>
      <c r="B61" s="54"/>
      <c r="C61" s="54"/>
      <c r="D61" s="54"/>
      <c r="E61" s="29"/>
      <c r="F61" s="22"/>
    </row>
    <row r="62" spans="1:6" ht="14.25" x14ac:dyDescent="0.2">
      <c r="A62" s="22"/>
      <c r="B62" s="54"/>
      <c r="C62" s="54"/>
      <c r="D62" s="54"/>
      <c r="E62" s="29"/>
      <c r="F62" s="22"/>
    </row>
    <row r="63" spans="1:6" ht="14.25" x14ac:dyDescent="0.2">
      <c r="A63" s="22"/>
      <c r="B63" s="54"/>
      <c r="C63" s="54"/>
      <c r="D63" s="54"/>
      <c r="E63" s="29"/>
      <c r="F63" s="22"/>
    </row>
    <row r="64" spans="1:6" ht="14.25" x14ac:dyDescent="0.2">
      <c r="A64" s="22"/>
      <c r="B64" s="54"/>
      <c r="C64" s="54"/>
      <c r="D64" s="54"/>
      <c r="E64" s="29"/>
      <c r="F64" s="22"/>
    </row>
    <row r="65" spans="1:6" ht="14.25" x14ac:dyDescent="0.2">
      <c r="A65" s="22"/>
      <c r="B65" s="54"/>
      <c r="C65" s="54"/>
      <c r="D65" s="54"/>
      <c r="E65" s="29"/>
      <c r="F65" s="22"/>
    </row>
    <row r="66" spans="1:6" ht="14.25" x14ac:dyDescent="0.2">
      <c r="A66" s="22"/>
      <c r="B66" s="54"/>
      <c r="C66" s="54"/>
      <c r="D66" s="54"/>
      <c r="E66" s="29"/>
      <c r="F66" s="22"/>
    </row>
    <row r="67" spans="1:6" ht="14.25" x14ac:dyDescent="0.2">
      <c r="A67" s="22"/>
      <c r="B67" s="54"/>
      <c r="C67" s="54"/>
      <c r="D67" s="54"/>
      <c r="E67" s="29"/>
      <c r="F67" s="22"/>
    </row>
    <row r="68" spans="1:6" ht="14.25" x14ac:dyDescent="0.2">
      <c r="A68" s="22"/>
      <c r="B68" s="54"/>
      <c r="C68" s="54"/>
      <c r="D68" s="54"/>
      <c r="E68" s="29"/>
      <c r="F68" s="22"/>
    </row>
    <row r="69" spans="1:6" ht="14.25" x14ac:dyDescent="0.2">
      <c r="A69" s="22"/>
      <c r="B69" s="54"/>
      <c r="C69" s="54"/>
      <c r="D69" s="54"/>
      <c r="E69" s="29"/>
      <c r="F69" s="22"/>
    </row>
    <row r="70" spans="1:6" ht="14.25" x14ac:dyDescent="0.2">
      <c r="A70" s="22"/>
      <c r="B70" s="54"/>
      <c r="C70" s="54"/>
      <c r="D70" s="54"/>
      <c r="E70" s="29"/>
      <c r="F70" s="22"/>
    </row>
    <row r="71" spans="1:6" ht="14.25" x14ac:dyDescent="0.2">
      <c r="A71" s="22"/>
      <c r="B71" s="54"/>
      <c r="C71" s="54"/>
      <c r="D71" s="54"/>
      <c r="E71" s="29"/>
      <c r="F71" s="22"/>
    </row>
    <row r="72" spans="1:6" ht="14.25" x14ac:dyDescent="0.2">
      <c r="A72" s="22"/>
      <c r="B72" s="54"/>
      <c r="C72" s="54"/>
      <c r="D72" s="54"/>
      <c r="E72" s="29"/>
      <c r="F72" s="22"/>
    </row>
    <row r="73" spans="1:6" ht="14.25" x14ac:dyDescent="0.2">
      <c r="A73" s="22"/>
      <c r="B73" s="54"/>
      <c r="C73" s="54"/>
      <c r="D73" s="54"/>
      <c r="E73" s="29"/>
      <c r="F73" s="22"/>
    </row>
    <row r="74" spans="1:6" ht="13.5" customHeight="1" x14ac:dyDescent="0.2">
      <c r="A74" s="22"/>
      <c r="B74" s="54"/>
      <c r="C74" s="54"/>
      <c r="D74" s="54"/>
      <c r="E74" s="29"/>
      <c r="F74" s="22"/>
    </row>
    <row r="75" spans="1:6" ht="13.5" customHeight="1" x14ac:dyDescent="0.2">
      <c r="A75" s="22"/>
      <c r="B75" s="26" t="s">
        <v>23</v>
      </c>
      <c r="C75" s="27"/>
      <c r="D75" s="27"/>
      <c r="E75" s="30">
        <f>15*175*0.5</f>
        <v>1312.5</v>
      </c>
      <c r="F75" s="22"/>
    </row>
    <row r="76" spans="1:6" ht="13.5" customHeight="1" x14ac:dyDescent="0.2">
      <c r="A76" s="22"/>
      <c r="B76" s="35" t="s">
        <v>20</v>
      </c>
      <c r="C76" s="27"/>
      <c r="D76" s="27"/>
      <c r="E76" s="31">
        <v>0</v>
      </c>
      <c r="F76" s="22"/>
    </row>
    <row r="77" spans="1:6" ht="13.5" customHeight="1" x14ac:dyDescent="0.2">
      <c r="A77" s="22"/>
      <c r="B77" s="35" t="s">
        <v>21</v>
      </c>
      <c r="C77" s="27"/>
      <c r="D77" s="27"/>
      <c r="E77" s="31">
        <v>0</v>
      </c>
      <c r="F77" s="22"/>
    </row>
    <row r="78" spans="1:6" ht="13.5" customHeight="1" x14ac:dyDescent="0.2">
      <c r="A78" s="22"/>
      <c r="B78" s="26" t="s">
        <v>22</v>
      </c>
      <c r="C78" s="27"/>
      <c r="D78" s="27"/>
      <c r="E78" s="30">
        <f>SUM(E75:E77)</f>
        <v>1312.5</v>
      </c>
      <c r="F78" s="22"/>
    </row>
    <row r="79" spans="1:6" ht="13.5" customHeight="1" x14ac:dyDescent="0.2">
      <c r="A79" s="22"/>
      <c r="B79" s="27" t="s">
        <v>5</v>
      </c>
      <c r="C79" s="32">
        <v>0.05</v>
      </c>
      <c r="D79" s="27"/>
      <c r="E79" s="36">
        <f>ROUND(E78*C79,2)</f>
        <v>65.63</v>
      </c>
      <c r="F79" s="22"/>
    </row>
    <row r="80" spans="1:6" ht="13.5" customHeight="1" x14ac:dyDescent="0.2">
      <c r="A80" s="22"/>
      <c r="B80" s="27" t="s">
        <v>4</v>
      </c>
      <c r="C80" s="32">
        <v>7.4999999999999997E-2</v>
      </c>
      <c r="D80" s="27"/>
      <c r="E80" s="37">
        <f>ROUND((E78+E79)*C80,2)</f>
        <v>103.36</v>
      </c>
      <c r="F80" s="22"/>
    </row>
    <row r="81" spans="1:6" ht="13.5" customHeight="1" x14ac:dyDescent="0.2">
      <c r="A81" s="22"/>
      <c r="B81" s="27"/>
      <c r="C81" s="27"/>
      <c r="D81" s="27"/>
      <c r="E81" s="33"/>
      <c r="F81" s="22"/>
    </row>
    <row r="82" spans="1:6" ht="16.5" customHeight="1" thickBot="1" x14ac:dyDescent="0.25">
      <c r="A82" s="22"/>
      <c r="B82" s="26" t="s">
        <v>24</v>
      </c>
      <c r="C82" s="27"/>
      <c r="D82" s="27"/>
      <c r="E82" s="34">
        <f>SUM(E78:E80)</f>
        <v>1481.49</v>
      </c>
      <c r="F82" s="22"/>
    </row>
    <row r="83" spans="1:6" ht="15.75" thickTop="1" x14ac:dyDescent="0.2">
      <c r="A83" s="22"/>
      <c r="B83" s="57"/>
      <c r="C83" s="57"/>
      <c r="D83" s="57"/>
      <c r="E83" s="38"/>
      <c r="F83" s="22"/>
    </row>
    <row r="84" spans="1:6" ht="15" x14ac:dyDescent="0.2">
      <c r="A84" s="22"/>
      <c r="B84" s="56" t="s">
        <v>26</v>
      </c>
      <c r="C84" s="56"/>
      <c r="D84" s="56"/>
      <c r="E84" s="38">
        <v>0</v>
      </c>
      <c r="F84" s="22"/>
    </row>
    <row r="85" spans="1:6" ht="15" x14ac:dyDescent="0.2">
      <c r="A85" s="22"/>
      <c r="B85" s="57"/>
      <c r="C85" s="57"/>
      <c r="D85" s="57"/>
      <c r="E85" s="38"/>
      <c r="F85" s="22"/>
    </row>
    <row r="86" spans="1:6" ht="19.5" customHeight="1" x14ac:dyDescent="0.2">
      <c r="A86" s="22"/>
      <c r="B86" s="39" t="s">
        <v>25</v>
      </c>
      <c r="C86" s="40"/>
      <c r="D86" s="40"/>
      <c r="E86" s="41">
        <f>E82-E84</f>
        <v>1481.49</v>
      </c>
      <c r="F86" s="22"/>
    </row>
    <row r="87" spans="1:6" ht="13.5" customHeight="1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22"/>
      <c r="C88" s="22"/>
      <c r="D88" s="22"/>
      <c r="E88" s="22"/>
      <c r="F88" s="22"/>
    </row>
    <row r="89" spans="1:6" x14ac:dyDescent="0.2">
      <c r="A89" s="22"/>
      <c r="B89" s="52"/>
      <c r="C89" s="52"/>
      <c r="D89" s="52"/>
      <c r="E89" s="52"/>
      <c r="F89" s="22"/>
    </row>
    <row r="90" spans="1:6" ht="14.25" x14ac:dyDescent="0.2">
      <c r="A90" s="60" t="s">
        <v>27</v>
      </c>
      <c r="B90" s="60"/>
      <c r="C90" s="60"/>
      <c r="D90" s="60"/>
      <c r="E90" s="60"/>
      <c r="F90" s="60"/>
    </row>
    <row r="91" spans="1:6" ht="14.25" x14ac:dyDescent="0.2">
      <c r="A91" s="58" t="s">
        <v>7</v>
      </c>
      <c r="B91" s="58"/>
      <c r="C91" s="58"/>
      <c r="D91" s="58"/>
      <c r="E91" s="58"/>
      <c r="F91" s="58"/>
    </row>
    <row r="92" spans="1:6" x14ac:dyDescent="0.2">
      <c r="A92" s="22"/>
      <c r="B92" s="22"/>
      <c r="C92" s="22"/>
      <c r="D92" s="22"/>
      <c r="E92" s="22"/>
      <c r="F92" s="22"/>
    </row>
    <row r="93" spans="1:6" x14ac:dyDescent="0.2">
      <c r="A93" s="22"/>
      <c r="B93" s="53"/>
      <c r="C93" s="53"/>
      <c r="D93" s="53"/>
      <c r="E93" s="53"/>
      <c r="F93" s="22"/>
    </row>
    <row r="94" spans="1:6" ht="15" x14ac:dyDescent="0.2">
      <c r="A94" s="59" t="s">
        <v>8</v>
      </c>
      <c r="B94" s="59"/>
      <c r="C94" s="59"/>
      <c r="D94" s="59"/>
      <c r="E94" s="59"/>
      <c r="F94" s="59"/>
    </row>
    <row r="96" spans="1:6" ht="39.75" customHeight="1" x14ac:dyDescent="0.2">
      <c r="B96" s="50"/>
      <c r="C96" s="51"/>
      <c r="D96" s="51"/>
    </row>
    <row r="97" spans="2:4" ht="13.5" customHeight="1" x14ac:dyDescent="0.2"/>
    <row r="98" spans="2:4" x14ac:dyDescent="0.2">
      <c r="B98" s="17"/>
      <c r="C98" s="17"/>
      <c r="D98" s="17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5"/>
  <sheetViews>
    <sheetView view="pageBreakPreview" zoomScale="80" zoomScaleNormal="100" zoomScaleSheetLayoutView="80" workbookViewId="0">
      <selection activeCell="B50" sqref="B50:D50"/>
    </sheetView>
  </sheetViews>
  <sheetFormatPr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37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29</v>
      </c>
      <c r="C24" s="22"/>
      <c r="D24" s="22"/>
      <c r="E24" s="22"/>
      <c r="F24" s="22"/>
    </row>
    <row r="25" spans="1:6" ht="15" x14ac:dyDescent="0.2">
      <c r="A25" s="18"/>
      <c r="B25" s="26" t="s">
        <v>30</v>
      </c>
      <c r="C25" s="22"/>
      <c r="D25" s="22"/>
      <c r="E25" s="22"/>
      <c r="F25" s="22"/>
    </row>
    <row r="26" spans="1:6" ht="15" x14ac:dyDescent="0.2">
      <c r="A26" s="18"/>
      <c r="B26" s="27" t="s">
        <v>31</v>
      </c>
      <c r="C26" s="22"/>
      <c r="D26" s="22"/>
      <c r="E26" s="22"/>
      <c r="F26" s="22"/>
    </row>
    <row r="27" spans="1:6" ht="15" x14ac:dyDescent="0.2">
      <c r="A27" s="18"/>
      <c r="B27" s="27" t="s">
        <v>32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19</v>
      </c>
      <c r="E29" s="28" t="s">
        <v>38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2" customFormat="1" ht="21.75" customHeight="1" x14ac:dyDescent="0.2">
      <c r="A31" s="55" t="s">
        <v>0</v>
      </c>
      <c r="B31" s="55"/>
      <c r="C31" s="55"/>
      <c r="D31" s="55"/>
      <c r="E31" s="55"/>
      <c r="F31" s="55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54"/>
      <c r="C34" s="54"/>
      <c r="D34" s="54"/>
      <c r="E34" s="29"/>
      <c r="F34" s="22"/>
    </row>
    <row r="35" spans="1:6" ht="14.25" x14ac:dyDescent="0.2">
      <c r="A35" s="22"/>
      <c r="B35" s="54"/>
      <c r="C35" s="54"/>
      <c r="D35" s="54"/>
      <c r="E35" s="29"/>
      <c r="F35" s="22"/>
    </row>
    <row r="36" spans="1:6" ht="14.25" x14ac:dyDescent="0.2">
      <c r="A36" s="22"/>
      <c r="B36" s="54" t="s">
        <v>40</v>
      </c>
      <c r="C36" s="54"/>
      <c r="D36" s="54"/>
      <c r="E36" s="29"/>
      <c r="F36" s="22"/>
    </row>
    <row r="37" spans="1:6" ht="14.25" x14ac:dyDescent="0.2">
      <c r="A37" s="22"/>
      <c r="B37" s="54"/>
      <c r="C37" s="54"/>
      <c r="D37" s="54"/>
      <c r="E37" s="29"/>
      <c r="F37" s="22"/>
    </row>
    <row r="38" spans="1:6" ht="14.25" x14ac:dyDescent="0.2">
      <c r="A38" s="22"/>
      <c r="B38" s="54"/>
      <c r="C38" s="54"/>
      <c r="D38" s="54"/>
      <c r="E38" s="29"/>
      <c r="F38" s="22"/>
    </row>
    <row r="39" spans="1:6" ht="14.25" x14ac:dyDescent="0.2">
      <c r="A39" s="22"/>
      <c r="B39" s="54" t="s">
        <v>34</v>
      </c>
      <c r="C39" s="54"/>
      <c r="D39" s="54"/>
      <c r="E39" s="29"/>
      <c r="F39" s="22"/>
    </row>
    <row r="40" spans="1:6" ht="14.25" x14ac:dyDescent="0.2">
      <c r="A40" s="22"/>
      <c r="B40" s="54"/>
      <c r="C40" s="54"/>
      <c r="D40" s="54"/>
      <c r="E40" s="29"/>
      <c r="F40" s="22"/>
    </row>
    <row r="41" spans="1:6" ht="13.5" customHeight="1" x14ac:dyDescent="0.2">
      <c r="A41" s="22"/>
      <c r="B41" s="54"/>
      <c r="C41" s="54"/>
      <c r="D41" s="54"/>
      <c r="E41" s="29"/>
      <c r="F41" s="22"/>
    </row>
    <row r="42" spans="1:6" ht="14.25" x14ac:dyDescent="0.2">
      <c r="A42" s="22"/>
      <c r="B42" s="54" t="s">
        <v>39</v>
      </c>
      <c r="C42" s="54"/>
      <c r="D42" s="54"/>
      <c r="E42" s="29"/>
      <c r="F42" s="22"/>
    </row>
    <row r="43" spans="1:6" ht="14.25" x14ac:dyDescent="0.2">
      <c r="A43" s="22"/>
      <c r="B43" s="54"/>
      <c r="C43" s="54"/>
      <c r="D43" s="54"/>
      <c r="E43" s="29"/>
      <c r="F43" s="22"/>
    </row>
    <row r="44" spans="1:6" ht="14.25" x14ac:dyDescent="0.2">
      <c r="A44" s="22"/>
      <c r="B44" s="54"/>
      <c r="C44" s="54"/>
      <c r="D44" s="54"/>
      <c r="E44" s="29"/>
      <c r="F44" s="22"/>
    </row>
    <row r="45" spans="1:6" ht="14.25" x14ac:dyDescent="0.2">
      <c r="A45" s="22"/>
      <c r="B45" s="54" t="s">
        <v>12</v>
      </c>
      <c r="C45" s="54"/>
      <c r="D45" s="54"/>
      <c r="E45" s="29"/>
      <c r="F45" s="22"/>
    </row>
    <row r="46" spans="1:6" ht="14.25" x14ac:dyDescent="0.2">
      <c r="A46" s="22"/>
      <c r="B46" s="54"/>
      <c r="C46" s="54"/>
      <c r="D46" s="54"/>
      <c r="E46" s="29"/>
      <c r="F46" s="22"/>
    </row>
    <row r="47" spans="1:6" ht="14.25" x14ac:dyDescent="0.2">
      <c r="A47" s="22"/>
      <c r="B47" s="54"/>
      <c r="C47" s="54"/>
      <c r="D47" s="54"/>
      <c r="E47" s="29"/>
      <c r="F47" s="22"/>
    </row>
    <row r="48" spans="1:6" ht="14.25" x14ac:dyDescent="0.2">
      <c r="A48" s="22"/>
      <c r="B48" s="54"/>
      <c r="C48" s="54"/>
      <c r="D48" s="54"/>
      <c r="E48" s="29"/>
      <c r="F48" s="22"/>
    </row>
    <row r="49" spans="1:6" ht="14.25" x14ac:dyDescent="0.2">
      <c r="A49" s="22"/>
      <c r="B49" s="54"/>
      <c r="C49" s="54"/>
      <c r="D49" s="54"/>
      <c r="E49" s="29"/>
      <c r="F49" s="22"/>
    </row>
    <row r="50" spans="1:6" ht="14.25" x14ac:dyDescent="0.2">
      <c r="A50" s="22"/>
      <c r="B50" s="54"/>
      <c r="C50" s="54"/>
      <c r="D50" s="54"/>
      <c r="E50" s="29"/>
      <c r="F50" s="22"/>
    </row>
    <row r="51" spans="1:6" ht="14.25" x14ac:dyDescent="0.2">
      <c r="A51" s="22"/>
      <c r="B51" s="54"/>
      <c r="C51" s="54"/>
      <c r="D51" s="54"/>
      <c r="E51" s="29"/>
      <c r="F51" s="22"/>
    </row>
    <row r="52" spans="1:6" ht="14.25" x14ac:dyDescent="0.2">
      <c r="A52" s="22"/>
      <c r="B52" s="54"/>
      <c r="C52" s="54"/>
      <c r="D52" s="54"/>
      <c r="E52" s="29"/>
      <c r="F52" s="22"/>
    </row>
    <row r="53" spans="1:6" ht="14.25" x14ac:dyDescent="0.2">
      <c r="A53" s="22"/>
      <c r="B53" s="54"/>
      <c r="C53" s="54"/>
      <c r="D53" s="54"/>
      <c r="E53" s="29"/>
      <c r="F53" s="22"/>
    </row>
    <row r="54" spans="1:6" ht="14.25" x14ac:dyDescent="0.2">
      <c r="A54" s="22"/>
      <c r="B54" s="54"/>
      <c r="C54" s="54"/>
      <c r="D54" s="54"/>
      <c r="E54" s="29"/>
      <c r="F54" s="22"/>
    </row>
    <row r="55" spans="1:6" ht="14.25" x14ac:dyDescent="0.2">
      <c r="A55" s="22"/>
      <c r="B55" s="54"/>
      <c r="C55" s="54"/>
      <c r="D55" s="54"/>
      <c r="E55" s="29"/>
      <c r="F55" s="22"/>
    </row>
    <row r="56" spans="1:6" ht="14.25" x14ac:dyDescent="0.2">
      <c r="A56" s="22"/>
      <c r="B56" s="54"/>
      <c r="C56" s="54"/>
      <c r="D56" s="54"/>
      <c r="E56" s="29"/>
      <c r="F56" s="22"/>
    </row>
    <row r="57" spans="1:6" ht="14.25" x14ac:dyDescent="0.2">
      <c r="A57" s="22"/>
      <c r="B57" s="54"/>
      <c r="C57" s="54"/>
      <c r="D57" s="54"/>
      <c r="E57" s="29"/>
      <c r="F57" s="22"/>
    </row>
    <row r="58" spans="1:6" ht="14.25" x14ac:dyDescent="0.2">
      <c r="A58" s="22"/>
      <c r="B58" s="54"/>
      <c r="C58" s="54"/>
      <c r="D58" s="54"/>
      <c r="E58" s="29"/>
      <c r="F58" s="22"/>
    </row>
    <row r="59" spans="1:6" ht="14.25" x14ac:dyDescent="0.2">
      <c r="A59" s="22"/>
      <c r="B59" s="54"/>
      <c r="C59" s="54"/>
      <c r="D59" s="54"/>
      <c r="E59" s="29"/>
      <c r="F59" s="22"/>
    </row>
    <row r="60" spans="1:6" ht="14.25" x14ac:dyDescent="0.2">
      <c r="A60" s="22"/>
      <c r="B60" s="54"/>
      <c r="C60" s="54"/>
      <c r="D60" s="54"/>
      <c r="E60" s="29"/>
      <c r="F60" s="22"/>
    </row>
    <row r="61" spans="1:6" ht="14.25" x14ac:dyDescent="0.2">
      <c r="A61" s="22"/>
      <c r="B61" s="54"/>
      <c r="C61" s="54"/>
      <c r="D61" s="54"/>
      <c r="E61" s="29"/>
      <c r="F61" s="22"/>
    </row>
    <row r="62" spans="1:6" ht="14.25" x14ac:dyDescent="0.2">
      <c r="A62" s="22"/>
      <c r="B62" s="54"/>
      <c r="C62" s="54"/>
      <c r="D62" s="54"/>
      <c r="E62" s="29"/>
      <c r="F62" s="22"/>
    </row>
    <row r="63" spans="1:6" ht="14.25" x14ac:dyDescent="0.2">
      <c r="A63" s="22"/>
      <c r="B63" s="54"/>
      <c r="C63" s="54"/>
      <c r="D63" s="54"/>
      <c r="E63" s="29"/>
      <c r="F63" s="22"/>
    </row>
    <row r="64" spans="1:6" ht="14.25" x14ac:dyDescent="0.2">
      <c r="A64" s="22"/>
      <c r="B64" s="54"/>
      <c r="C64" s="54"/>
      <c r="D64" s="54"/>
      <c r="E64" s="29"/>
      <c r="F64" s="22"/>
    </row>
    <row r="65" spans="1:6" ht="14.25" x14ac:dyDescent="0.2">
      <c r="A65" s="22"/>
      <c r="B65" s="54"/>
      <c r="C65" s="54"/>
      <c r="D65" s="54"/>
      <c r="E65" s="29"/>
      <c r="F65" s="22"/>
    </row>
    <row r="66" spans="1:6" ht="14.25" x14ac:dyDescent="0.2">
      <c r="A66" s="22"/>
      <c r="B66" s="54"/>
      <c r="C66" s="54"/>
      <c r="D66" s="54"/>
      <c r="E66" s="29"/>
      <c r="F66" s="22"/>
    </row>
    <row r="67" spans="1:6" ht="14.25" x14ac:dyDescent="0.2">
      <c r="A67" s="22"/>
      <c r="B67" s="54"/>
      <c r="C67" s="54"/>
      <c r="D67" s="54"/>
      <c r="E67" s="29"/>
      <c r="F67" s="22"/>
    </row>
    <row r="68" spans="1:6" ht="14.25" x14ac:dyDescent="0.2">
      <c r="A68" s="22"/>
      <c r="B68" s="54"/>
      <c r="C68" s="54"/>
      <c r="D68" s="54"/>
      <c r="E68" s="29"/>
      <c r="F68" s="22"/>
    </row>
    <row r="69" spans="1:6" ht="14.25" x14ac:dyDescent="0.2">
      <c r="A69" s="22"/>
      <c r="B69" s="54"/>
      <c r="C69" s="54"/>
      <c r="D69" s="54"/>
      <c r="E69" s="29"/>
      <c r="F69" s="22"/>
    </row>
    <row r="70" spans="1:6" ht="14.25" x14ac:dyDescent="0.2">
      <c r="A70" s="22"/>
      <c r="B70" s="54"/>
      <c r="C70" s="54"/>
      <c r="D70" s="54"/>
      <c r="E70" s="29"/>
      <c r="F70" s="22"/>
    </row>
    <row r="71" spans="1:6" ht="13.5" customHeight="1" x14ac:dyDescent="0.2">
      <c r="A71" s="22"/>
      <c r="B71" s="54"/>
      <c r="C71" s="54"/>
      <c r="D71" s="54"/>
      <c r="E71" s="29"/>
      <c r="F71" s="22"/>
    </row>
    <row r="72" spans="1:6" ht="13.5" customHeight="1" x14ac:dyDescent="0.2">
      <c r="A72" s="22"/>
      <c r="B72" s="26" t="s">
        <v>23</v>
      </c>
      <c r="C72" s="27"/>
      <c r="D72" s="27"/>
      <c r="E72" s="30">
        <v>500</v>
      </c>
      <c r="F72" s="22"/>
    </row>
    <row r="73" spans="1:6" ht="13.5" customHeight="1" x14ac:dyDescent="0.2">
      <c r="A73" s="22"/>
      <c r="B73" s="35" t="s">
        <v>20</v>
      </c>
      <c r="C73" s="27"/>
      <c r="D73" s="27"/>
      <c r="E73" s="31">
        <v>0</v>
      </c>
      <c r="F73" s="22"/>
    </row>
    <row r="74" spans="1:6" ht="13.5" customHeight="1" x14ac:dyDescent="0.2">
      <c r="A74" s="22"/>
      <c r="B74" s="35" t="s">
        <v>21</v>
      </c>
      <c r="C74" s="27"/>
      <c r="D74" s="27"/>
      <c r="E74" s="31">
        <v>0</v>
      </c>
      <c r="F74" s="22"/>
    </row>
    <row r="75" spans="1:6" ht="13.5" customHeight="1" x14ac:dyDescent="0.2">
      <c r="A75" s="22"/>
      <c r="B75" s="26" t="s">
        <v>22</v>
      </c>
      <c r="C75" s="27"/>
      <c r="D75" s="27"/>
      <c r="E75" s="30">
        <f>SUM(E72:E74)</f>
        <v>500</v>
      </c>
      <c r="F75" s="22"/>
    </row>
    <row r="76" spans="1:6" ht="13.5" customHeight="1" x14ac:dyDescent="0.2">
      <c r="A76" s="22"/>
      <c r="B76" s="27" t="s">
        <v>5</v>
      </c>
      <c r="C76" s="32">
        <v>0.05</v>
      </c>
      <c r="D76" s="27"/>
      <c r="E76" s="36">
        <f>ROUND(E75*C76,2)</f>
        <v>25</v>
      </c>
      <c r="F76" s="22"/>
    </row>
    <row r="77" spans="1:6" ht="13.5" customHeight="1" x14ac:dyDescent="0.2">
      <c r="A77" s="22"/>
      <c r="B77" s="27" t="s">
        <v>4</v>
      </c>
      <c r="C77" s="32">
        <v>7.4999999999999997E-2</v>
      </c>
      <c r="D77" s="27"/>
      <c r="E77" s="37">
        <f>ROUND((E75+E76)*C77,2)</f>
        <v>39.380000000000003</v>
      </c>
      <c r="F77" s="22"/>
    </row>
    <row r="78" spans="1:6" ht="13.5" customHeight="1" x14ac:dyDescent="0.2">
      <c r="A78" s="22"/>
      <c r="B78" s="27"/>
      <c r="C78" s="27"/>
      <c r="D78" s="27"/>
      <c r="E78" s="33"/>
      <c r="F78" s="22"/>
    </row>
    <row r="79" spans="1:6" ht="16.5" customHeight="1" thickBot="1" x14ac:dyDescent="0.25">
      <c r="A79" s="22"/>
      <c r="B79" s="26" t="s">
        <v>24</v>
      </c>
      <c r="C79" s="27"/>
      <c r="D79" s="27"/>
      <c r="E79" s="34">
        <f>SUM(E75:E77)</f>
        <v>564.38</v>
      </c>
      <c r="F79" s="22"/>
    </row>
    <row r="80" spans="1:6" ht="15.75" thickTop="1" x14ac:dyDescent="0.2">
      <c r="A80" s="22"/>
      <c r="B80" s="57"/>
      <c r="C80" s="57"/>
      <c r="D80" s="57"/>
      <c r="E80" s="38"/>
      <c r="F80" s="22"/>
    </row>
    <row r="81" spans="1:6" ht="15" x14ac:dyDescent="0.2">
      <c r="A81" s="22"/>
      <c r="B81" s="56" t="s">
        <v>26</v>
      </c>
      <c r="C81" s="56"/>
      <c r="D81" s="56"/>
      <c r="E81" s="38">
        <v>0</v>
      </c>
      <c r="F81" s="22"/>
    </row>
    <row r="82" spans="1:6" ht="15" x14ac:dyDescent="0.2">
      <c r="A82" s="22"/>
      <c r="B82" s="57"/>
      <c r="C82" s="57"/>
      <c r="D82" s="57"/>
      <c r="E82" s="38"/>
      <c r="F82" s="22"/>
    </row>
    <row r="83" spans="1:6" ht="19.5" customHeight="1" x14ac:dyDescent="0.2">
      <c r="A83" s="22"/>
      <c r="B83" s="39" t="s">
        <v>25</v>
      </c>
      <c r="C83" s="40"/>
      <c r="D83" s="40"/>
      <c r="E83" s="41">
        <f>E79-E81</f>
        <v>564.38</v>
      </c>
      <c r="F83" s="22"/>
    </row>
    <row r="84" spans="1:6" ht="13.5" customHeight="1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2"/>
      <c r="C86" s="52"/>
      <c r="D86" s="52"/>
      <c r="E86" s="52"/>
      <c r="F86" s="22"/>
    </row>
    <row r="87" spans="1:6" ht="14.25" x14ac:dyDescent="0.2">
      <c r="A87" s="60" t="s">
        <v>27</v>
      </c>
      <c r="B87" s="60"/>
      <c r="C87" s="60"/>
      <c r="D87" s="60"/>
      <c r="E87" s="60"/>
      <c r="F87" s="60"/>
    </row>
    <row r="88" spans="1:6" ht="14.25" x14ac:dyDescent="0.2">
      <c r="A88" s="58" t="s">
        <v>7</v>
      </c>
      <c r="B88" s="58"/>
      <c r="C88" s="58"/>
      <c r="D88" s="58"/>
      <c r="E88" s="58"/>
      <c r="F88" s="58"/>
    </row>
    <row r="89" spans="1:6" x14ac:dyDescent="0.2">
      <c r="A89" s="22"/>
      <c r="B89" s="22"/>
      <c r="C89" s="22"/>
      <c r="D89" s="22"/>
      <c r="E89" s="22"/>
      <c r="F89" s="22"/>
    </row>
    <row r="90" spans="1:6" x14ac:dyDescent="0.2">
      <c r="A90" s="22"/>
      <c r="B90" s="53"/>
      <c r="C90" s="53"/>
      <c r="D90" s="53"/>
      <c r="E90" s="53"/>
      <c r="F90" s="22"/>
    </row>
    <row r="91" spans="1:6" ht="15" x14ac:dyDescent="0.2">
      <c r="A91" s="59" t="s">
        <v>8</v>
      </c>
      <c r="B91" s="59"/>
      <c r="C91" s="59"/>
      <c r="D91" s="59"/>
      <c r="E91" s="59"/>
      <c r="F91" s="59"/>
    </row>
    <row r="93" spans="1:6" ht="39.75" customHeight="1" x14ac:dyDescent="0.2">
      <c r="B93" s="50"/>
      <c r="C93" s="51"/>
      <c r="D93" s="51"/>
    </row>
    <row r="94" spans="1:6" ht="13.5" customHeight="1" x14ac:dyDescent="0.2"/>
    <row r="95" spans="1:6" x14ac:dyDescent="0.2">
      <c r="B95" s="17"/>
      <c r="C95" s="17"/>
      <c r="D95" s="17"/>
    </row>
  </sheetData>
  <mergeCells count="48">
    <mergeCell ref="B90:E90"/>
    <mergeCell ref="A91:F91"/>
    <mergeCell ref="B93:D93"/>
    <mergeCell ref="B80:D80"/>
    <mergeCell ref="B81:D81"/>
    <mergeCell ref="B82:D82"/>
    <mergeCell ref="B86:E86"/>
    <mergeCell ref="A87:F87"/>
    <mergeCell ref="A88:F88"/>
    <mergeCell ref="B71:D71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59:D59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47:D47"/>
    <mergeCell ref="B39:D39"/>
    <mergeCell ref="B40:D40"/>
    <mergeCell ref="B41:D41"/>
    <mergeCell ref="B42:D42"/>
    <mergeCell ref="B43:D43"/>
    <mergeCell ref="B44:D44"/>
    <mergeCell ref="B45:D45"/>
    <mergeCell ref="B46:D46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0:B82 B34:B71 B12:B20" xr:uid="{00000000-0002-0000-0200-000000000000}">
      <formula1>Liste_Activités</formula1>
    </dataValidation>
  </dataValidations>
  <pageMargins left="0" right="0" top="0" bottom="0" header="0" footer="0"/>
  <pageSetup paperSize="122" scale="48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zoomScale="80" zoomScaleNormal="100" zoomScaleSheetLayoutView="80" workbookViewId="0">
      <selection activeCell="B24" sqref="B24:B27"/>
    </sheetView>
  </sheetViews>
  <sheetFormatPr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37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41</v>
      </c>
      <c r="C24" s="22"/>
      <c r="D24" s="22"/>
      <c r="E24" s="22"/>
      <c r="F24" s="22"/>
    </row>
    <row r="25" spans="1:6" ht="15" x14ac:dyDescent="0.2">
      <c r="A25" s="18"/>
      <c r="B25" s="26" t="s">
        <v>42</v>
      </c>
      <c r="C25" s="22"/>
      <c r="D25" s="22"/>
      <c r="E25" s="22"/>
      <c r="F25" s="22"/>
    </row>
    <row r="26" spans="1:6" ht="15" x14ac:dyDescent="0.2">
      <c r="A26" s="18"/>
      <c r="B26" s="27" t="s">
        <v>43</v>
      </c>
      <c r="C26" s="22"/>
      <c r="D26" s="22"/>
      <c r="E26" s="22"/>
      <c r="F26" s="22"/>
    </row>
    <row r="27" spans="1:6" ht="15" x14ac:dyDescent="0.2">
      <c r="A27" s="18"/>
      <c r="B27" s="27" t="s">
        <v>44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19</v>
      </c>
      <c r="E29" s="28" t="s">
        <v>45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2" customFormat="1" ht="21.75" customHeight="1" x14ac:dyDescent="0.2">
      <c r="A31" s="55" t="s">
        <v>0</v>
      </c>
      <c r="B31" s="55"/>
      <c r="C31" s="55"/>
      <c r="D31" s="55"/>
      <c r="E31" s="55"/>
      <c r="F31" s="55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54"/>
      <c r="C34" s="54"/>
      <c r="D34" s="54"/>
      <c r="E34" s="29"/>
      <c r="F34" s="22"/>
    </row>
    <row r="35" spans="1:6" ht="14.25" x14ac:dyDescent="0.2">
      <c r="A35" s="22"/>
      <c r="B35" s="54"/>
      <c r="C35" s="54"/>
      <c r="D35" s="54"/>
      <c r="E35" s="29"/>
      <c r="F35" s="22"/>
    </row>
    <row r="36" spans="1:6" ht="14.25" x14ac:dyDescent="0.2">
      <c r="A36" s="22"/>
      <c r="B36" s="54" t="s">
        <v>34</v>
      </c>
      <c r="C36" s="54"/>
      <c r="D36" s="54"/>
      <c r="E36" s="29"/>
      <c r="F36" s="22"/>
    </row>
    <row r="37" spans="1:6" ht="14.25" x14ac:dyDescent="0.2">
      <c r="A37" s="22"/>
      <c r="B37" s="54"/>
      <c r="C37" s="54"/>
      <c r="D37" s="54"/>
      <c r="E37" s="29"/>
      <c r="F37" s="22"/>
    </row>
    <row r="38" spans="1:6" ht="14.25" x14ac:dyDescent="0.2">
      <c r="A38" s="22"/>
      <c r="B38" s="54"/>
      <c r="C38" s="54"/>
      <c r="D38" s="54"/>
      <c r="E38" s="29"/>
      <c r="F38" s="22"/>
    </row>
    <row r="39" spans="1:6" ht="14.25" x14ac:dyDescent="0.2">
      <c r="A39" s="22"/>
      <c r="B39" s="54" t="s">
        <v>46</v>
      </c>
      <c r="C39" s="54"/>
      <c r="D39" s="54"/>
      <c r="E39" s="29"/>
      <c r="F39" s="22"/>
    </row>
    <row r="40" spans="1:6" ht="14.25" x14ac:dyDescent="0.2">
      <c r="A40" s="22"/>
      <c r="B40" s="54"/>
      <c r="C40" s="54"/>
      <c r="D40" s="54"/>
      <c r="E40" s="29"/>
      <c r="F40" s="22"/>
    </row>
    <row r="41" spans="1:6" ht="14.25" x14ac:dyDescent="0.2">
      <c r="A41" s="22"/>
      <c r="B41" s="54"/>
      <c r="C41" s="54"/>
      <c r="D41" s="54"/>
      <c r="E41" s="29"/>
      <c r="F41" s="22"/>
    </row>
    <row r="42" spans="1:6" ht="14.25" x14ac:dyDescent="0.2">
      <c r="A42" s="22"/>
      <c r="B42" s="54"/>
      <c r="C42" s="54"/>
      <c r="D42" s="54"/>
      <c r="E42" s="29"/>
      <c r="F42" s="22"/>
    </row>
    <row r="43" spans="1:6" ht="14.25" x14ac:dyDescent="0.2">
      <c r="A43" s="22"/>
      <c r="B43" s="54"/>
      <c r="C43" s="54"/>
      <c r="D43" s="54"/>
      <c r="E43" s="29"/>
      <c r="F43" s="22"/>
    </row>
    <row r="44" spans="1:6" ht="14.25" x14ac:dyDescent="0.2">
      <c r="A44" s="22"/>
      <c r="B44" s="54"/>
      <c r="C44" s="54"/>
      <c r="D44" s="54"/>
      <c r="E44" s="29"/>
      <c r="F44" s="22"/>
    </row>
    <row r="45" spans="1:6" ht="14.25" x14ac:dyDescent="0.2">
      <c r="A45" s="22"/>
      <c r="B45" s="54"/>
      <c r="C45" s="54"/>
      <c r="D45" s="54"/>
      <c r="E45" s="29"/>
      <c r="F45" s="22"/>
    </row>
    <row r="46" spans="1:6" ht="14.25" x14ac:dyDescent="0.2">
      <c r="A46" s="22"/>
      <c r="B46" s="54"/>
      <c r="C46" s="54"/>
      <c r="D46" s="54"/>
      <c r="E46" s="29"/>
      <c r="F46" s="22"/>
    </row>
    <row r="47" spans="1:6" ht="14.25" x14ac:dyDescent="0.2">
      <c r="A47" s="22"/>
      <c r="B47" s="54"/>
      <c r="C47" s="54"/>
      <c r="D47" s="54"/>
      <c r="E47" s="29"/>
      <c r="F47" s="22"/>
    </row>
    <row r="48" spans="1:6" ht="14.25" x14ac:dyDescent="0.2">
      <c r="A48" s="22"/>
      <c r="B48" s="54"/>
      <c r="C48" s="54"/>
      <c r="D48" s="54"/>
      <c r="E48" s="29"/>
      <c r="F48" s="22"/>
    </row>
    <row r="49" spans="1:6" ht="14.25" x14ac:dyDescent="0.2">
      <c r="A49" s="22"/>
      <c r="B49" s="54"/>
      <c r="C49" s="54"/>
      <c r="D49" s="54"/>
      <c r="E49" s="29"/>
      <c r="F49" s="22"/>
    </row>
    <row r="50" spans="1:6" ht="14.25" x14ac:dyDescent="0.2">
      <c r="A50" s="22"/>
      <c r="B50" s="54"/>
      <c r="C50" s="54"/>
      <c r="D50" s="54"/>
      <c r="E50" s="29"/>
      <c r="F50" s="22"/>
    </row>
    <row r="51" spans="1:6" ht="14.25" x14ac:dyDescent="0.2">
      <c r="A51" s="22"/>
      <c r="B51" s="54"/>
      <c r="C51" s="54"/>
      <c r="D51" s="54"/>
      <c r="E51" s="29"/>
      <c r="F51" s="22"/>
    </row>
    <row r="52" spans="1:6" ht="14.25" x14ac:dyDescent="0.2">
      <c r="A52" s="22"/>
      <c r="B52" s="54"/>
      <c r="C52" s="54"/>
      <c r="D52" s="54"/>
      <c r="E52" s="29"/>
      <c r="F52" s="22"/>
    </row>
    <row r="53" spans="1:6" ht="14.25" x14ac:dyDescent="0.2">
      <c r="A53" s="22"/>
      <c r="B53" s="54"/>
      <c r="C53" s="54"/>
      <c r="D53" s="54"/>
      <c r="E53" s="29"/>
      <c r="F53" s="22"/>
    </row>
    <row r="54" spans="1:6" ht="14.25" x14ac:dyDescent="0.2">
      <c r="A54" s="22"/>
      <c r="B54" s="54"/>
      <c r="C54" s="54"/>
      <c r="D54" s="54"/>
      <c r="E54" s="29"/>
      <c r="F54" s="22"/>
    </row>
    <row r="55" spans="1:6" ht="14.25" x14ac:dyDescent="0.2">
      <c r="A55" s="22"/>
      <c r="B55" s="54"/>
      <c r="C55" s="54"/>
      <c r="D55" s="54"/>
      <c r="E55" s="29"/>
      <c r="F55" s="22"/>
    </row>
    <row r="56" spans="1:6" ht="14.25" x14ac:dyDescent="0.2">
      <c r="A56" s="22"/>
      <c r="B56" s="54"/>
      <c r="C56" s="54"/>
      <c r="D56" s="54"/>
      <c r="E56" s="29"/>
      <c r="F56" s="22"/>
    </row>
    <row r="57" spans="1:6" ht="14.25" x14ac:dyDescent="0.2">
      <c r="A57" s="22"/>
      <c r="B57" s="54"/>
      <c r="C57" s="54"/>
      <c r="D57" s="54"/>
      <c r="E57" s="29"/>
      <c r="F57" s="22"/>
    </row>
    <row r="58" spans="1:6" ht="14.25" x14ac:dyDescent="0.2">
      <c r="A58" s="22"/>
      <c r="B58" s="54"/>
      <c r="C58" s="54"/>
      <c r="D58" s="54"/>
      <c r="E58" s="29"/>
      <c r="F58" s="22"/>
    </row>
    <row r="59" spans="1:6" ht="14.25" x14ac:dyDescent="0.2">
      <c r="A59" s="22"/>
      <c r="B59" s="54"/>
      <c r="C59" s="54"/>
      <c r="D59" s="54"/>
      <c r="E59" s="29"/>
      <c r="F59" s="22"/>
    </row>
    <row r="60" spans="1:6" ht="14.25" x14ac:dyDescent="0.2">
      <c r="A60" s="22"/>
      <c r="B60" s="54"/>
      <c r="C60" s="54"/>
      <c r="D60" s="54"/>
      <c r="E60" s="29"/>
      <c r="F60" s="22"/>
    </row>
    <row r="61" spans="1:6" ht="14.25" x14ac:dyDescent="0.2">
      <c r="A61" s="22"/>
      <c r="B61" s="54"/>
      <c r="C61" s="54"/>
      <c r="D61" s="54"/>
      <c r="E61" s="29"/>
      <c r="F61" s="22"/>
    </row>
    <row r="62" spans="1:6" ht="14.25" x14ac:dyDescent="0.2">
      <c r="A62" s="22"/>
      <c r="B62" s="54"/>
      <c r="C62" s="54"/>
      <c r="D62" s="54"/>
      <c r="E62" s="29"/>
      <c r="F62" s="22"/>
    </row>
    <row r="63" spans="1:6" ht="14.25" x14ac:dyDescent="0.2">
      <c r="A63" s="22"/>
      <c r="B63" s="54"/>
      <c r="C63" s="54"/>
      <c r="D63" s="54"/>
      <c r="E63" s="29"/>
      <c r="F63" s="22"/>
    </row>
    <row r="64" spans="1:6" ht="14.25" x14ac:dyDescent="0.2">
      <c r="A64" s="22"/>
      <c r="B64" s="54"/>
      <c r="C64" s="54"/>
      <c r="D64" s="54"/>
      <c r="E64" s="29"/>
      <c r="F64" s="22"/>
    </row>
    <row r="65" spans="1:6" ht="14.25" x14ac:dyDescent="0.2">
      <c r="A65" s="22"/>
      <c r="B65" s="54"/>
      <c r="C65" s="54"/>
      <c r="D65" s="54"/>
      <c r="E65" s="29"/>
      <c r="F65" s="22"/>
    </row>
    <row r="66" spans="1:6" ht="14.25" x14ac:dyDescent="0.2">
      <c r="A66" s="22"/>
      <c r="B66" s="54"/>
      <c r="C66" s="54"/>
      <c r="D66" s="54"/>
      <c r="E66" s="29"/>
      <c r="F66" s="22"/>
    </row>
    <row r="67" spans="1:6" ht="14.25" x14ac:dyDescent="0.2">
      <c r="A67" s="22"/>
      <c r="B67" s="54"/>
      <c r="C67" s="54"/>
      <c r="D67" s="54"/>
      <c r="E67" s="29"/>
      <c r="F67" s="22"/>
    </row>
    <row r="68" spans="1:6" ht="13.5" customHeight="1" x14ac:dyDescent="0.2">
      <c r="A68" s="22"/>
      <c r="B68" s="54"/>
      <c r="C68" s="54"/>
      <c r="D68" s="54"/>
      <c r="E68" s="29"/>
      <c r="F68" s="22"/>
    </row>
    <row r="69" spans="1:6" ht="13.5" customHeight="1" x14ac:dyDescent="0.2">
      <c r="A69" s="22"/>
      <c r="B69" s="26" t="s">
        <v>23</v>
      </c>
      <c r="C69" s="27"/>
      <c r="D69" s="27"/>
      <c r="E69" s="30">
        <v>1250</v>
      </c>
      <c r="F69" s="22"/>
    </row>
    <row r="70" spans="1:6" ht="13.5" customHeight="1" x14ac:dyDescent="0.2">
      <c r="A70" s="22"/>
      <c r="B70" s="35" t="s">
        <v>20</v>
      </c>
      <c r="C70" s="27"/>
      <c r="D70" s="27"/>
      <c r="E70" s="31">
        <v>20</v>
      </c>
      <c r="F70" s="22"/>
    </row>
    <row r="71" spans="1:6" ht="13.5" customHeight="1" x14ac:dyDescent="0.2">
      <c r="A71" s="22"/>
      <c r="B71" s="35" t="s">
        <v>21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22</v>
      </c>
      <c r="C72" s="27"/>
      <c r="D72" s="27"/>
      <c r="E72" s="30">
        <f>SUM(E69:E71)</f>
        <v>1270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63.5</v>
      </c>
      <c r="F73" s="22"/>
    </row>
    <row r="74" spans="1:6" ht="13.5" customHeight="1" x14ac:dyDescent="0.2">
      <c r="A74" s="22"/>
      <c r="B74" s="27" t="s">
        <v>4</v>
      </c>
      <c r="C74" s="32">
        <v>7.4999999999999997E-2</v>
      </c>
      <c r="D74" s="27"/>
      <c r="E74" s="37">
        <f>ROUND((E72+E73)*C74,2)</f>
        <v>100.01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24</v>
      </c>
      <c r="C76" s="27"/>
      <c r="D76" s="27"/>
      <c r="E76" s="34">
        <f>SUM(E72:E74)</f>
        <v>1433.51</v>
      </c>
      <c r="F76" s="22"/>
    </row>
    <row r="77" spans="1:6" ht="15.75" thickTop="1" x14ac:dyDescent="0.2">
      <c r="A77" s="22"/>
      <c r="B77" s="57"/>
      <c r="C77" s="57"/>
      <c r="D77" s="57"/>
      <c r="E77" s="38"/>
      <c r="F77" s="22"/>
    </row>
    <row r="78" spans="1:6" ht="15" x14ac:dyDescent="0.2">
      <c r="A78" s="22"/>
      <c r="B78" s="56" t="s">
        <v>26</v>
      </c>
      <c r="C78" s="56"/>
      <c r="D78" s="56"/>
      <c r="E78" s="38">
        <v>0</v>
      </c>
      <c r="F78" s="22"/>
    </row>
    <row r="79" spans="1:6" ht="15" x14ac:dyDescent="0.2">
      <c r="A79" s="22"/>
      <c r="B79" s="57"/>
      <c r="C79" s="57"/>
      <c r="D79" s="57"/>
      <c r="E79" s="38"/>
      <c r="F79" s="22"/>
    </row>
    <row r="80" spans="1:6" ht="19.5" customHeight="1" x14ac:dyDescent="0.2">
      <c r="A80" s="22"/>
      <c r="B80" s="39" t="s">
        <v>25</v>
      </c>
      <c r="C80" s="40"/>
      <c r="D80" s="40"/>
      <c r="E80" s="41">
        <f>E76-E78</f>
        <v>1433.51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2"/>
      <c r="C83" s="52"/>
      <c r="D83" s="52"/>
      <c r="E83" s="52"/>
      <c r="F83" s="22"/>
    </row>
    <row r="84" spans="1:6" ht="14.25" x14ac:dyDescent="0.2">
      <c r="A84" s="60" t="s">
        <v>27</v>
      </c>
      <c r="B84" s="60"/>
      <c r="C84" s="60"/>
      <c r="D84" s="60"/>
      <c r="E84" s="60"/>
      <c r="F84" s="60"/>
    </row>
    <row r="85" spans="1:6" ht="14.25" x14ac:dyDescent="0.2">
      <c r="A85" s="58" t="s">
        <v>7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3"/>
      <c r="C87" s="53"/>
      <c r="D87" s="53"/>
      <c r="E87" s="53"/>
      <c r="F87" s="22"/>
    </row>
    <row r="88" spans="1:6" ht="15" x14ac:dyDescent="0.2">
      <c r="A88" s="59" t="s">
        <v>8</v>
      </c>
      <c r="B88" s="59"/>
      <c r="C88" s="59"/>
      <c r="D88" s="59"/>
      <c r="E88" s="59"/>
      <c r="F88" s="59"/>
    </row>
    <row r="90" spans="1:6" ht="39.75" customHeight="1" x14ac:dyDescent="0.2">
      <c r="B90" s="50"/>
      <c r="C90" s="51"/>
      <c r="D90" s="51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44:D44"/>
    <mergeCell ref="B36:D36"/>
    <mergeCell ref="B37:D37"/>
    <mergeCell ref="B38:D38"/>
    <mergeCell ref="A31:F31"/>
    <mergeCell ref="B34:D34"/>
    <mergeCell ref="B35:D35"/>
    <mergeCell ref="B39:D39"/>
    <mergeCell ref="B40:D40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4:B68" xr:uid="{00000000-0002-0000-0300-000000000000}">
      <formula1>Liste_Activités</formula1>
    </dataValidation>
  </dataValidations>
  <pageMargins left="0" right="0" top="0" bottom="0" header="0" footer="0"/>
  <pageSetup paperSize="122" scale="50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5"/>
  <sheetViews>
    <sheetView view="pageBreakPreview" topLeftCell="A34" zoomScale="80" zoomScaleNormal="100" zoomScaleSheetLayoutView="80" workbookViewId="0">
      <selection activeCell="B63" sqref="B63:D63"/>
    </sheetView>
  </sheetViews>
  <sheetFormatPr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49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29</v>
      </c>
      <c r="C24" s="22"/>
      <c r="D24" s="22"/>
      <c r="E24" s="22"/>
      <c r="F24" s="22"/>
    </row>
    <row r="25" spans="1:6" ht="15" x14ac:dyDescent="0.2">
      <c r="A25" s="18"/>
      <c r="B25" s="26" t="s">
        <v>30</v>
      </c>
      <c r="C25" s="22"/>
      <c r="D25" s="22"/>
      <c r="E25" s="22"/>
      <c r="F25" s="22"/>
    </row>
    <row r="26" spans="1:6" ht="15" x14ac:dyDescent="0.2">
      <c r="A26" s="18"/>
      <c r="B26" s="27" t="s">
        <v>31</v>
      </c>
      <c r="C26" s="22"/>
      <c r="D26" s="22"/>
      <c r="E26" s="22"/>
      <c r="F26" s="22"/>
    </row>
    <row r="27" spans="1:6" ht="15" x14ac:dyDescent="0.2">
      <c r="A27" s="18"/>
      <c r="B27" s="27" t="s">
        <v>32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19</v>
      </c>
      <c r="E29" s="28" t="s">
        <v>48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2" customFormat="1" ht="21.75" customHeight="1" x14ac:dyDescent="0.2">
      <c r="A31" s="55" t="s">
        <v>0</v>
      </c>
      <c r="B31" s="55"/>
      <c r="C31" s="55"/>
      <c r="D31" s="55"/>
      <c r="E31" s="55"/>
      <c r="F31" s="55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54"/>
      <c r="C34" s="54"/>
      <c r="D34" s="54"/>
      <c r="E34" s="29"/>
      <c r="F34" s="22"/>
    </row>
    <row r="35" spans="1:6" ht="14.25" x14ac:dyDescent="0.2">
      <c r="A35" s="22"/>
      <c r="B35" s="54"/>
      <c r="C35" s="54"/>
      <c r="D35" s="54"/>
      <c r="E35" s="29"/>
      <c r="F35" s="22"/>
    </row>
    <row r="36" spans="1:6" ht="27.75" customHeight="1" x14ac:dyDescent="0.2">
      <c r="A36" s="22"/>
      <c r="B36" s="54" t="s">
        <v>50</v>
      </c>
      <c r="C36" s="54"/>
      <c r="D36" s="54"/>
      <c r="E36" s="29"/>
      <c r="F36" s="22"/>
    </row>
    <row r="37" spans="1:6" ht="14.25" x14ac:dyDescent="0.2">
      <c r="A37" s="22"/>
      <c r="B37" s="54"/>
      <c r="C37" s="54"/>
      <c r="D37" s="54"/>
      <c r="E37" s="29"/>
      <c r="F37" s="22"/>
    </row>
    <row r="38" spans="1:6" ht="14.25" x14ac:dyDescent="0.2">
      <c r="A38" s="22"/>
      <c r="B38" s="54"/>
      <c r="C38" s="54"/>
      <c r="D38" s="54"/>
      <c r="E38" s="29"/>
      <c r="F38" s="22"/>
    </row>
    <row r="39" spans="1:6" ht="14.25" x14ac:dyDescent="0.2">
      <c r="A39" s="22"/>
      <c r="B39" s="54" t="s">
        <v>51</v>
      </c>
      <c r="C39" s="54"/>
      <c r="D39" s="54"/>
      <c r="E39" s="29"/>
      <c r="F39" s="22"/>
    </row>
    <row r="40" spans="1:6" ht="14.25" x14ac:dyDescent="0.2">
      <c r="A40" s="22"/>
      <c r="B40" s="54"/>
      <c r="C40" s="54"/>
      <c r="D40" s="54"/>
      <c r="E40" s="29"/>
      <c r="F40" s="22"/>
    </row>
    <row r="41" spans="1:6" ht="13.5" customHeight="1" x14ac:dyDescent="0.2">
      <c r="A41" s="22"/>
      <c r="B41" s="54"/>
      <c r="C41" s="54"/>
      <c r="D41" s="54"/>
      <c r="E41" s="29"/>
      <c r="F41" s="22"/>
    </row>
    <row r="42" spans="1:6" ht="14.25" x14ac:dyDescent="0.2">
      <c r="A42" s="22"/>
      <c r="B42" s="54" t="s">
        <v>2</v>
      </c>
      <c r="C42" s="54"/>
      <c r="D42" s="54"/>
      <c r="E42" s="29"/>
      <c r="F42" s="22"/>
    </row>
    <row r="43" spans="1:6" ht="14.25" x14ac:dyDescent="0.2">
      <c r="A43" s="22"/>
      <c r="B43" s="54"/>
      <c r="C43" s="54"/>
      <c r="D43" s="54"/>
      <c r="E43" s="29"/>
      <c r="F43" s="22"/>
    </row>
    <row r="44" spans="1:6" ht="14.25" x14ac:dyDescent="0.2">
      <c r="A44" s="22"/>
      <c r="B44" s="54"/>
      <c r="C44" s="54"/>
      <c r="D44" s="54"/>
      <c r="E44" s="29"/>
      <c r="F44" s="22"/>
    </row>
    <row r="45" spans="1:6" ht="14.25" x14ac:dyDescent="0.2">
      <c r="A45" s="22"/>
      <c r="B45" s="54" t="s">
        <v>10</v>
      </c>
      <c r="C45" s="54"/>
      <c r="D45" s="54"/>
      <c r="E45" s="29"/>
      <c r="F45" s="22"/>
    </row>
    <row r="46" spans="1:6" ht="14.25" x14ac:dyDescent="0.2">
      <c r="A46" s="22"/>
      <c r="B46" s="54"/>
      <c r="C46" s="54"/>
      <c r="D46" s="54"/>
      <c r="E46" s="29"/>
      <c r="F46" s="22"/>
    </row>
    <row r="47" spans="1:6" ht="14.25" x14ac:dyDescent="0.2">
      <c r="A47" s="22"/>
      <c r="B47" s="54"/>
      <c r="C47" s="54"/>
      <c r="D47" s="54"/>
      <c r="E47" s="29"/>
      <c r="F47" s="22"/>
    </row>
    <row r="48" spans="1:6" ht="14.25" x14ac:dyDescent="0.2">
      <c r="A48" s="22"/>
      <c r="B48" s="54" t="s">
        <v>9</v>
      </c>
      <c r="C48" s="54"/>
      <c r="D48" s="54"/>
      <c r="E48" s="29"/>
      <c r="F48" s="22"/>
    </row>
    <row r="49" spans="1:6" ht="14.25" x14ac:dyDescent="0.2">
      <c r="A49" s="22"/>
      <c r="B49" s="54"/>
      <c r="C49" s="54"/>
      <c r="D49" s="54"/>
      <c r="E49" s="29"/>
      <c r="F49" s="22"/>
    </row>
    <row r="50" spans="1:6" ht="14.25" x14ac:dyDescent="0.2">
      <c r="A50" s="22"/>
      <c r="B50" s="54"/>
      <c r="C50" s="54"/>
      <c r="D50" s="54"/>
      <c r="E50" s="29"/>
      <c r="F50" s="22"/>
    </row>
    <row r="51" spans="1:6" ht="14.25" x14ac:dyDescent="0.2">
      <c r="A51" s="22"/>
      <c r="B51" s="54" t="s">
        <v>52</v>
      </c>
      <c r="C51" s="54"/>
      <c r="D51" s="54"/>
      <c r="E51" s="29"/>
      <c r="F51" s="22"/>
    </row>
    <row r="52" spans="1:6" ht="14.25" x14ac:dyDescent="0.2">
      <c r="A52" s="22"/>
      <c r="B52" s="54"/>
      <c r="C52" s="54"/>
      <c r="D52" s="54"/>
      <c r="E52" s="29"/>
      <c r="F52" s="22"/>
    </row>
    <row r="53" spans="1:6" ht="14.25" x14ac:dyDescent="0.2">
      <c r="A53" s="22"/>
      <c r="B53" s="54"/>
      <c r="C53" s="54"/>
      <c r="D53" s="54"/>
      <c r="E53" s="29"/>
      <c r="F53" s="22"/>
    </row>
    <row r="54" spans="1:6" ht="14.25" x14ac:dyDescent="0.2">
      <c r="A54" s="22"/>
      <c r="B54" s="54" t="s">
        <v>15</v>
      </c>
      <c r="C54" s="54"/>
      <c r="D54" s="54"/>
      <c r="E54" s="29"/>
      <c r="F54" s="22"/>
    </row>
    <row r="55" spans="1:6" ht="14.25" x14ac:dyDescent="0.2">
      <c r="A55" s="22"/>
      <c r="B55" s="54"/>
      <c r="C55" s="54"/>
      <c r="D55" s="54"/>
      <c r="E55" s="29"/>
      <c r="F55" s="22"/>
    </row>
    <row r="56" spans="1:6" ht="14.25" x14ac:dyDescent="0.2">
      <c r="A56" s="22"/>
      <c r="B56" s="54"/>
      <c r="C56" s="54"/>
      <c r="D56" s="54"/>
      <c r="E56" s="29"/>
      <c r="F56" s="22"/>
    </row>
    <row r="57" spans="1:6" ht="14.25" x14ac:dyDescent="0.2">
      <c r="A57" s="22"/>
      <c r="B57" s="54" t="s">
        <v>16</v>
      </c>
      <c r="C57" s="54"/>
      <c r="D57" s="54"/>
      <c r="E57" s="29"/>
      <c r="F57" s="22"/>
    </row>
    <row r="58" spans="1:6" ht="14.25" x14ac:dyDescent="0.2">
      <c r="A58" s="22"/>
      <c r="B58" s="54"/>
      <c r="C58" s="54"/>
      <c r="D58" s="54"/>
      <c r="E58" s="29"/>
      <c r="F58" s="22"/>
    </row>
    <row r="59" spans="1:6" ht="14.25" x14ac:dyDescent="0.2">
      <c r="A59" s="22"/>
      <c r="B59" s="54"/>
      <c r="C59" s="54"/>
      <c r="D59" s="54"/>
      <c r="E59" s="29"/>
      <c r="F59" s="22"/>
    </row>
    <row r="60" spans="1:6" ht="14.25" x14ac:dyDescent="0.2">
      <c r="A60" s="22"/>
      <c r="B60" s="54"/>
      <c r="C60" s="54"/>
      <c r="D60" s="54"/>
      <c r="E60" s="29"/>
      <c r="F60" s="22"/>
    </row>
    <row r="61" spans="1:6" ht="14.25" x14ac:dyDescent="0.2">
      <c r="A61" s="22"/>
      <c r="B61" s="54"/>
      <c r="C61" s="54"/>
      <c r="D61" s="54"/>
      <c r="E61" s="29"/>
      <c r="F61" s="22"/>
    </row>
    <row r="62" spans="1:6" ht="14.25" x14ac:dyDescent="0.2">
      <c r="A62" s="22"/>
      <c r="B62" s="54"/>
      <c r="C62" s="54"/>
      <c r="D62" s="54"/>
      <c r="E62" s="29"/>
      <c r="F62" s="22"/>
    </row>
    <row r="63" spans="1:6" ht="14.25" x14ac:dyDescent="0.2">
      <c r="A63" s="22"/>
      <c r="B63" s="54"/>
      <c r="C63" s="54"/>
      <c r="D63" s="54"/>
      <c r="E63" s="29"/>
      <c r="F63" s="22"/>
    </row>
    <row r="64" spans="1:6" ht="14.25" x14ac:dyDescent="0.2">
      <c r="A64" s="22"/>
      <c r="B64" s="54"/>
      <c r="C64" s="54"/>
      <c r="D64" s="54"/>
      <c r="E64" s="29"/>
      <c r="F64" s="22"/>
    </row>
    <row r="65" spans="1:6" ht="14.25" x14ac:dyDescent="0.2">
      <c r="A65" s="22"/>
      <c r="B65" s="54"/>
      <c r="C65" s="54"/>
      <c r="D65" s="54"/>
      <c r="E65" s="29"/>
      <c r="F65" s="22"/>
    </row>
    <row r="66" spans="1:6" ht="14.25" x14ac:dyDescent="0.2">
      <c r="A66" s="22"/>
      <c r="B66" s="54"/>
      <c r="C66" s="54"/>
      <c r="D66" s="54"/>
      <c r="E66" s="29"/>
      <c r="F66" s="22"/>
    </row>
    <row r="67" spans="1:6" ht="14.25" x14ac:dyDescent="0.2">
      <c r="A67" s="22"/>
      <c r="B67" s="54"/>
      <c r="C67" s="54"/>
      <c r="D67" s="54"/>
      <c r="E67" s="29"/>
      <c r="F67" s="22"/>
    </row>
    <row r="68" spans="1:6" ht="14.25" x14ac:dyDescent="0.2">
      <c r="A68" s="22"/>
      <c r="B68" s="54"/>
      <c r="C68" s="54"/>
      <c r="D68" s="54"/>
      <c r="E68" s="29"/>
      <c r="F68" s="22"/>
    </row>
    <row r="69" spans="1:6" ht="14.25" x14ac:dyDescent="0.2">
      <c r="A69" s="22"/>
      <c r="B69" s="54"/>
      <c r="C69" s="54"/>
      <c r="D69" s="54"/>
      <c r="E69" s="29"/>
      <c r="F69" s="22"/>
    </row>
    <row r="70" spans="1:6" ht="14.25" x14ac:dyDescent="0.2">
      <c r="A70" s="22"/>
      <c r="B70" s="54"/>
      <c r="C70" s="54"/>
      <c r="D70" s="54"/>
      <c r="E70" s="29"/>
      <c r="F70" s="22"/>
    </row>
    <row r="71" spans="1:6" ht="13.5" customHeight="1" x14ac:dyDescent="0.2">
      <c r="A71" s="22"/>
      <c r="B71" s="54"/>
      <c r="C71" s="54"/>
      <c r="D71" s="54"/>
      <c r="E71" s="29"/>
      <c r="F71" s="22"/>
    </row>
    <row r="72" spans="1:6" ht="13.5" customHeight="1" x14ac:dyDescent="0.2">
      <c r="A72" s="22"/>
      <c r="B72" s="26" t="s">
        <v>23</v>
      </c>
      <c r="C72" s="27"/>
      <c r="D72" s="27"/>
      <c r="E72" s="30">
        <f>20*175</f>
        <v>3500</v>
      </c>
      <c r="F72" s="22"/>
    </row>
    <row r="73" spans="1:6" ht="13.5" customHeight="1" x14ac:dyDescent="0.2">
      <c r="A73" s="22"/>
      <c r="B73" s="35" t="s">
        <v>20</v>
      </c>
      <c r="C73" s="27"/>
      <c r="D73" s="27"/>
      <c r="E73" s="31">
        <v>0</v>
      </c>
      <c r="F73" s="22"/>
    </row>
    <row r="74" spans="1:6" ht="13.5" customHeight="1" x14ac:dyDescent="0.2">
      <c r="A74" s="22"/>
      <c r="B74" s="35" t="s">
        <v>21</v>
      </c>
      <c r="C74" s="27"/>
      <c r="D74" s="27"/>
      <c r="E74" s="31">
        <v>0</v>
      </c>
      <c r="F74" s="22"/>
    </row>
    <row r="75" spans="1:6" ht="13.5" customHeight="1" x14ac:dyDescent="0.2">
      <c r="A75" s="22"/>
      <c r="B75" s="26" t="s">
        <v>22</v>
      </c>
      <c r="C75" s="27"/>
      <c r="D75" s="27"/>
      <c r="E75" s="30">
        <f>SUM(E72:E74)</f>
        <v>3500</v>
      </c>
      <c r="F75" s="22"/>
    </row>
    <row r="76" spans="1:6" ht="13.5" customHeight="1" x14ac:dyDescent="0.2">
      <c r="A76" s="22"/>
      <c r="B76" s="27" t="s">
        <v>5</v>
      </c>
      <c r="C76" s="32">
        <v>0.05</v>
      </c>
      <c r="D76" s="27"/>
      <c r="E76" s="36">
        <f>ROUND(E75*C76,2)</f>
        <v>175</v>
      </c>
      <c r="F76" s="22"/>
    </row>
    <row r="77" spans="1:6" ht="13.5" customHeight="1" x14ac:dyDescent="0.2">
      <c r="A77" s="22"/>
      <c r="B77" s="27" t="s">
        <v>4</v>
      </c>
      <c r="C77" s="32">
        <v>7.4999999999999997E-2</v>
      </c>
      <c r="D77" s="27"/>
      <c r="E77" s="37">
        <f>ROUND((E75+E76)*C77,2)</f>
        <v>275.63</v>
      </c>
      <c r="F77" s="22"/>
    </row>
    <row r="78" spans="1:6" ht="13.5" customHeight="1" x14ac:dyDescent="0.2">
      <c r="A78" s="22"/>
      <c r="B78" s="27"/>
      <c r="C78" s="27"/>
      <c r="D78" s="27"/>
      <c r="E78" s="33"/>
      <c r="F78" s="22"/>
    </row>
    <row r="79" spans="1:6" ht="16.5" customHeight="1" thickBot="1" x14ac:dyDescent="0.25">
      <c r="A79" s="22"/>
      <c r="B79" s="26" t="s">
        <v>24</v>
      </c>
      <c r="C79" s="27"/>
      <c r="D79" s="27"/>
      <c r="E79" s="34">
        <f>SUM(E75:E77)</f>
        <v>3950.63</v>
      </c>
      <c r="F79" s="22"/>
    </row>
    <row r="80" spans="1:6" ht="15.75" thickTop="1" x14ac:dyDescent="0.2">
      <c r="A80" s="22"/>
      <c r="B80" s="57"/>
      <c r="C80" s="57"/>
      <c r="D80" s="57"/>
      <c r="E80" s="38"/>
      <c r="F80" s="22"/>
    </row>
    <row r="81" spans="1:6" ht="15" x14ac:dyDescent="0.2">
      <c r="A81" s="22"/>
      <c r="B81" s="56" t="s">
        <v>26</v>
      </c>
      <c r="C81" s="56"/>
      <c r="D81" s="56"/>
      <c r="E81" s="38">
        <v>1481.48</v>
      </c>
      <c r="F81" s="22"/>
    </row>
    <row r="82" spans="1:6" ht="15" x14ac:dyDescent="0.2">
      <c r="A82" s="22"/>
      <c r="B82" s="57"/>
      <c r="C82" s="57"/>
      <c r="D82" s="57"/>
      <c r="E82" s="38"/>
      <c r="F82" s="22"/>
    </row>
    <row r="83" spans="1:6" ht="19.5" customHeight="1" x14ac:dyDescent="0.2">
      <c r="A83" s="22"/>
      <c r="B83" s="39" t="s">
        <v>25</v>
      </c>
      <c r="C83" s="40"/>
      <c r="D83" s="40"/>
      <c r="E83" s="41">
        <f>E79-E81</f>
        <v>2469.15</v>
      </c>
      <c r="F83" s="22"/>
    </row>
    <row r="84" spans="1:6" ht="13.5" customHeight="1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2"/>
      <c r="C86" s="52"/>
      <c r="D86" s="52"/>
      <c r="E86" s="52"/>
      <c r="F86" s="22"/>
    </row>
    <row r="87" spans="1:6" ht="14.25" x14ac:dyDescent="0.2">
      <c r="A87" s="60" t="s">
        <v>27</v>
      </c>
      <c r="B87" s="60"/>
      <c r="C87" s="60"/>
      <c r="D87" s="60"/>
      <c r="E87" s="60"/>
      <c r="F87" s="60"/>
    </row>
    <row r="88" spans="1:6" ht="14.25" x14ac:dyDescent="0.2">
      <c r="A88" s="58" t="s">
        <v>7</v>
      </c>
      <c r="B88" s="58"/>
      <c r="C88" s="58"/>
      <c r="D88" s="58"/>
      <c r="E88" s="58"/>
      <c r="F88" s="58"/>
    </row>
    <row r="89" spans="1:6" x14ac:dyDescent="0.2">
      <c r="A89" s="22"/>
      <c r="B89" s="22"/>
      <c r="C89" s="22"/>
      <c r="D89" s="22"/>
      <c r="E89" s="22"/>
      <c r="F89" s="22"/>
    </row>
    <row r="90" spans="1:6" x14ac:dyDescent="0.2">
      <c r="A90" s="22"/>
      <c r="B90" s="53"/>
      <c r="C90" s="53"/>
      <c r="D90" s="53"/>
      <c r="E90" s="53"/>
      <c r="F90" s="22"/>
    </row>
    <row r="91" spans="1:6" ht="15" x14ac:dyDescent="0.2">
      <c r="A91" s="59" t="s">
        <v>8</v>
      </c>
      <c r="B91" s="59"/>
      <c r="C91" s="59"/>
      <c r="D91" s="59"/>
      <c r="E91" s="59"/>
      <c r="F91" s="59"/>
    </row>
    <row r="93" spans="1:6" ht="39.75" customHeight="1" x14ac:dyDescent="0.2">
      <c r="B93" s="50"/>
      <c r="C93" s="51"/>
      <c r="D93" s="51"/>
    </row>
    <row r="94" spans="1:6" ht="13.5" customHeight="1" x14ac:dyDescent="0.2"/>
    <row r="95" spans="1:6" x14ac:dyDescent="0.2">
      <c r="B95" s="17"/>
      <c r="C95" s="17"/>
      <c r="D95" s="17"/>
    </row>
  </sheetData>
  <mergeCells count="48">
    <mergeCell ref="B93:D93"/>
    <mergeCell ref="B69:D69"/>
    <mergeCell ref="B70:D70"/>
    <mergeCell ref="B71:D71"/>
    <mergeCell ref="B80:D80"/>
    <mergeCell ref="B81:D81"/>
    <mergeCell ref="B82:D82"/>
    <mergeCell ref="B86:E86"/>
    <mergeCell ref="A87:F87"/>
    <mergeCell ref="A88:F88"/>
    <mergeCell ref="B90:E90"/>
    <mergeCell ref="A91:F91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0:B82 B34:B71 B12:B20" xr:uid="{00000000-0002-0000-0400-000000000000}">
      <formula1>Liste_Activités</formula1>
    </dataValidation>
  </dataValidations>
  <pageMargins left="0" right="0" top="0" bottom="0" header="0" footer="0"/>
  <pageSetup paperSize="122" scale="48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6"/>
  <sheetViews>
    <sheetView view="pageBreakPreview" topLeftCell="A16" zoomScale="80" zoomScaleNormal="100" zoomScaleSheetLayoutView="80" workbookViewId="0">
      <selection activeCell="B67" sqref="B67:D67"/>
    </sheetView>
  </sheetViews>
  <sheetFormatPr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29</v>
      </c>
      <c r="C24" s="22"/>
      <c r="D24" s="22"/>
      <c r="E24" s="22"/>
      <c r="F24" s="22"/>
    </row>
    <row r="25" spans="1:6" ht="15" x14ac:dyDescent="0.2">
      <c r="A25" s="18"/>
      <c r="B25" s="26" t="s">
        <v>30</v>
      </c>
      <c r="C25" s="22"/>
      <c r="D25" s="22"/>
      <c r="E25" s="22"/>
      <c r="F25" s="22"/>
    </row>
    <row r="26" spans="1:6" ht="15" x14ac:dyDescent="0.2">
      <c r="A26" s="18"/>
      <c r="B26" s="27" t="s">
        <v>31</v>
      </c>
      <c r="C26" s="22"/>
      <c r="D26" s="22"/>
      <c r="E26" s="22"/>
      <c r="F26" s="22"/>
    </row>
    <row r="27" spans="1:6" ht="15" x14ac:dyDescent="0.2">
      <c r="A27" s="18"/>
      <c r="B27" s="27" t="s">
        <v>32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19</v>
      </c>
      <c r="E29" s="28" t="s">
        <v>56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2" customFormat="1" ht="21.75" customHeight="1" x14ac:dyDescent="0.2">
      <c r="A31" s="55" t="s">
        <v>0</v>
      </c>
      <c r="B31" s="55"/>
      <c r="C31" s="55"/>
      <c r="D31" s="55"/>
      <c r="E31" s="55"/>
      <c r="F31" s="55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54"/>
      <c r="C34" s="54"/>
      <c r="D34" s="54"/>
      <c r="E34" s="29"/>
      <c r="F34" s="22"/>
    </row>
    <row r="35" spans="1:6" ht="14.25" x14ac:dyDescent="0.2">
      <c r="A35" s="22"/>
      <c r="B35" s="54"/>
      <c r="C35" s="54"/>
      <c r="D35" s="54"/>
      <c r="E35" s="29"/>
      <c r="F35" s="22"/>
    </row>
    <row r="36" spans="1:6" ht="14.25" x14ac:dyDescent="0.2">
      <c r="A36" s="22"/>
      <c r="B36" s="54" t="s">
        <v>12</v>
      </c>
      <c r="C36" s="54"/>
      <c r="D36" s="54"/>
      <c r="E36" s="29"/>
      <c r="F36" s="22"/>
    </row>
    <row r="37" spans="1:6" ht="14.25" x14ac:dyDescent="0.2">
      <c r="A37" s="22"/>
      <c r="B37" s="54"/>
      <c r="C37" s="54"/>
      <c r="D37" s="54"/>
      <c r="E37" s="29"/>
      <c r="F37" s="22"/>
    </row>
    <row r="38" spans="1:6" ht="14.25" x14ac:dyDescent="0.2">
      <c r="A38" s="22"/>
      <c r="B38" s="54"/>
      <c r="C38" s="54"/>
      <c r="D38" s="54"/>
      <c r="E38" s="29"/>
      <c r="F38" s="22"/>
    </row>
    <row r="39" spans="1:6" ht="14.25" x14ac:dyDescent="0.2">
      <c r="A39" s="22"/>
      <c r="B39" s="54" t="s">
        <v>54</v>
      </c>
      <c r="C39" s="54"/>
      <c r="D39" s="54"/>
      <c r="E39" s="29"/>
      <c r="F39" s="22"/>
    </row>
    <row r="40" spans="1:6" ht="14.25" x14ac:dyDescent="0.2">
      <c r="A40" s="22"/>
      <c r="B40" s="54"/>
      <c r="C40" s="54"/>
      <c r="D40" s="54"/>
      <c r="E40" s="29"/>
      <c r="F40" s="22"/>
    </row>
    <row r="41" spans="1:6" ht="14.25" x14ac:dyDescent="0.2">
      <c r="A41" s="22"/>
      <c r="B41" s="54"/>
      <c r="C41" s="54"/>
      <c r="D41" s="54"/>
      <c r="E41" s="29"/>
      <c r="F41" s="22"/>
    </row>
    <row r="42" spans="1:6" ht="13.5" customHeight="1" x14ac:dyDescent="0.2">
      <c r="A42" s="22"/>
      <c r="B42" s="54" t="s">
        <v>55</v>
      </c>
      <c r="C42" s="54"/>
      <c r="D42" s="54"/>
      <c r="E42" s="29"/>
      <c r="F42" s="22"/>
    </row>
    <row r="43" spans="1:6" ht="14.25" x14ac:dyDescent="0.2">
      <c r="A43" s="22"/>
      <c r="B43" s="54"/>
      <c r="C43" s="54"/>
      <c r="D43" s="54"/>
      <c r="E43" s="29"/>
      <c r="F43" s="22"/>
    </row>
    <row r="44" spans="1:6" ht="14.25" x14ac:dyDescent="0.2">
      <c r="A44" s="22"/>
      <c r="B44" s="54"/>
      <c r="C44" s="54"/>
      <c r="D44" s="54"/>
      <c r="E44" s="29"/>
      <c r="F44" s="22"/>
    </row>
    <row r="45" spans="1:6" ht="14.25" x14ac:dyDescent="0.2">
      <c r="A45" s="22"/>
      <c r="B45" s="54"/>
      <c r="C45" s="54"/>
      <c r="D45" s="54"/>
      <c r="E45" s="29"/>
      <c r="F45" s="22"/>
    </row>
    <row r="46" spans="1:6" ht="14.25" x14ac:dyDescent="0.2">
      <c r="A46" s="22"/>
      <c r="B46" s="54"/>
      <c r="C46" s="54"/>
      <c r="D46" s="54"/>
      <c r="E46" s="29"/>
      <c r="F46" s="22"/>
    </row>
    <row r="47" spans="1:6" ht="14.25" x14ac:dyDescent="0.2">
      <c r="A47" s="22"/>
      <c r="B47" s="54"/>
      <c r="C47" s="54"/>
      <c r="D47" s="54"/>
      <c r="E47" s="29"/>
      <c r="F47" s="22"/>
    </row>
    <row r="48" spans="1:6" ht="14.25" x14ac:dyDescent="0.2">
      <c r="A48" s="22"/>
      <c r="B48" s="54"/>
      <c r="C48" s="54"/>
      <c r="D48" s="54"/>
      <c r="E48" s="29"/>
      <c r="F48" s="22"/>
    </row>
    <row r="49" spans="1:6" ht="14.25" x14ac:dyDescent="0.2">
      <c r="A49" s="22"/>
      <c r="B49" s="54"/>
      <c r="C49" s="54"/>
      <c r="D49" s="54"/>
      <c r="E49" s="29"/>
      <c r="F49" s="22"/>
    </row>
    <row r="50" spans="1:6" ht="14.25" x14ac:dyDescent="0.2">
      <c r="A50" s="22"/>
      <c r="B50" s="54"/>
      <c r="C50" s="54"/>
      <c r="D50" s="54"/>
      <c r="E50" s="29"/>
      <c r="F50" s="22"/>
    </row>
    <row r="51" spans="1:6" ht="14.25" x14ac:dyDescent="0.2">
      <c r="A51" s="22"/>
      <c r="B51" s="54"/>
      <c r="C51" s="54"/>
      <c r="D51" s="54"/>
      <c r="E51" s="29"/>
      <c r="F51" s="22"/>
    </row>
    <row r="52" spans="1:6" ht="14.25" x14ac:dyDescent="0.2">
      <c r="A52" s="22"/>
      <c r="B52" s="54"/>
      <c r="C52" s="54"/>
      <c r="D52" s="54"/>
      <c r="E52" s="29"/>
      <c r="F52" s="22"/>
    </row>
    <row r="53" spans="1:6" ht="14.25" x14ac:dyDescent="0.2">
      <c r="A53" s="22"/>
      <c r="B53" s="54"/>
      <c r="C53" s="54"/>
      <c r="D53" s="54"/>
      <c r="E53" s="29"/>
      <c r="F53" s="22"/>
    </row>
    <row r="54" spans="1:6" ht="14.25" x14ac:dyDescent="0.2">
      <c r="A54" s="22"/>
      <c r="B54" s="54"/>
      <c r="C54" s="54"/>
      <c r="D54" s="54"/>
      <c r="E54" s="29"/>
      <c r="F54" s="22"/>
    </row>
    <row r="55" spans="1:6" ht="14.25" x14ac:dyDescent="0.2">
      <c r="A55" s="22"/>
      <c r="B55" s="54"/>
      <c r="C55" s="54"/>
      <c r="D55" s="54"/>
      <c r="E55" s="29"/>
      <c r="F55" s="22"/>
    </row>
    <row r="56" spans="1:6" ht="14.25" x14ac:dyDescent="0.2">
      <c r="A56" s="22"/>
      <c r="B56" s="54"/>
      <c r="C56" s="54"/>
      <c r="D56" s="54"/>
      <c r="E56" s="29"/>
      <c r="F56" s="22"/>
    </row>
    <row r="57" spans="1:6" ht="14.25" x14ac:dyDescent="0.2">
      <c r="A57" s="22"/>
      <c r="B57" s="54"/>
      <c r="C57" s="54"/>
      <c r="D57" s="54"/>
      <c r="E57" s="29"/>
      <c r="F57" s="22"/>
    </row>
    <row r="58" spans="1:6" ht="14.25" x14ac:dyDescent="0.2">
      <c r="A58" s="22"/>
      <c r="B58" s="54"/>
      <c r="C58" s="54"/>
      <c r="D58" s="54"/>
      <c r="E58" s="29"/>
      <c r="F58" s="22"/>
    </row>
    <row r="59" spans="1:6" ht="14.25" x14ac:dyDescent="0.2">
      <c r="A59" s="22"/>
      <c r="B59" s="54"/>
      <c r="C59" s="54"/>
      <c r="D59" s="54"/>
      <c r="E59" s="29"/>
      <c r="F59" s="22"/>
    </row>
    <row r="60" spans="1:6" ht="14.25" x14ac:dyDescent="0.2">
      <c r="A60" s="22"/>
      <c r="B60" s="54"/>
      <c r="C60" s="54"/>
      <c r="D60" s="54"/>
      <c r="E60" s="29"/>
      <c r="F60" s="22"/>
    </row>
    <row r="61" spans="1:6" ht="14.25" x14ac:dyDescent="0.2">
      <c r="A61" s="22"/>
      <c r="B61" s="54"/>
      <c r="C61" s="54"/>
      <c r="D61" s="54"/>
      <c r="E61" s="29"/>
      <c r="F61" s="22"/>
    </row>
    <row r="62" spans="1:6" ht="14.25" x14ac:dyDescent="0.2">
      <c r="A62" s="22"/>
      <c r="B62" s="54"/>
      <c r="C62" s="54"/>
      <c r="D62" s="54"/>
      <c r="E62" s="29"/>
      <c r="F62" s="22"/>
    </row>
    <row r="63" spans="1:6" ht="14.25" x14ac:dyDescent="0.2">
      <c r="A63" s="22"/>
      <c r="B63" s="54"/>
      <c r="C63" s="54"/>
      <c r="D63" s="54"/>
      <c r="E63" s="29"/>
      <c r="F63" s="22"/>
    </row>
    <row r="64" spans="1:6" ht="14.25" x14ac:dyDescent="0.2">
      <c r="A64" s="22"/>
      <c r="B64" s="54"/>
      <c r="C64" s="54"/>
      <c r="D64" s="54"/>
      <c r="E64" s="29"/>
      <c r="F64" s="22"/>
    </row>
    <row r="65" spans="1:6" ht="14.25" x14ac:dyDescent="0.2">
      <c r="A65" s="22"/>
      <c r="B65" s="54"/>
      <c r="C65" s="54"/>
      <c r="D65" s="54"/>
      <c r="E65" s="29"/>
      <c r="F65" s="22"/>
    </row>
    <row r="66" spans="1:6" ht="14.25" x14ac:dyDescent="0.2">
      <c r="A66" s="22"/>
      <c r="B66" s="54"/>
      <c r="C66" s="54"/>
      <c r="D66" s="54"/>
      <c r="E66" s="29"/>
      <c r="F66" s="22"/>
    </row>
    <row r="67" spans="1:6" ht="14.25" x14ac:dyDescent="0.2">
      <c r="A67" s="22"/>
      <c r="B67" s="54"/>
      <c r="C67" s="54"/>
      <c r="D67" s="54"/>
      <c r="E67" s="29"/>
      <c r="F67" s="22"/>
    </row>
    <row r="68" spans="1:6" ht="14.25" x14ac:dyDescent="0.2">
      <c r="A68" s="22"/>
      <c r="B68" s="54"/>
      <c r="C68" s="54"/>
      <c r="D68" s="54"/>
      <c r="E68" s="29"/>
      <c r="F68" s="22"/>
    </row>
    <row r="69" spans="1:6" ht="14.25" x14ac:dyDescent="0.2">
      <c r="A69" s="22"/>
      <c r="B69" s="54"/>
      <c r="C69" s="54"/>
      <c r="D69" s="54"/>
      <c r="E69" s="29"/>
      <c r="F69" s="22"/>
    </row>
    <row r="70" spans="1:6" ht="14.25" x14ac:dyDescent="0.2">
      <c r="A70" s="22"/>
      <c r="B70" s="54"/>
      <c r="C70" s="54"/>
      <c r="D70" s="54"/>
      <c r="E70" s="29"/>
      <c r="F70" s="22"/>
    </row>
    <row r="71" spans="1:6" ht="14.25" x14ac:dyDescent="0.2">
      <c r="A71" s="22"/>
      <c r="B71" s="54"/>
      <c r="C71" s="54"/>
      <c r="D71" s="54"/>
      <c r="E71" s="29"/>
      <c r="F71" s="22"/>
    </row>
    <row r="72" spans="1:6" ht="13.5" customHeight="1" x14ac:dyDescent="0.2">
      <c r="A72" s="22"/>
      <c r="B72" s="54"/>
      <c r="C72" s="54"/>
      <c r="D72" s="54"/>
      <c r="E72" s="29"/>
      <c r="F72" s="22"/>
    </row>
    <row r="73" spans="1:6" ht="13.5" customHeight="1" x14ac:dyDescent="0.2">
      <c r="A73" s="22"/>
      <c r="B73" s="26" t="s">
        <v>23</v>
      </c>
      <c r="C73" s="27"/>
      <c r="D73" s="27"/>
      <c r="E73" s="30">
        <f>8*190</f>
        <v>1520</v>
      </c>
      <c r="F73" s="22"/>
    </row>
    <row r="74" spans="1:6" ht="13.5" customHeight="1" x14ac:dyDescent="0.2">
      <c r="A74" s="22"/>
      <c r="B74" s="35" t="s">
        <v>20</v>
      </c>
      <c r="C74" s="27"/>
      <c r="D74" s="27"/>
      <c r="E74" s="31">
        <v>0</v>
      </c>
      <c r="F74" s="22"/>
    </row>
    <row r="75" spans="1:6" ht="13.5" customHeight="1" x14ac:dyDescent="0.2">
      <c r="A75" s="22"/>
      <c r="B75" s="35" t="s">
        <v>21</v>
      </c>
      <c r="C75" s="27"/>
      <c r="D75" s="27"/>
      <c r="E75" s="31">
        <v>0</v>
      </c>
      <c r="F75" s="22"/>
    </row>
    <row r="76" spans="1:6" ht="13.5" customHeight="1" x14ac:dyDescent="0.2">
      <c r="A76" s="22"/>
      <c r="B76" s="26" t="s">
        <v>22</v>
      </c>
      <c r="C76" s="27"/>
      <c r="D76" s="27"/>
      <c r="E76" s="30">
        <f>SUM(E73:E75)</f>
        <v>1520</v>
      </c>
      <c r="F76" s="22"/>
    </row>
    <row r="77" spans="1:6" ht="13.5" customHeight="1" x14ac:dyDescent="0.2">
      <c r="A77" s="22"/>
      <c r="B77" s="27" t="s">
        <v>5</v>
      </c>
      <c r="C77" s="32">
        <v>0.05</v>
      </c>
      <c r="D77" s="27"/>
      <c r="E77" s="36">
        <f>ROUND(E76*C77,2)</f>
        <v>76</v>
      </c>
      <c r="F77" s="22"/>
    </row>
    <row r="78" spans="1:6" ht="13.5" customHeight="1" x14ac:dyDescent="0.2">
      <c r="A78" s="22"/>
      <c r="B78" s="27" t="s">
        <v>4</v>
      </c>
      <c r="C78" s="32">
        <v>8.5000000000000006E-2</v>
      </c>
      <c r="D78" s="27"/>
      <c r="E78" s="37">
        <f>ROUND((E76+E77)*C78,2)</f>
        <v>135.66</v>
      </c>
      <c r="F78" s="22"/>
    </row>
    <row r="79" spans="1:6" ht="13.5" customHeight="1" x14ac:dyDescent="0.2">
      <c r="A79" s="22"/>
      <c r="B79" s="27"/>
      <c r="C79" s="27"/>
      <c r="D79" s="27"/>
      <c r="E79" s="33"/>
      <c r="F79" s="22"/>
    </row>
    <row r="80" spans="1:6" ht="16.5" customHeight="1" thickBot="1" x14ac:dyDescent="0.25">
      <c r="A80" s="22"/>
      <c r="B80" s="26" t="s">
        <v>24</v>
      </c>
      <c r="C80" s="27"/>
      <c r="D80" s="27"/>
      <c r="E80" s="34">
        <f>SUM(E76:E78)</f>
        <v>1731.66</v>
      </c>
      <c r="F80" s="22"/>
    </row>
    <row r="81" spans="1:6" ht="15.75" thickTop="1" x14ac:dyDescent="0.2">
      <c r="A81" s="22"/>
      <c r="B81" s="57"/>
      <c r="C81" s="57"/>
      <c r="D81" s="57"/>
      <c r="E81" s="38"/>
      <c r="F81" s="22"/>
    </row>
    <row r="82" spans="1:6" ht="15" x14ac:dyDescent="0.2">
      <c r="A82" s="22"/>
      <c r="B82" s="56" t="s">
        <v>26</v>
      </c>
      <c r="C82" s="56"/>
      <c r="D82" s="56"/>
      <c r="E82" s="38"/>
      <c r="F82" s="22"/>
    </row>
    <row r="83" spans="1:6" ht="15" x14ac:dyDescent="0.2">
      <c r="A83" s="22"/>
      <c r="B83" s="57"/>
      <c r="C83" s="57"/>
      <c r="D83" s="57"/>
      <c r="E83" s="38"/>
      <c r="F83" s="22"/>
    </row>
    <row r="84" spans="1:6" ht="19.5" customHeight="1" x14ac:dyDescent="0.2">
      <c r="A84" s="22"/>
      <c r="B84" s="39" t="s">
        <v>25</v>
      </c>
      <c r="C84" s="40"/>
      <c r="D84" s="40"/>
      <c r="E84" s="41">
        <f>E80-E82</f>
        <v>1731.66</v>
      </c>
      <c r="F84" s="22"/>
    </row>
    <row r="85" spans="1:6" ht="13.5" customHeight="1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2"/>
      <c r="C87" s="52"/>
      <c r="D87" s="52"/>
      <c r="E87" s="52"/>
      <c r="F87" s="22"/>
    </row>
    <row r="88" spans="1:6" ht="14.25" x14ac:dyDescent="0.2">
      <c r="A88" s="60" t="s">
        <v>27</v>
      </c>
      <c r="B88" s="60"/>
      <c r="C88" s="60"/>
      <c r="D88" s="60"/>
      <c r="E88" s="60"/>
      <c r="F88" s="60"/>
    </row>
    <row r="89" spans="1:6" ht="14.25" x14ac:dyDescent="0.2">
      <c r="A89" s="58" t="s">
        <v>7</v>
      </c>
      <c r="B89" s="58"/>
      <c r="C89" s="58"/>
      <c r="D89" s="58"/>
      <c r="E89" s="58"/>
      <c r="F89" s="58"/>
    </row>
    <row r="90" spans="1:6" x14ac:dyDescent="0.2">
      <c r="A90" s="22"/>
      <c r="B90" s="22"/>
      <c r="C90" s="22"/>
      <c r="D90" s="22"/>
      <c r="E90" s="22"/>
      <c r="F90" s="22"/>
    </row>
    <row r="91" spans="1:6" x14ac:dyDescent="0.2">
      <c r="A91" s="22"/>
      <c r="B91" s="53"/>
      <c r="C91" s="53"/>
      <c r="D91" s="53"/>
      <c r="E91" s="53"/>
      <c r="F91" s="22"/>
    </row>
    <row r="92" spans="1:6" ht="15" x14ac:dyDescent="0.2">
      <c r="A92" s="59" t="s">
        <v>8</v>
      </c>
      <c r="B92" s="59"/>
      <c r="C92" s="59"/>
      <c r="D92" s="59"/>
      <c r="E92" s="59"/>
      <c r="F92" s="59"/>
    </row>
    <row r="94" spans="1:6" ht="39.75" customHeight="1" x14ac:dyDescent="0.2">
      <c r="B94" s="50"/>
      <c r="C94" s="51"/>
      <c r="D94" s="51"/>
    </row>
    <row r="95" spans="1:6" ht="13.5" customHeight="1" x14ac:dyDescent="0.2"/>
    <row r="96" spans="1:6" x14ac:dyDescent="0.2">
      <c r="B96" s="17"/>
      <c r="C96" s="17"/>
      <c r="D96" s="17"/>
    </row>
  </sheetData>
  <mergeCells count="49">
    <mergeCell ref="B38:D38"/>
    <mergeCell ref="A31:F31"/>
    <mergeCell ref="B34:D34"/>
    <mergeCell ref="B35:D35"/>
    <mergeCell ref="B36:D36"/>
    <mergeCell ref="B37:D37"/>
    <mergeCell ref="B51:D51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63:D63"/>
    <mergeCell ref="B52:D52"/>
    <mergeCell ref="B53:D53"/>
    <mergeCell ref="B54:D54"/>
    <mergeCell ref="B55:D55"/>
    <mergeCell ref="B56:D56"/>
    <mergeCell ref="B57:D57"/>
    <mergeCell ref="A92:F92"/>
    <mergeCell ref="B94:D94"/>
    <mergeCell ref="B70:D70"/>
    <mergeCell ref="B71:D71"/>
    <mergeCell ref="B72:D72"/>
    <mergeCell ref="B81:D81"/>
    <mergeCell ref="B82:D82"/>
    <mergeCell ref="B83:D83"/>
    <mergeCell ref="B39:D39"/>
    <mergeCell ref="B87:E87"/>
    <mergeCell ref="A88:F88"/>
    <mergeCell ref="A89:F89"/>
    <mergeCell ref="B91:E91"/>
    <mergeCell ref="B64:D64"/>
    <mergeCell ref="B65:D65"/>
    <mergeCell ref="B66:D66"/>
    <mergeCell ref="B67:D67"/>
    <mergeCell ref="B68:D68"/>
    <mergeCell ref="B69:D69"/>
    <mergeCell ref="B58:D58"/>
    <mergeCell ref="B59:D59"/>
    <mergeCell ref="B60:D60"/>
    <mergeCell ref="B61:D61"/>
    <mergeCell ref="B62:D62"/>
  </mergeCells>
  <dataValidations count="1">
    <dataValidation type="list" allowBlank="1" showInputMessage="1" showErrorMessage="1" sqref="B81:B83 B12:B20 B34:B72" xr:uid="{00000000-0002-0000-0500-000000000000}">
      <formula1>Liste_Activités</formula1>
    </dataValidation>
  </dataValidations>
  <pageMargins left="0" right="0" top="0" bottom="0" header="0" footer="0"/>
  <pageSetup paperSize="122" scale="48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6"/>
  <sheetViews>
    <sheetView view="pageBreakPreview" topLeftCell="A28" zoomScale="80" zoomScaleNormal="100" zoomScaleSheetLayoutView="80" workbookViewId="0">
      <selection activeCell="B21" sqref="B21"/>
    </sheetView>
  </sheetViews>
  <sheetFormatPr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29</v>
      </c>
      <c r="C24" s="22"/>
      <c r="D24" s="22"/>
      <c r="E24" s="22"/>
      <c r="F24" s="22"/>
    </row>
    <row r="25" spans="1:6" ht="15" x14ac:dyDescent="0.2">
      <c r="A25" s="18"/>
      <c r="B25" s="26" t="s">
        <v>30</v>
      </c>
      <c r="C25" s="22"/>
      <c r="D25" s="22"/>
      <c r="E25" s="22"/>
      <c r="F25" s="22"/>
    </row>
    <row r="26" spans="1:6" ht="15" x14ac:dyDescent="0.2">
      <c r="A26" s="18"/>
      <c r="B26" s="27" t="s">
        <v>31</v>
      </c>
      <c r="C26" s="22"/>
      <c r="D26" s="22"/>
      <c r="E26" s="22"/>
      <c r="F26" s="22"/>
    </row>
    <row r="27" spans="1:6" ht="15" x14ac:dyDescent="0.2">
      <c r="A27" s="18"/>
      <c r="B27" s="27" t="s">
        <v>32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19</v>
      </c>
      <c r="E29" s="28" t="s">
        <v>58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2" customFormat="1" ht="21.75" customHeight="1" x14ac:dyDescent="0.2">
      <c r="A31" s="55" t="s">
        <v>0</v>
      </c>
      <c r="B31" s="55"/>
      <c r="C31" s="55"/>
      <c r="D31" s="55"/>
      <c r="E31" s="55"/>
      <c r="F31" s="55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54"/>
      <c r="C34" s="54"/>
      <c r="D34" s="54"/>
      <c r="E34" s="29"/>
      <c r="F34" s="22"/>
    </row>
    <row r="35" spans="1:6" ht="14.25" x14ac:dyDescent="0.2">
      <c r="A35" s="22"/>
      <c r="B35" s="54"/>
      <c r="C35" s="54"/>
      <c r="D35" s="54"/>
      <c r="E35" s="29"/>
      <c r="F35" s="22"/>
    </row>
    <row r="36" spans="1:6" ht="14.25" x14ac:dyDescent="0.2">
      <c r="A36" s="22"/>
      <c r="B36" s="54" t="s">
        <v>81</v>
      </c>
      <c r="C36" s="54"/>
      <c r="D36" s="54"/>
      <c r="E36" s="29"/>
      <c r="F36" s="22"/>
    </row>
    <row r="37" spans="1:6" ht="14.25" x14ac:dyDescent="0.2">
      <c r="A37" s="22"/>
      <c r="B37" s="54"/>
      <c r="C37" s="54"/>
      <c r="D37" s="54"/>
      <c r="E37" s="29"/>
      <c r="F37" s="22"/>
    </row>
    <row r="38" spans="1:6" ht="14.25" x14ac:dyDescent="0.2">
      <c r="A38" s="22"/>
      <c r="B38" s="54"/>
      <c r="C38" s="54"/>
      <c r="D38" s="54"/>
      <c r="E38" s="29"/>
      <c r="F38" s="22"/>
    </row>
    <row r="39" spans="1:6" ht="14.25" x14ac:dyDescent="0.2">
      <c r="A39" s="22"/>
      <c r="B39" s="54" t="s">
        <v>82</v>
      </c>
      <c r="C39" s="54"/>
      <c r="D39" s="54"/>
      <c r="E39" s="29"/>
      <c r="F39" s="22"/>
    </row>
    <row r="40" spans="1:6" ht="14.25" x14ac:dyDescent="0.2">
      <c r="A40" s="22"/>
      <c r="B40" s="54"/>
      <c r="C40" s="54"/>
      <c r="D40" s="54"/>
      <c r="E40" s="29"/>
      <c r="F40" s="22"/>
    </row>
    <row r="41" spans="1:6" ht="14.25" x14ac:dyDescent="0.2">
      <c r="A41" s="22"/>
      <c r="B41" s="54"/>
      <c r="C41" s="54"/>
      <c r="D41" s="54"/>
      <c r="E41" s="29"/>
      <c r="F41" s="22"/>
    </row>
    <row r="42" spans="1:6" ht="13.5" customHeight="1" x14ac:dyDescent="0.2">
      <c r="A42" s="22"/>
      <c r="B42" s="54" t="s">
        <v>83</v>
      </c>
      <c r="C42" s="54"/>
      <c r="D42" s="54"/>
      <c r="E42" s="29"/>
      <c r="F42" s="22"/>
    </row>
    <row r="43" spans="1:6" ht="14.25" x14ac:dyDescent="0.2">
      <c r="A43" s="22"/>
      <c r="B43" s="54"/>
      <c r="C43" s="54"/>
      <c r="D43" s="54"/>
      <c r="E43" s="29"/>
      <c r="F43" s="22"/>
    </row>
    <row r="44" spans="1:6" ht="14.25" x14ac:dyDescent="0.2">
      <c r="A44" s="22"/>
      <c r="B44" s="54"/>
      <c r="C44" s="54"/>
      <c r="D44" s="54"/>
      <c r="E44" s="29"/>
      <c r="F44" s="22"/>
    </row>
    <row r="45" spans="1:6" ht="14.25" x14ac:dyDescent="0.2">
      <c r="A45" s="22"/>
      <c r="B45" s="54" t="s">
        <v>74</v>
      </c>
      <c r="C45" s="54"/>
      <c r="D45" s="54"/>
      <c r="E45" s="29"/>
      <c r="F45" s="22"/>
    </row>
    <row r="46" spans="1:6" ht="14.25" x14ac:dyDescent="0.2">
      <c r="A46" s="22"/>
      <c r="B46" s="54"/>
      <c r="C46" s="54"/>
      <c r="D46" s="54"/>
      <c r="E46" s="29"/>
      <c r="F46" s="22"/>
    </row>
    <row r="47" spans="1:6" ht="14.25" x14ac:dyDescent="0.2">
      <c r="A47" s="22"/>
      <c r="B47" s="54"/>
      <c r="C47" s="54"/>
      <c r="D47" s="54"/>
      <c r="E47" s="29"/>
      <c r="F47" s="22"/>
    </row>
    <row r="48" spans="1:6" ht="14.25" x14ac:dyDescent="0.2">
      <c r="A48" s="22"/>
      <c r="B48" s="54"/>
      <c r="C48" s="54"/>
      <c r="D48" s="54"/>
      <c r="E48" s="29"/>
      <c r="F48" s="22"/>
    </row>
    <row r="49" spans="1:6" ht="14.25" x14ac:dyDescent="0.2">
      <c r="A49" s="22"/>
      <c r="B49" s="54"/>
      <c r="C49" s="54"/>
      <c r="D49" s="54"/>
      <c r="E49" s="29"/>
      <c r="F49" s="22"/>
    </row>
    <row r="50" spans="1:6" ht="14.25" x14ac:dyDescent="0.2">
      <c r="A50" s="22"/>
      <c r="B50" s="54"/>
      <c r="C50" s="54"/>
      <c r="D50" s="54"/>
      <c r="E50" s="29"/>
      <c r="F50" s="22"/>
    </row>
    <row r="51" spans="1:6" ht="14.25" x14ac:dyDescent="0.2">
      <c r="A51" s="22"/>
      <c r="B51" s="54"/>
      <c r="C51" s="54"/>
      <c r="D51" s="54"/>
      <c r="E51" s="29"/>
      <c r="F51" s="22"/>
    </row>
    <row r="52" spans="1:6" ht="14.25" x14ac:dyDescent="0.2">
      <c r="A52" s="22"/>
      <c r="B52" s="54"/>
      <c r="C52" s="54"/>
      <c r="D52" s="54"/>
      <c r="E52" s="29"/>
      <c r="F52" s="22"/>
    </row>
    <row r="53" spans="1:6" ht="14.25" x14ac:dyDescent="0.2">
      <c r="A53" s="22"/>
      <c r="B53" s="54"/>
      <c r="C53" s="54"/>
      <c r="D53" s="54"/>
      <c r="E53" s="29"/>
      <c r="F53" s="22"/>
    </row>
    <row r="54" spans="1:6" ht="14.25" x14ac:dyDescent="0.2">
      <c r="A54" s="22"/>
      <c r="B54" s="54"/>
      <c r="C54" s="54"/>
      <c r="D54" s="54"/>
      <c r="E54" s="29"/>
      <c r="F54" s="22"/>
    </row>
    <row r="55" spans="1:6" ht="14.25" x14ac:dyDescent="0.2">
      <c r="A55" s="22"/>
      <c r="B55" s="54"/>
      <c r="C55" s="54"/>
      <c r="D55" s="54"/>
      <c r="E55" s="29"/>
      <c r="F55" s="22"/>
    </row>
    <row r="56" spans="1:6" ht="14.25" x14ac:dyDescent="0.2">
      <c r="A56" s="22"/>
      <c r="B56" s="54"/>
      <c r="C56" s="54"/>
      <c r="D56" s="54"/>
      <c r="E56" s="29"/>
      <c r="F56" s="22"/>
    </row>
    <row r="57" spans="1:6" ht="14.25" x14ac:dyDescent="0.2">
      <c r="A57" s="22"/>
      <c r="B57" s="54"/>
      <c r="C57" s="54"/>
      <c r="D57" s="54"/>
      <c r="E57" s="29"/>
      <c r="F57" s="22"/>
    </row>
    <row r="58" spans="1:6" ht="14.25" x14ac:dyDescent="0.2">
      <c r="A58" s="22"/>
      <c r="B58" s="54"/>
      <c r="C58" s="54"/>
      <c r="D58" s="54"/>
      <c r="E58" s="29"/>
      <c r="F58" s="22"/>
    </row>
    <row r="59" spans="1:6" ht="14.25" x14ac:dyDescent="0.2">
      <c r="A59" s="22"/>
      <c r="B59" s="54"/>
      <c r="C59" s="54"/>
      <c r="D59" s="54"/>
      <c r="E59" s="29"/>
      <c r="F59" s="22"/>
    </row>
    <row r="60" spans="1:6" ht="14.25" x14ac:dyDescent="0.2">
      <c r="A60" s="22"/>
      <c r="B60" s="54"/>
      <c r="C60" s="54"/>
      <c r="D60" s="54"/>
      <c r="E60" s="29"/>
      <c r="F60" s="22"/>
    </row>
    <row r="61" spans="1:6" ht="14.25" x14ac:dyDescent="0.2">
      <c r="A61" s="22"/>
      <c r="B61" s="54"/>
      <c r="C61" s="54"/>
      <c r="D61" s="54"/>
      <c r="E61" s="29"/>
      <c r="F61" s="22"/>
    </row>
    <row r="62" spans="1:6" ht="14.25" x14ac:dyDescent="0.2">
      <c r="A62" s="22"/>
      <c r="B62" s="54"/>
      <c r="C62" s="54"/>
      <c r="D62" s="54"/>
      <c r="E62" s="29"/>
      <c r="F62" s="22"/>
    </row>
    <row r="63" spans="1:6" ht="14.25" x14ac:dyDescent="0.2">
      <c r="A63" s="22"/>
      <c r="B63" s="54"/>
      <c r="C63" s="54"/>
      <c r="D63" s="54"/>
      <c r="E63" s="29"/>
      <c r="F63" s="22"/>
    </row>
    <row r="64" spans="1:6" ht="14.25" x14ac:dyDescent="0.2">
      <c r="A64" s="22"/>
      <c r="B64" s="54"/>
      <c r="C64" s="54"/>
      <c r="D64" s="54"/>
      <c r="E64" s="29"/>
      <c r="F64" s="22"/>
    </row>
    <row r="65" spans="1:6" ht="14.25" x14ac:dyDescent="0.2">
      <c r="A65" s="22"/>
      <c r="B65" s="54"/>
      <c r="C65" s="54"/>
      <c r="D65" s="54"/>
      <c r="E65" s="29"/>
      <c r="F65" s="22"/>
    </row>
    <row r="66" spans="1:6" ht="14.25" x14ac:dyDescent="0.2">
      <c r="A66" s="22"/>
      <c r="B66" s="54"/>
      <c r="C66" s="54"/>
      <c r="D66" s="54"/>
      <c r="E66" s="29"/>
      <c r="F66" s="22"/>
    </row>
    <row r="67" spans="1:6" ht="14.25" x14ac:dyDescent="0.2">
      <c r="A67" s="22"/>
      <c r="B67" s="54"/>
      <c r="C67" s="54"/>
      <c r="D67" s="54"/>
      <c r="E67" s="29"/>
      <c r="F67" s="22"/>
    </row>
    <row r="68" spans="1:6" ht="14.25" x14ac:dyDescent="0.2">
      <c r="A68" s="22"/>
      <c r="B68" s="54"/>
      <c r="C68" s="54"/>
      <c r="D68" s="54"/>
      <c r="E68" s="29"/>
      <c r="F68" s="22"/>
    </row>
    <row r="69" spans="1:6" ht="14.25" x14ac:dyDescent="0.2">
      <c r="A69" s="22"/>
      <c r="B69" s="54"/>
      <c r="C69" s="54"/>
      <c r="D69" s="54"/>
      <c r="E69" s="29"/>
      <c r="F69" s="22"/>
    </row>
    <row r="70" spans="1:6" ht="14.25" x14ac:dyDescent="0.2">
      <c r="A70" s="22"/>
      <c r="B70" s="54"/>
      <c r="C70" s="54"/>
      <c r="D70" s="54"/>
      <c r="E70" s="29"/>
      <c r="F70" s="22"/>
    </row>
    <row r="71" spans="1:6" ht="14.25" x14ac:dyDescent="0.2">
      <c r="A71" s="22"/>
      <c r="B71" s="54"/>
      <c r="C71" s="54"/>
      <c r="D71" s="54"/>
      <c r="E71" s="29"/>
      <c r="F71" s="22"/>
    </row>
    <row r="72" spans="1:6" ht="13.5" customHeight="1" x14ac:dyDescent="0.2">
      <c r="A72" s="22"/>
      <c r="B72" s="54"/>
      <c r="C72" s="54"/>
      <c r="D72" s="54"/>
      <c r="E72" s="29"/>
      <c r="F72" s="22"/>
    </row>
    <row r="73" spans="1:6" ht="13.5" customHeight="1" x14ac:dyDescent="0.2">
      <c r="A73" s="22"/>
      <c r="B73" s="26" t="s">
        <v>23</v>
      </c>
      <c r="C73" s="27"/>
      <c r="D73" s="27"/>
      <c r="E73" s="30">
        <f>8*190</f>
        <v>1520</v>
      </c>
      <c r="F73" s="22"/>
    </row>
    <row r="74" spans="1:6" ht="13.5" customHeight="1" x14ac:dyDescent="0.2">
      <c r="A74" s="22"/>
      <c r="B74" s="35" t="s">
        <v>20</v>
      </c>
      <c r="C74" s="27"/>
      <c r="D74" s="27"/>
      <c r="E74" s="31">
        <v>0</v>
      </c>
      <c r="F74" s="22"/>
    </row>
    <row r="75" spans="1:6" ht="13.5" customHeight="1" x14ac:dyDescent="0.2">
      <c r="A75" s="22"/>
      <c r="B75" s="35" t="s">
        <v>21</v>
      </c>
      <c r="C75" s="27"/>
      <c r="D75" s="27"/>
      <c r="E75" s="31">
        <v>0</v>
      </c>
      <c r="F75" s="22"/>
    </row>
    <row r="76" spans="1:6" ht="13.5" customHeight="1" x14ac:dyDescent="0.2">
      <c r="A76" s="22"/>
      <c r="B76" s="26" t="s">
        <v>22</v>
      </c>
      <c r="C76" s="27"/>
      <c r="D76" s="27"/>
      <c r="E76" s="30">
        <f>SUM(E73:E75)</f>
        <v>1520</v>
      </c>
      <c r="F76" s="22"/>
    </row>
    <row r="77" spans="1:6" ht="13.5" customHeight="1" x14ac:dyDescent="0.2">
      <c r="A77" s="22"/>
      <c r="B77" s="27" t="s">
        <v>5</v>
      </c>
      <c r="C77" s="32">
        <v>0.05</v>
      </c>
      <c r="D77" s="27"/>
      <c r="E77" s="36">
        <f>ROUND(E76*C77,2)</f>
        <v>76</v>
      </c>
      <c r="F77" s="22"/>
    </row>
    <row r="78" spans="1:6" ht="13.5" customHeight="1" x14ac:dyDescent="0.2">
      <c r="A78" s="22"/>
      <c r="B78" s="27" t="s">
        <v>4</v>
      </c>
      <c r="C78" s="32">
        <v>9.5000000000000001E-2</v>
      </c>
      <c r="D78" s="27"/>
      <c r="E78" s="37">
        <f>ROUND((E76+E77)*C78,2)</f>
        <v>151.62</v>
      </c>
      <c r="F78" s="22"/>
    </row>
    <row r="79" spans="1:6" ht="13.5" customHeight="1" x14ac:dyDescent="0.2">
      <c r="A79" s="22"/>
      <c r="B79" s="27"/>
      <c r="C79" s="27"/>
      <c r="D79" s="27"/>
      <c r="E79" s="33"/>
      <c r="F79" s="22"/>
    </row>
    <row r="80" spans="1:6" ht="16.5" customHeight="1" thickBot="1" x14ac:dyDescent="0.25">
      <c r="A80" s="22"/>
      <c r="B80" s="26" t="s">
        <v>24</v>
      </c>
      <c r="C80" s="27"/>
      <c r="D80" s="27"/>
      <c r="E80" s="34">
        <f>SUM(E76:E78)</f>
        <v>1747.62</v>
      </c>
      <c r="F80" s="22"/>
    </row>
    <row r="81" spans="1:6" ht="15.75" thickTop="1" x14ac:dyDescent="0.2">
      <c r="A81" s="22"/>
      <c r="B81" s="57"/>
      <c r="C81" s="57"/>
      <c r="D81" s="57"/>
      <c r="E81" s="38"/>
      <c r="F81" s="22"/>
    </row>
    <row r="82" spans="1:6" ht="15" x14ac:dyDescent="0.2">
      <c r="A82" s="22"/>
      <c r="B82" s="56" t="s">
        <v>26</v>
      </c>
      <c r="C82" s="56"/>
      <c r="D82" s="56"/>
      <c r="E82" s="38"/>
      <c r="F82" s="22"/>
    </row>
    <row r="83" spans="1:6" ht="15" x14ac:dyDescent="0.2">
      <c r="A83" s="22"/>
      <c r="B83" s="57"/>
      <c r="C83" s="57"/>
      <c r="D83" s="57"/>
      <c r="E83" s="38"/>
      <c r="F83" s="22"/>
    </row>
    <row r="84" spans="1:6" ht="19.5" customHeight="1" x14ac:dyDescent="0.2">
      <c r="A84" s="22"/>
      <c r="B84" s="39" t="s">
        <v>25</v>
      </c>
      <c r="C84" s="40"/>
      <c r="D84" s="40"/>
      <c r="E84" s="41">
        <f>E80-E82</f>
        <v>1747.62</v>
      </c>
      <c r="F84" s="22"/>
    </row>
    <row r="85" spans="1:6" ht="13.5" customHeight="1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2"/>
      <c r="C87" s="52"/>
      <c r="D87" s="52"/>
      <c r="E87" s="52"/>
      <c r="F87" s="22"/>
    </row>
    <row r="88" spans="1:6" ht="14.25" x14ac:dyDescent="0.2">
      <c r="A88" s="60" t="s">
        <v>27</v>
      </c>
      <c r="B88" s="60"/>
      <c r="C88" s="60"/>
      <c r="D88" s="60"/>
      <c r="E88" s="60"/>
      <c r="F88" s="60"/>
    </row>
    <row r="89" spans="1:6" ht="14.25" x14ac:dyDescent="0.2">
      <c r="A89" s="58" t="s">
        <v>7</v>
      </c>
      <c r="B89" s="58"/>
      <c r="C89" s="58"/>
      <c r="D89" s="58"/>
      <c r="E89" s="58"/>
      <c r="F89" s="58"/>
    </row>
    <row r="90" spans="1:6" x14ac:dyDescent="0.2">
      <c r="A90" s="22"/>
      <c r="B90" s="22"/>
      <c r="C90" s="22"/>
      <c r="D90" s="22"/>
      <c r="E90" s="22"/>
      <c r="F90" s="22"/>
    </row>
    <row r="91" spans="1:6" x14ac:dyDescent="0.2">
      <c r="A91" s="22"/>
      <c r="B91" s="53"/>
      <c r="C91" s="53"/>
      <c r="D91" s="53"/>
      <c r="E91" s="53"/>
      <c r="F91" s="22"/>
    </row>
    <row r="92" spans="1:6" ht="15" x14ac:dyDescent="0.2">
      <c r="A92" s="59" t="s">
        <v>8</v>
      </c>
      <c r="B92" s="59"/>
      <c r="C92" s="59"/>
      <c r="D92" s="59"/>
      <c r="E92" s="59"/>
      <c r="F92" s="59"/>
    </row>
    <row r="94" spans="1:6" ht="39.75" customHeight="1" x14ac:dyDescent="0.2">
      <c r="B94" s="50"/>
      <c r="C94" s="51"/>
      <c r="D94" s="51"/>
    </row>
    <row r="95" spans="1:6" ht="13.5" customHeight="1" x14ac:dyDescent="0.2"/>
    <row r="96" spans="1:6" x14ac:dyDescent="0.2">
      <c r="B96" s="17"/>
      <c r="C96" s="17"/>
      <c r="D96" s="17"/>
    </row>
  </sheetData>
  <mergeCells count="49">
    <mergeCell ref="B94:D94"/>
    <mergeCell ref="B83:D83"/>
    <mergeCell ref="B87:E87"/>
    <mergeCell ref="A88:F88"/>
    <mergeCell ref="A89:F89"/>
    <mergeCell ref="B91:E91"/>
    <mergeCell ref="A92:F92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81:D81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1:B83 B12:B20 B34:B72" xr:uid="{00000000-0002-0000-0600-000000000000}">
      <formula1>Liste_Activités</formula1>
    </dataValidation>
  </dataValidations>
  <pageMargins left="0" right="0" top="0" bottom="0" header="0" footer="0"/>
  <pageSetup paperSize="122" scale="48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6"/>
  <sheetViews>
    <sheetView view="pageBreakPreview" topLeftCell="A22" zoomScale="80" zoomScaleNormal="100" zoomScaleSheetLayoutView="80" workbookViewId="0">
      <selection activeCell="B83" sqref="B83:D83"/>
    </sheetView>
  </sheetViews>
  <sheetFormatPr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29</v>
      </c>
      <c r="C24" s="22"/>
      <c r="D24" s="22"/>
      <c r="E24" s="22"/>
      <c r="F24" s="22"/>
    </row>
    <row r="25" spans="1:6" ht="15" x14ac:dyDescent="0.2">
      <c r="A25" s="18"/>
      <c r="B25" s="26" t="s">
        <v>30</v>
      </c>
      <c r="C25" s="22"/>
      <c r="D25" s="22"/>
      <c r="E25" s="22"/>
      <c r="F25" s="22"/>
    </row>
    <row r="26" spans="1:6" ht="15" x14ac:dyDescent="0.2">
      <c r="A26" s="18"/>
      <c r="B26" s="27" t="s">
        <v>31</v>
      </c>
      <c r="C26" s="22"/>
      <c r="D26" s="22"/>
      <c r="E26" s="22"/>
      <c r="F26" s="22"/>
    </row>
    <row r="27" spans="1:6" ht="15" x14ac:dyDescent="0.2">
      <c r="A27" s="18"/>
      <c r="B27" s="27" t="s">
        <v>32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19</v>
      </c>
      <c r="E29" s="28" t="s">
        <v>85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2" customFormat="1" ht="21.75" customHeight="1" x14ac:dyDescent="0.2">
      <c r="A31" s="55" t="s">
        <v>0</v>
      </c>
      <c r="B31" s="55"/>
      <c r="C31" s="55"/>
      <c r="D31" s="55"/>
      <c r="E31" s="55"/>
      <c r="F31" s="55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54"/>
      <c r="C34" s="54"/>
      <c r="D34" s="54"/>
      <c r="E34" s="29"/>
      <c r="F34" s="22"/>
    </row>
    <row r="35" spans="1:6" ht="14.25" x14ac:dyDescent="0.2">
      <c r="A35" s="22"/>
      <c r="B35" s="54"/>
      <c r="C35" s="54"/>
      <c r="D35" s="54"/>
      <c r="E35" s="29"/>
      <c r="F35" s="22"/>
    </row>
    <row r="36" spans="1:6" ht="14.25" x14ac:dyDescent="0.2">
      <c r="A36" s="22"/>
      <c r="B36" s="54" t="s">
        <v>86</v>
      </c>
      <c r="C36" s="54"/>
      <c r="D36" s="54"/>
      <c r="E36" s="29"/>
      <c r="F36" s="22"/>
    </row>
    <row r="37" spans="1:6" ht="14.25" x14ac:dyDescent="0.2">
      <c r="A37" s="22"/>
      <c r="B37" s="54"/>
      <c r="C37" s="54"/>
      <c r="D37" s="54"/>
      <c r="E37" s="29"/>
      <c r="F37" s="22"/>
    </row>
    <row r="38" spans="1:6" ht="14.25" x14ac:dyDescent="0.2">
      <c r="A38" s="22"/>
      <c r="B38" s="54"/>
      <c r="C38" s="54"/>
      <c r="D38" s="54"/>
      <c r="E38" s="29"/>
      <c r="F38" s="22"/>
    </row>
    <row r="39" spans="1:6" ht="14.25" x14ac:dyDescent="0.2">
      <c r="A39" s="22"/>
      <c r="B39" s="54" t="s">
        <v>87</v>
      </c>
      <c r="C39" s="54"/>
      <c r="D39" s="54"/>
      <c r="E39" s="29"/>
      <c r="F39" s="22"/>
    </row>
    <row r="40" spans="1:6" ht="14.25" x14ac:dyDescent="0.2">
      <c r="A40" s="22"/>
      <c r="B40" s="54"/>
      <c r="C40" s="54"/>
      <c r="D40" s="54"/>
      <c r="E40" s="29"/>
      <c r="F40" s="22"/>
    </row>
    <row r="41" spans="1:6" ht="14.25" x14ac:dyDescent="0.2">
      <c r="A41" s="22"/>
      <c r="B41" s="54"/>
      <c r="C41" s="54"/>
      <c r="D41" s="54"/>
      <c r="E41" s="29"/>
      <c r="F41" s="22"/>
    </row>
    <row r="42" spans="1:6" ht="13.5" customHeight="1" x14ac:dyDescent="0.2">
      <c r="A42" s="22"/>
      <c r="B42" s="54" t="s">
        <v>88</v>
      </c>
      <c r="C42" s="54"/>
      <c r="D42" s="54"/>
      <c r="E42" s="29"/>
      <c r="F42" s="22"/>
    </row>
    <row r="43" spans="1:6" ht="14.25" x14ac:dyDescent="0.2">
      <c r="A43" s="22"/>
      <c r="B43" s="54"/>
      <c r="C43" s="54"/>
      <c r="D43" s="54"/>
      <c r="E43" s="29"/>
      <c r="F43" s="22"/>
    </row>
    <row r="44" spans="1:6" ht="14.25" x14ac:dyDescent="0.2">
      <c r="A44" s="22"/>
      <c r="B44" s="54"/>
      <c r="C44" s="54"/>
      <c r="D44" s="54"/>
      <c r="E44" s="29"/>
      <c r="F44" s="22"/>
    </row>
    <row r="45" spans="1:6" ht="14.25" x14ac:dyDescent="0.2">
      <c r="A45" s="22"/>
      <c r="B45" s="54" t="s">
        <v>74</v>
      </c>
      <c r="C45" s="54"/>
      <c r="D45" s="54"/>
      <c r="E45" s="29"/>
      <c r="F45" s="22"/>
    </row>
    <row r="46" spans="1:6" ht="14.25" x14ac:dyDescent="0.2">
      <c r="A46" s="22"/>
      <c r="B46" s="54"/>
      <c r="C46" s="54"/>
      <c r="D46" s="54"/>
      <c r="E46" s="29"/>
      <c r="F46" s="22"/>
    </row>
    <row r="47" spans="1:6" ht="14.25" x14ac:dyDescent="0.2">
      <c r="A47" s="22"/>
      <c r="B47" s="54"/>
      <c r="C47" s="54"/>
      <c r="D47" s="54"/>
      <c r="E47" s="29"/>
      <c r="F47" s="22"/>
    </row>
    <row r="48" spans="1:6" ht="14.25" x14ac:dyDescent="0.2">
      <c r="A48" s="22"/>
      <c r="B48" s="54"/>
      <c r="C48" s="54"/>
      <c r="D48" s="54"/>
      <c r="E48" s="29"/>
      <c r="F48" s="22"/>
    </row>
    <row r="49" spans="1:6" ht="14.25" x14ac:dyDescent="0.2">
      <c r="A49" s="22"/>
      <c r="B49" s="54"/>
      <c r="C49" s="54"/>
      <c r="D49" s="54"/>
      <c r="E49" s="29"/>
      <c r="F49" s="22"/>
    </row>
    <row r="50" spans="1:6" ht="14.25" x14ac:dyDescent="0.2">
      <c r="A50" s="22"/>
      <c r="B50" s="54"/>
      <c r="C50" s="54"/>
      <c r="D50" s="54"/>
      <c r="E50" s="29"/>
      <c r="F50" s="22"/>
    </row>
    <row r="51" spans="1:6" ht="14.25" x14ac:dyDescent="0.2">
      <c r="A51" s="22"/>
      <c r="B51" s="54"/>
      <c r="C51" s="54"/>
      <c r="D51" s="54"/>
      <c r="E51" s="29"/>
      <c r="F51" s="22"/>
    </row>
    <row r="52" spans="1:6" ht="14.25" x14ac:dyDescent="0.2">
      <c r="A52" s="22"/>
      <c r="B52" s="54"/>
      <c r="C52" s="54"/>
      <c r="D52" s="54"/>
      <c r="E52" s="29"/>
      <c r="F52" s="22"/>
    </row>
    <row r="53" spans="1:6" ht="14.25" x14ac:dyDescent="0.2">
      <c r="A53" s="22"/>
      <c r="B53" s="54"/>
      <c r="C53" s="54"/>
      <c r="D53" s="54"/>
      <c r="E53" s="29"/>
      <c r="F53" s="22"/>
    </row>
    <row r="54" spans="1:6" ht="14.25" x14ac:dyDescent="0.2">
      <c r="A54" s="22"/>
      <c r="B54" s="54"/>
      <c r="C54" s="54"/>
      <c r="D54" s="54"/>
      <c r="E54" s="29"/>
      <c r="F54" s="22"/>
    </row>
    <row r="55" spans="1:6" ht="14.25" x14ac:dyDescent="0.2">
      <c r="A55" s="22"/>
      <c r="B55" s="54"/>
      <c r="C55" s="54"/>
      <c r="D55" s="54"/>
      <c r="E55" s="29"/>
      <c r="F55" s="22"/>
    </row>
    <row r="56" spans="1:6" ht="14.25" x14ac:dyDescent="0.2">
      <c r="A56" s="22"/>
      <c r="B56" s="54"/>
      <c r="C56" s="54"/>
      <c r="D56" s="54"/>
      <c r="E56" s="29"/>
      <c r="F56" s="22"/>
    </row>
    <row r="57" spans="1:6" ht="14.25" x14ac:dyDescent="0.2">
      <c r="A57" s="22"/>
      <c r="B57" s="54"/>
      <c r="C57" s="54"/>
      <c r="D57" s="54"/>
      <c r="E57" s="29"/>
      <c r="F57" s="22"/>
    </row>
    <row r="58" spans="1:6" ht="14.25" x14ac:dyDescent="0.2">
      <c r="A58" s="22"/>
      <c r="B58" s="54"/>
      <c r="C58" s="54"/>
      <c r="D58" s="54"/>
      <c r="E58" s="29"/>
      <c r="F58" s="22"/>
    </row>
    <row r="59" spans="1:6" ht="14.25" x14ac:dyDescent="0.2">
      <c r="A59" s="22"/>
      <c r="B59" s="54"/>
      <c r="C59" s="54"/>
      <c r="D59" s="54"/>
      <c r="E59" s="29"/>
      <c r="F59" s="22"/>
    </row>
    <row r="60" spans="1:6" ht="14.25" x14ac:dyDescent="0.2">
      <c r="A60" s="22"/>
      <c r="B60" s="54"/>
      <c r="C60" s="54"/>
      <c r="D60" s="54"/>
      <c r="E60" s="29"/>
      <c r="F60" s="22"/>
    </row>
    <row r="61" spans="1:6" ht="14.25" x14ac:dyDescent="0.2">
      <c r="A61" s="22"/>
      <c r="B61" s="54"/>
      <c r="C61" s="54"/>
      <c r="D61" s="54"/>
      <c r="E61" s="29"/>
      <c r="F61" s="22"/>
    </row>
    <row r="62" spans="1:6" ht="14.25" x14ac:dyDescent="0.2">
      <c r="A62" s="22"/>
      <c r="B62" s="54"/>
      <c r="C62" s="54"/>
      <c r="D62" s="54"/>
      <c r="E62" s="29"/>
      <c r="F62" s="22"/>
    </row>
    <row r="63" spans="1:6" ht="14.25" x14ac:dyDescent="0.2">
      <c r="A63" s="22"/>
      <c r="B63" s="54"/>
      <c r="C63" s="54"/>
      <c r="D63" s="54"/>
      <c r="E63" s="29"/>
      <c r="F63" s="22"/>
    </row>
    <row r="64" spans="1:6" ht="14.25" x14ac:dyDescent="0.2">
      <c r="A64" s="22"/>
      <c r="B64" s="54"/>
      <c r="C64" s="54"/>
      <c r="D64" s="54"/>
      <c r="E64" s="29"/>
      <c r="F64" s="22"/>
    </row>
    <row r="65" spans="1:6" ht="14.25" x14ac:dyDescent="0.2">
      <c r="A65" s="22"/>
      <c r="B65" s="54"/>
      <c r="C65" s="54"/>
      <c r="D65" s="54"/>
      <c r="E65" s="29"/>
      <c r="F65" s="22"/>
    </row>
    <row r="66" spans="1:6" ht="14.25" x14ac:dyDescent="0.2">
      <c r="A66" s="22"/>
      <c r="B66" s="54"/>
      <c r="C66" s="54"/>
      <c r="D66" s="54"/>
      <c r="E66" s="29"/>
      <c r="F66" s="22"/>
    </row>
    <row r="67" spans="1:6" ht="14.25" x14ac:dyDescent="0.2">
      <c r="A67" s="22"/>
      <c r="B67" s="54"/>
      <c r="C67" s="54"/>
      <c r="D67" s="54"/>
      <c r="E67" s="29"/>
      <c r="F67" s="22"/>
    </row>
    <row r="68" spans="1:6" ht="14.25" x14ac:dyDescent="0.2">
      <c r="A68" s="22"/>
      <c r="B68" s="54"/>
      <c r="C68" s="54"/>
      <c r="D68" s="54"/>
      <c r="E68" s="29"/>
      <c r="F68" s="22"/>
    </row>
    <row r="69" spans="1:6" ht="14.25" x14ac:dyDescent="0.2">
      <c r="A69" s="22"/>
      <c r="B69" s="54"/>
      <c r="C69" s="54"/>
      <c r="D69" s="54"/>
      <c r="E69" s="29"/>
      <c r="F69" s="22"/>
    </row>
    <row r="70" spans="1:6" ht="14.25" x14ac:dyDescent="0.2">
      <c r="A70" s="22"/>
      <c r="B70" s="54"/>
      <c r="C70" s="54"/>
      <c r="D70" s="54"/>
      <c r="E70" s="29"/>
      <c r="F70" s="22"/>
    </row>
    <row r="71" spans="1:6" ht="14.25" x14ac:dyDescent="0.2">
      <c r="A71" s="22"/>
      <c r="B71" s="54"/>
      <c r="C71" s="54"/>
      <c r="D71" s="54"/>
      <c r="E71" s="29"/>
      <c r="F71" s="22"/>
    </row>
    <row r="72" spans="1:6" ht="13.5" customHeight="1" x14ac:dyDescent="0.2">
      <c r="A72" s="22"/>
      <c r="B72" s="54"/>
      <c r="C72" s="54"/>
      <c r="D72" s="54"/>
      <c r="E72" s="29"/>
      <c r="F72" s="22"/>
    </row>
    <row r="73" spans="1:6" ht="13.5" customHeight="1" x14ac:dyDescent="0.2">
      <c r="A73" s="22"/>
      <c r="B73" s="26" t="s">
        <v>23</v>
      </c>
      <c r="C73" s="27"/>
      <c r="D73" s="27"/>
      <c r="E73" s="30">
        <f>3.5*190</f>
        <v>665</v>
      </c>
      <c r="F73" s="22"/>
    </row>
    <row r="74" spans="1:6" ht="13.5" customHeight="1" x14ac:dyDescent="0.2">
      <c r="A74" s="22"/>
      <c r="B74" s="35" t="s">
        <v>20</v>
      </c>
      <c r="C74" s="27"/>
      <c r="D74" s="27"/>
      <c r="E74" s="31">
        <v>0</v>
      </c>
      <c r="F74" s="22"/>
    </row>
    <row r="75" spans="1:6" ht="13.5" customHeight="1" x14ac:dyDescent="0.2">
      <c r="A75" s="22"/>
      <c r="B75" s="35" t="s">
        <v>21</v>
      </c>
      <c r="C75" s="27"/>
      <c r="D75" s="27"/>
      <c r="E75" s="31">
        <v>0</v>
      </c>
      <c r="F75" s="22"/>
    </row>
    <row r="76" spans="1:6" ht="13.5" customHeight="1" x14ac:dyDescent="0.2">
      <c r="A76" s="22"/>
      <c r="B76" s="26" t="s">
        <v>22</v>
      </c>
      <c r="C76" s="27"/>
      <c r="D76" s="27"/>
      <c r="E76" s="30">
        <f>SUM(E73:E75)</f>
        <v>665</v>
      </c>
      <c r="F76" s="22"/>
    </row>
    <row r="77" spans="1:6" ht="13.5" customHeight="1" x14ac:dyDescent="0.2">
      <c r="A77" s="22"/>
      <c r="B77" s="27" t="s">
        <v>5</v>
      </c>
      <c r="C77" s="32">
        <v>0.05</v>
      </c>
      <c r="D77" s="27"/>
      <c r="E77" s="36">
        <f>ROUND(E76*C77,2)</f>
        <v>33.25</v>
      </c>
      <c r="F77" s="22"/>
    </row>
    <row r="78" spans="1:6" ht="13.5" customHeight="1" x14ac:dyDescent="0.2">
      <c r="A78" s="22"/>
      <c r="B78" s="27" t="s">
        <v>4</v>
      </c>
      <c r="C78" s="32">
        <v>9.5000000000000001E-2</v>
      </c>
      <c r="D78" s="27"/>
      <c r="E78" s="37">
        <f>ROUND((E76+E77)*C78,2)</f>
        <v>66.33</v>
      </c>
      <c r="F78" s="22"/>
    </row>
    <row r="79" spans="1:6" ht="13.5" customHeight="1" x14ac:dyDescent="0.2">
      <c r="A79" s="22"/>
      <c r="B79" s="27"/>
      <c r="C79" s="27"/>
      <c r="D79" s="27"/>
      <c r="E79" s="33"/>
      <c r="F79" s="22"/>
    </row>
    <row r="80" spans="1:6" ht="16.5" customHeight="1" thickBot="1" x14ac:dyDescent="0.25">
      <c r="A80" s="22"/>
      <c r="B80" s="26" t="s">
        <v>24</v>
      </c>
      <c r="C80" s="27"/>
      <c r="D80" s="27"/>
      <c r="E80" s="34">
        <f>SUM(E76:E78)</f>
        <v>764.58</v>
      </c>
      <c r="F80" s="22"/>
    </row>
    <row r="81" spans="1:6" ht="15.75" thickTop="1" x14ac:dyDescent="0.2">
      <c r="A81" s="22"/>
      <c r="B81" s="57"/>
      <c r="C81" s="57"/>
      <c r="D81" s="57"/>
      <c r="E81" s="38"/>
      <c r="F81" s="22"/>
    </row>
    <row r="82" spans="1:6" ht="15" x14ac:dyDescent="0.2">
      <c r="A82" s="22"/>
      <c r="B82" s="56" t="s">
        <v>26</v>
      </c>
      <c r="C82" s="56"/>
      <c r="D82" s="56"/>
      <c r="E82" s="38"/>
      <c r="F82" s="22"/>
    </row>
    <row r="83" spans="1:6" ht="15" x14ac:dyDescent="0.2">
      <c r="A83" s="22"/>
      <c r="B83" s="57"/>
      <c r="C83" s="57"/>
      <c r="D83" s="57"/>
      <c r="E83" s="38"/>
      <c r="F83" s="22"/>
    </row>
    <row r="84" spans="1:6" ht="19.5" customHeight="1" x14ac:dyDescent="0.2">
      <c r="A84" s="22"/>
      <c r="B84" s="39" t="s">
        <v>25</v>
      </c>
      <c r="C84" s="40"/>
      <c r="D84" s="40"/>
      <c r="E84" s="41">
        <f>E80-E82</f>
        <v>764.58</v>
      </c>
      <c r="F84" s="22"/>
    </row>
    <row r="85" spans="1:6" ht="13.5" customHeight="1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2"/>
      <c r="C87" s="52"/>
      <c r="D87" s="52"/>
      <c r="E87" s="52"/>
      <c r="F87" s="22"/>
    </row>
    <row r="88" spans="1:6" ht="14.25" x14ac:dyDescent="0.2">
      <c r="A88" s="60" t="s">
        <v>27</v>
      </c>
      <c r="B88" s="60"/>
      <c r="C88" s="60"/>
      <c r="D88" s="60"/>
      <c r="E88" s="60"/>
      <c r="F88" s="60"/>
    </row>
    <row r="89" spans="1:6" ht="14.25" x14ac:dyDescent="0.2">
      <c r="A89" s="58" t="s">
        <v>7</v>
      </c>
      <c r="B89" s="58"/>
      <c r="C89" s="58"/>
      <c r="D89" s="58"/>
      <c r="E89" s="58"/>
      <c r="F89" s="58"/>
    </row>
    <row r="90" spans="1:6" x14ac:dyDescent="0.2">
      <c r="A90" s="22"/>
      <c r="B90" s="22"/>
      <c r="C90" s="22"/>
      <c r="D90" s="22"/>
      <c r="E90" s="22"/>
      <c r="F90" s="22"/>
    </row>
    <row r="91" spans="1:6" x14ac:dyDescent="0.2">
      <c r="A91" s="22"/>
      <c r="B91" s="53"/>
      <c r="C91" s="53"/>
      <c r="D91" s="53"/>
      <c r="E91" s="53"/>
      <c r="F91" s="22"/>
    </row>
    <row r="92" spans="1:6" ht="15" x14ac:dyDescent="0.2">
      <c r="A92" s="59" t="s">
        <v>8</v>
      </c>
      <c r="B92" s="59"/>
      <c r="C92" s="59"/>
      <c r="D92" s="59"/>
      <c r="E92" s="59"/>
      <c r="F92" s="59"/>
    </row>
    <row r="94" spans="1:6" ht="39.75" customHeight="1" x14ac:dyDescent="0.2">
      <c r="B94" s="50"/>
      <c r="C94" s="51"/>
      <c r="D94" s="51"/>
    </row>
    <row r="95" spans="1:6" ht="13.5" customHeight="1" x14ac:dyDescent="0.2"/>
    <row r="96" spans="1:6" x14ac:dyDescent="0.2">
      <c r="B96" s="17"/>
      <c r="C96" s="17"/>
      <c r="D96" s="17"/>
    </row>
  </sheetData>
  <mergeCells count="49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81:D81"/>
    <mergeCell ref="B94:D94"/>
    <mergeCell ref="B83:D83"/>
    <mergeCell ref="B87:E87"/>
    <mergeCell ref="A88:F88"/>
    <mergeCell ref="A89:F89"/>
    <mergeCell ref="B91:E91"/>
    <mergeCell ref="A92:F92"/>
  </mergeCells>
  <dataValidations count="1">
    <dataValidation type="list" allowBlank="1" showInputMessage="1" showErrorMessage="1" sqref="B81:B83 B12:B20 B34:B72" xr:uid="{00000000-0002-0000-0700-000000000000}">
      <formula1>Liste_Activités</formula1>
    </dataValidation>
  </dataValidations>
  <pageMargins left="0" right="0" top="0" bottom="0" header="0" footer="0"/>
  <pageSetup paperSize="122" scale="48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6"/>
  <sheetViews>
    <sheetView view="pageBreakPreview" zoomScale="80" zoomScaleNormal="100" zoomScaleSheetLayoutView="80" workbookViewId="0">
      <selection activeCell="B28" sqref="B28"/>
    </sheetView>
  </sheetViews>
  <sheetFormatPr defaultColWidth="11.42578125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29</v>
      </c>
      <c r="C24" s="22"/>
      <c r="D24" s="22"/>
      <c r="E24" s="22"/>
      <c r="F24" s="22"/>
    </row>
    <row r="25" spans="1:6" ht="15" x14ac:dyDescent="0.2">
      <c r="A25" s="18"/>
      <c r="B25" s="26" t="s">
        <v>30</v>
      </c>
      <c r="C25" s="22"/>
      <c r="D25" s="22"/>
      <c r="E25" s="22"/>
      <c r="F25" s="22"/>
    </row>
    <row r="26" spans="1:6" ht="15" x14ac:dyDescent="0.2">
      <c r="A26" s="18"/>
      <c r="B26" s="27" t="s">
        <v>31</v>
      </c>
      <c r="C26" s="22"/>
      <c r="D26" s="22"/>
      <c r="E26" s="22"/>
      <c r="F26" s="22"/>
    </row>
    <row r="27" spans="1:6" ht="15" x14ac:dyDescent="0.2">
      <c r="A27" s="18"/>
      <c r="B27" s="27" t="s">
        <v>32</v>
      </c>
      <c r="C27" s="22"/>
      <c r="D27" s="22"/>
      <c r="E27" s="22"/>
      <c r="F27" s="22"/>
    </row>
    <row r="28" spans="1:6" x14ac:dyDescent="0.2">
      <c r="A28" s="19"/>
      <c r="B28" s="22"/>
      <c r="C28" s="24"/>
      <c r="D28" s="24"/>
      <c r="E28" s="25"/>
      <c r="F28" s="22"/>
    </row>
    <row r="29" spans="1:6" ht="15" x14ac:dyDescent="0.2">
      <c r="A29" s="18"/>
      <c r="B29" s="24"/>
      <c r="C29" s="24"/>
      <c r="D29" s="28" t="s">
        <v>19</v>
      </c>
      <c r="E29" s="28" t="s">
        <v>94</v>
      </c>
      <c r="F29" s="22"/>
    </row>
    <row r="30" spans="1:6" ht="13.5" thickBot="1" x14ac:dyDescent="0.25">
      <c r="A30" s="20"/>
      <c r="B30" s="20"/>
      <c r="C30" s="20"/>
      <c r="D30" s="20"/>
      <c r="E30" s="20"/>
      <c r="F30" s="21"/>
    </row>
    <row r="31" spans="1:6" s="42" customFormat="1" ht="21.75" customHeight="1" x14ac:dyDescent="0.2">
      <c r="A31" s="55" t="s">
        <v>0</v>
      </c>
      <c r="B31" s="55"/>
      <c r="C31" s="55"/>
      <c r="D31" s="55"/>
      <c r="E31" s="55"/>
      <c r="F31" s="55"/>
    </row>
    <row r="32" spans="1:6" x14ac:dyDescent="0.2">
      <c r="A32" s="18"/>
      <c r="B32" s="19"/>
      <c r="C32" s="18"/>
      <c r="D32" s="18"/>
      <c r="E32" s="18"/>
    </row>
    <row r="33" spans="1:6" ht="14.25" x14ac:dyDescent="0.2">
      <c r="A33" s="22"/>
      <c r="B33" s="23" t="s">
        <v>6</v>
      </c>
      <c r="C33" s="23"/>
      <c r="D33" s="23"/>
      <c r="E33" s="29"/>
      <c r="F33" s="22"/>
    </row>
    <row r="34" spans="1:6" ht="14.25" x14ac:dyDescent="0.2">
      <c r="A34" s="22"/>
      <c r="B34" s="54"/>
      <c r="C34" s="54"/>
      <c r="D34" s="54"/>
      <c r="E34" s="29"/>
      <c r="F34" s="22"/>
    </row>
    <row r="35" spans="1:6" ht="14.25" x14ac:dyDescent="0.2">
      <c r="A35" s="22"/>
      <c r="B35" s="54"/>
      <c r="C35" s="54"/>
      <c r="D35" s="54"/>
      <c r="E35" s="29"/>
      <c r="F35" s="22"/>
    </row>
    <row r="36" spans="1:6" ht="14.25" x14ac:dyDescent="0.2">
      <c r="A36" s="22"/>
      <c r="B36" s="54" t="s">
        <v>89</v>
      </c>
      <c r="C36" s="54"/>
      <c r="D36" s="54"/>
      <c r="E36" s="29"/>
      <c r="F36" s="22"/>
    </row>
    <row r="37" spans="1:6" ht="14.25" x14ac:dyDescent="0.2">
      <c r="A37" s="22"/>
      <c r="B37" s="54"/>
      <c r="C37" s="54"/>
      <c r="D37" s="54"/>
      <c r="E37" s="29"/>
      <c r="F37" s="22"/>
    </row>
    <row r="38" spans="1:6" ht="14.25" x14ac:dyDescent="0.2">
      <c r="A38" s="22"/>
      <c r="B38" s="54"/>
      <c r="C38" s="54"/>
      <c r="D38" s="54"/>
      <c r="E38" s="29"/>
      <c r="F38" s="22"/>
    </row>
    <row r="39" spans="1:6" ht="14.25" x14ac:dyDescent="0.2">
      <c r="A39" s="22"/>
      <c r="B39" s="54" t="s">
        <v>12</v>
      </c>
      <c r="C39" s="54"/>
      <c r="D39" s="54"/>
      <c r="E39" s="29"/>
      <c r="F39" s="22"/>
    </row>
    <row r="40" spans="1:6" ht="14.25" x14ac:dyDescent="0.2">
      <c r="A40" s="22"/>
      <c r="B40" s="54"/>
      <c r="C40" s="54"/>
      <c r="D40" s="54"/>
      <c r="E40" s="29"/>
      <c r="F40" s="22"/>
    </row>
    <row r="41" spans="1:6" ht="14.25" x14ac:dyDescent="0.2">
      <c r="A41" s="22"/>
      <c r="B41" s="54"/>
      <c r="C41" s="54"/>
      <c r="D41" s="54"/>
      <c r="E41" s="29"/>
      <c r="F41" s="22"/>
    </row>
    <row r="42" spans="1:6" ht="13.5" customHeight="1" x14ac:dyDescent="0.2">
      <c r="A42" s="22"/>
      <c r="B42" s="54" t="s">
        <v>67</v>
      </c>
      <c r="C42" s="54"/>
      <c r="D42" s="54"/>
      <c r="E42" s="29"/>
      <c r="F42" s="22"/>
    </row>
    <row r="43" spans="1:6" ht="14.25" x14ac:dyDescent="0.2">
      <c r="A43" s="22"/>
      <c r="B43" s="54"/>
      <c r="C43" s="54"/>
      <c r="D43" s="54"/>
      <c r="E43" s="29"/>
      <c r="F43" s="22"/>
    </row>
    <row r="44" spans="1:6" ht="14.25" x14ac:dyDescent="0.2">
      <c r="A44" s="22"/>
      <c r="B44" s="54"/>
      <c r="C44" s="54"/>
      <c r="D44" s="54"/>
      <c r="E44" s="29"/>
      <c r="F44" s="22"/>
    </row>
    <row r="45" spans="1:6" ht="14.25" x14ac:dyDescent="0.2">
      <c r="A45" s="22"/>
      <c r="B45" s="54" t="s">
        <v>72</v>
      </c>
      <c r="C45" s="54"/>
      <c r="D45" s="54"/>
      <c r="E45" s="29"/>
      <c r="F45" s="22"/>
    </row>
    <row r="46" spans="1:6" ht="14.25" x14ac:dyDescent="0.2">
      <c r="A46" s="22"/>
      <c r="B46" s="54"/>
      <c r="C46" s="54"/>
      <c r="D46" s="54"/>
      <c r="E46" s="29"/>
      <c r="F46" s="22"/>
    </row>
    <row r="47" spans="1:6" ht="14.25" x14ac:dyDescent="0.2">
      <c r="A47" s="22"/>
      <c r="B47" s="54"/>
      <c r="C47" s="54"/>
      <c r="D47" s="54"/>
      <c r="E47" s="29"/>
      <c r="F47" s="22"/>
    </row>
    <row r="48" spans="1:6" ht="14.25" x14ac:dyDescent="0.2">
      <c r="A48" s="22"/>
      <c r="B48" s="54" t="s">
        <v>90</v>
      </c>
      <c r="C48" s="54"/>
      <c r="D48" s="54"/>
      <c r="E48" s="29"/>
      <c r="F48" s="22"/>
    </row>
    <row r="49" spans="1:6" ht="14.25" x14ac:dyDescent="0.2">
      <c r="A49" s="22"/>
      <c r="B49" s="54"/>
      <c r="C49" s="54"/>
      <c r="D49" s="54"/>
      <c r="E49" s="29"/>
      <c r="F49" s="22"/>
    </row>
    <row r="50" spans="1:6" ht="14.25" x14ac:dyDescent="0.2">
      <c r="A50" s="22"/>
      <c r="B50" s="54"/>
      <c r="C50" s="54"/>
      <c r="D50" s="54"/>
      <c r="E50" s="29"/>
      <c r="F50" s="22"/>
    </row>
    <row r="51" spans="1:6" ht="14.25" x14ac:dyDescent="0.2">
      <c r="A51" s="22"/>
      <c r="B51" s="54" t="s">
        <v>74</v>
      </c>
      <c r="C51" s="54"/>
      <c r="D51" s="54"/>
      <c r="E51" s="29"/>
      <c r="F51" s="22"/>
    </row>
    <row r="52" spans="1:6" ht="14.25" x14ac:dyDescent="0.2">
      <c r="A52" s="22"/>
      <c r="B52" s="54"/>
      <c r="C52" s="54"/>
      <c r="D52" s="54"/>
      <c r="E52" s="29"/>
      <c r="F52" s="22"/>
    </row>
    <row r="53" spans="1:6" ht="14.25" x14ac:dyDescent="0.2">
      <c r="A53" s="22"/>
      <c r="B53" s="54"/>
      <c r="C53" s="54"/>
      <c r="D53" s="54"/>
      <c r="E53" s="29"/>
      <c r="F53" s="22"/>
    </row>
    <row r="54" spans="1:6" ht="14.25" x14ac:dyDescent="0.2">
      <c r="A54" s="22"/>
      <c r="B54" s="54" t="s">
        <v>91</v>
      </c>
      <c r="C54" s="54"/>
      <c r="D54" s="54"/>
      <c r="E54" s="29"/>
      <c r="F54" s="22"/>
    </row>
    <row r="55" spans="1:6" ht="14.25" x14ac:dyDescent="0.2">
      <c r="A55" s="22"/>
      <c r="B55" s="54"/>
      <c r="C55" s="54"/>
      <c r="D55" s="54"/>
      <c r="E55" s="29"/>
      <c r="F55" s="22"/>
    </row>
    <row r="56" spans="1:6" ht="14.25" x14ac:dyDescent="0.2">
      <c r="A56" s="22"/>
      <c r="B56" s="54"/>
      <c r="C56" s="54"/>
      <c r="D56" s="54"/>
      <c r="E56" s="29"/>
      <c r="F56" s="22"/>
    </row>
    <row r="57" spans="1:6" ht="14.25" x14ac:dyDescent="0.2">
      <c r="A57" s="22"/>
      <c r="B57" s="54" t="s">
        <v>92</v>
      </c>
      <c r="C57" s="54"/>
      <c r="D57" s="54"/>
      <c r="E57" s="29"/>
      <c r="F57" s="22"/>
    </row>
    <row r="58" spans="1:6" ht="14.25" x14ac:dyDescent="0.2">
      <c r="A58" s="22"/>
      <c r="B58" s="54"/>
      <c r="C58" s="54"/>
      <c r="D58" s="54"/>
      <c r="E58" s="29"/>
      <c r="F58" s="22"/>
    </row>
    <row r="59" spans="1:6" ht="14.25" x14ac:dyDescent="0.2">
      <c r="A59" s="22"/>
      <c r="B59" s="54"/>
      <c r="C59" s="54"/>
      <c r="D59" s="54"/>
      <c r="E59" s="29"/>
      <c r="F59" s="22"/>
    </row>
    <row r="60" spans="1:6" ht="14.25" x14ac:dyDescent="0.2">
      <c r="A60" s="22"/>
      <c r="B60" s="54" t="s">
        <v>93</v>
      </c>
      <c r="C60" s="54"/>
      <c r="D60" s="54"/>
      <c r="E60" s="29"/>
      <c r="F60" s="22"/>
    </row>
    <row r="61" spans="1:6" ht="14.25" x14ac:dyDescent="0.2">
      <c r="A61" s="22"/>
      <c r="B61" s="54"/>
      <c r="C61" s="54"/>
      <c r="D61" s="54"/>
      <c r="E61" s="29"/>
      <c r="F61" s="22"/>
    </row>
    <row r="62" spans="1:6" ht="14.25" x14ac:dyDescent="0.2">
      <c r="A62" s="22"/>
      <c r="B62" s="54"/>
      <c r="C62" s="54"/>
      <c r="D62" s="54"/>
      <c r="E62" s="29"/>
      <c r="F62" s="22"/>
    </row>
    <row r="63" spans="1:6" ht="14.25" x14ac:dyDescent="0.2">
      <c r="A63" s="22"/>
      <c r="B63" s="54"/>
      <c r="C63" s="54"/>
      <c r="D63" s="54"/>
      <c r="E63" s="29"/>
      <c r="F63" s="22"/>
    </row>
    <row r="64" spans="1:6" ht="14.25" x14ac:dyDescent="0.2">
      <c r="A64" s="22"/>
      <c r="B64" s="54"/>
      <c r="C64" s="54"/>
      <c r="D64" s="54"/>
      <c r="E64" s="29"/>
      <c r="F64" s="22"/>
    </row>
    <row r="65" spans="1:6" ht="14.25" x14ac:dyDescent="0.2">
      <c r="A65" s="22"/>
      <c r="B65" s="54"/>
      <c r="C65" s="54"/>
      <c r="D65" s="54"/>
      <c r="E65" s="29"/>
      <c r="F65" s="22"/>
    </row>
    <row r="66" spans="1:6" ht="14.25" x14ac:dyDescent="0.2">
      <c r="A66" s="22"/>
      <c r="B66" s="54"/>
      <c r="C66" s="54"/>
      <c r="D66" s="54"/>
      <c r="E66" s="29"/>
      <c r="F66" s="22"/>
    </row>
    <row r="67" spans="1:6" ht="14.25" x14ac:dyDescent="0.2">
      <c r="A67" s="22"/>
      <c r="B67" s="54"/>
      <c r="C67" s="54"/>
      <c r="D67" s="54"/>
      <c r="E67" s="29"/>
      <c r="F67" s="22"/>
    </row>
    <row r="68" spans="1:6" ht="14.25" x14ac:dyDescent="0.2">
      <c r="A68" s="22"/>
      <c r="B68" s="54"/>
      <c r="C68" s="54"/>
      <c r="D68" s="54"/>
      <c r="E68" s="29"/>
      <c r="F68" s="22"/>
    </row>
    <row r="69" spans="1:6" ht="14.25" x14ac:dyDescent="0.2">
      <c r="A69" s="22"/>
      <c r="B69" s="54"/>
      <c r="C69" s="54"/>
      <c r="D69" s="54"/>
      <c r="E69" s="29"/>
      <c r="F69" s="22"/>
    </row>
    <row r="70" spans="1:6" ht="14.25" x14ac:dyDescent="0.2">
      <c r="A70" s="22"/>
      <c r="B70" s="54"/>
      <c r="C70" s="54"/>
      <c r="D70" s="54"/>
      <c r="E70" s="29"/>
      <c r="F70" s="22"/>
    </row>
    <row r="71" spans="1:6" ht="14.25" x14ac:dyDescent="0.2">
      <c r="A71" s="22"/>
      <c r="B71" s="54"/>
      <c r="C71" s="54"/>
      <c r="D71" s="54"/>
      <c r="E71" s="29"/>
      <c r="F71" s="22"/>
    </row>
    <row r="72" spans="1:6" ht="13.5" customHeight="1" x14ac:dyDescent="0.2">
      <c r="A72" s="22"/>
      <c r="B72" s="54"/>
      <c r="C72" s="54"/>
      <c r="D72" s="54"/>
      <c r="E72" s="29"/>
      <c r="F72" s="22"/>
    </row>
    <row r="73" spans="1:6" ht="13.5" customHeight="1" x14ac:dyDescent="0.2">
      <c r="A73" s="22"/>
      <c r="B73" s="26" t="s">
        <v>23</v>
      </c>
      <c r="C73" s="27"/>
      <c r="D73" s="27"/>
      <c r="E73" s="30">
        <f>17.5*225</f>
        <v>3937.5</v>
      </c>
      <c r="F73" s="22"/>
    </row>
    <row r="74" spans="1:6" ht="13.5" customHeight="1" x14ac:dyDescent="0.2">
      <c r="A74" s="22"/>
      <c r="B74" s="35" t="s">
        <v>20</v>
      </c>
      <c r="C74" s="27"/>
      <c r="D74" s="27"/>
      <c r="E74" s="31">
        <v>60</v>
      </c>
      <c r="F74" s="22"/>
    </row>
    <row r="75" spans="1:6" ht="13.5" customHeight="1" x14ac:dyDescent="0.2">
      <c r="A75" s="22"/>
      <c r="B75" s="35" t="s">
        <v>21</v>
      </c>
      <c r="C75" s="27"/>
      <c r="D75" s="27"/>
      <c r="E75" s="31">
        <v>0</v>
      </c>
      <c r="F75" s="22"/>
    </row>
    <row r="76" spans="1:6" ht="13.5" customHeight="1" x14ac:dyDescent="0.2">
      <c r="A76" s="22"/>
      <c r="B76" s="26" t="s">
        <v>22</v>
      </c>
      <c r="C76" s="27"/>
      <c r="D76" s="27"/>
      <c r="E76" s="30">
        <f>SUM(E73:E75)</f>
        <v>3997.5</v>
      </c>
      <c r="F76" s="22"/>
    </row>
    <row r="77" spans="1:6" ht="13.5" customHeight="1" x14ac:dyDescent="0.2">
      <c r="A77" s="22"/>
      <c r="B77" s="27" t="s">
        <v>5</v>
      </c>
      <c r="C77" s="32">
        <v>0.05</v>
      </c>
      <c r="D77" s="27"/>
      <c r="E77" s="36">
        <f>ROUND(E76*C77,2)</f>
        <v>199.88</v>
      </c>
      <c r="F77" s="22"/>
    </row>
    <row r="78" spans="1:6" ht="13.5" customHeight="1" x14ac:dyDescent="0.2">
      <c r="A78" s="22"/>
      <c r="B78" s="27" t="s">
        <v>4</v>
      </c>
      <c r="C78" s="44">
        <v>9.9750000000000005E-2</v>
      </c>
      <c r="D78" s="27"/>
      <c r="E78" s="37">
        <f>ROUND(E76*C78,2)</f>
        <v>398.75</v>
      </c>
      <c r="F78" s="22"/>
    </row>
    <row r="79" spans="1:6" ht="13.5" customHeight="1" x14ac:dyDescent="0.2">
      <c r="A79" s="22"/>
      <c r="B79" s="27"/>
      <c r="C79" s="27"/>
      <c r="D79" s="27"/>
      <c r="E79" s="33"/>
      <c r="F79" s="22"/>
    </row>
    <row r="80" spans="1:6" ht="16.5" customHeight="1" thickBot="1" x14ac:dyDescent="0.25">
      <c r="A80" s="22"/>
      <c r="B80" s="26" t="s">
        <v>24</v>
      </c>
      <c r="C80" s="27"/>
      <c r="D80" s="27"/>
      <c r="E80" s="34">
        <f>SUM(E76:E78)</f>
        <v>4596.13</v>
      </c>
      <c r="F80" s="22"/>
    </row>
    <row r="81" spans="1:6" ht="15.75" thickTop="1" x14ac:dyDescent="0.2">
      <c r="A81" s="22"/>
      <c r="B81" s="57"/>
      <c r="C81" s="57"/>
      <c r="D81" s="57"/>
      <c r="E81" s="38"/>
      <c r="F81" s="22"/>
    </row>
    <row r="82" spans="1:6" ht="15" x14ac:dyDescent="0.2">
      <c r="A82" s="22"/>
      <c r="B82" s="56" t="s">
        <v>26</v>
      </c>
      <c r="C82" s="56"/>
      <c r="D82" s="56"/>
      <c r="E82" s="38"/>
      <c r="F82" s="22"/>
    </row>
    <row r="83" spans="1:6" ht="15" x14ac:dyDescent="0.2">
      <c r="A83" s="22"/>
      <c r="B83" s="57"/>
      <c r="C83" s="57"/>
      <c r="D83" s="57"/>
      <c r="E83" s="38"/>
      <c r="F83" s="22"/>
    </row>
    <row r="84" spans="1:6" ht="19.5" customHeight="1" x14ac:dyDescent="0.2">
      <c r="A84" s="22"/>
      <c r="B84" s="39" t="s">
        <v>25</v>
      </c>
      <c r="C84" s="40"/>
      <c r="D84" s="40"/>
      <c r="E84" s="41">
        <f>E80-E82</f>
        <v>4596.13</v>
      </c>
      <c r="F84" s="22"/>
    </row>
    <row r="85" spans="1:6" ht="13.5" customHeight="1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2"/>
      <c r="C87" s="52"/>
      <c r="D87" s="52"/>
      <c r="E87" s="52"/>
      <c r="F87" s="22"/>
    </row>
    <row r="88" spans="1:6" ht="14.25" x14ac:dyDescent="0.2">
      <c r="A88" s="60" t="s">
        <v>27</v>
      </c>
      <c r="B88" s="60"/>
      <c r="C88" s="60"/>
      <c r="D88" s="60"/>
      <c r="E88" s="60"/>
      <c r="F88" s="60"/>
    </row>
    <row r="89" spans="1:6" ht="14.25" x14ac:dyDescent="0.2">
      <c r="A89" s="58" t="s">
        <v>7</v>
      </c>
      <c r="B89" s="58"/>
      <c r="C89" s="58"/>
      <c r="D89" s="58"/>
      <c r="E89" s="58"/>
      <c r="F89" s="58"/>
    </row>
    <row r="90" spans="1:6" x14ac:dyDescent="0.2">
      <c r="A90" s="22"/>
      <c r="B90" s="22"/>
      <c r="C90" s="22"/>
      <c r="D90" s="22"/>
      <c r="E90" s="22"/>
      <c r="F90" s="22"/>
    </row>
    <row r="91" spans="1:6" x14ac:dyDescent="0.2">
      <c r="A91" s="22"/>
      <c r="B91" s="53"/>
      <c r="C91" s="53"/>
      <c r="D91" s="53"/>
      <c r="E91" s="53"/>
      <c r="F91" s="22"/>
    </row>
    <row r="92" spans="1:6" ht="15" x14ac:dyDescent="0.2">
      <c r="A92" s="59" t="s">
        <v>8</v>
      </c>
      <c r="B92" s="59"/>
      <c r="C92" s="59"/>
      <c r="D92" s="59"/>
      <c r="E92" s="59"/>
      <c r="F92" s="59"/>
    </row>
    <row r="94" spans="1:6" ht="39.75" customHeight="1" x14ac:dyDescent="0.2">
      <c r="B94" s="50"/>
      <c r="C94" s="51"/>
      <c r="D94" s="51"/>
    </row>
    <row r="95" spans="1:6" ht="13.5" customHeight="1" x14ac:dyDescent="0.2"/>
    <row r="96" spans="1:6" x14ac:dyDescent="0.2">
      <c r="B96" s="17"/>
      <c r="C96" s="17"/>
      <c r="D96" s="17"/>
    </row>
  </sheetData>
  <mergeCells count="49">
    <mergeCell ref="B94:D94"/>
    <mergeCell ref="B83:D83"/>
    <mergeCell ref="B87:E87"/>
    <mergeCell ref="A88:F88"/>
    <mergeCell ref="A89:F89"/>
    <mergeCell ref="B91:E91"/>
    <mergeCell ref="A92:F92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81:D81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1:B83 B12:B20 B34:B72" xr:uid="{00000000-0002-0000-0800-000000000000}">
      <formula1>Liste_Activités</formula1>
    </dataValidation>
  </dataValidations>
  <pageMargins left="0" right="0" top="0" bottom="0" header="0" footer="0"/>
  <pageSetup paperSize="122" scale="48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28</vt:i4>
      </vt:variant>
    </vt:vector>
  </HeadingPairs>
  <TitlesOfParts>
    <vt:vector size="46" baseType="lpstr">
      <vt:lpstr>30-08-10</vt:lpstr>
      <vt:lpstr>30-08-10 (2)</vt:lpstr>
      <vt:lpstr>19-10-10</vt:lpstr>
      <vt:lpstr>19-10-10 (2)</vt:lpstr>
      <vt:lpstr>19-10-10 (3)</vt:lpstr>
      <vt:lpstr>08-09-11</vt:lpstr>
      <vt:lpstr>23-10-12</vt:lpstr>
      <vt:lpstr>17-12-12</vt:lpstr>
      <vt:lpstr>23-05-13</vt:lpstr>
      <vt:lpstr>10-12-13</vt:lpstr>
      <vt:lpstr>10-07-14</vt:lpstr>
      <vt:lpstr>20-11-14</vt:lpstr>
      <vt:lpstr>01-04-16</vt:lpstr>
      <vt:lpstr>27-04-16</vt:lpstr>
      <vt:lpstr>08-09-16</vt:lpstr>
      <vt:lpstr>02-07-17</vt:lpstr>
      <vt:lpstr>02-11-20</vt:lpstr>
      <vt:lpstr>Activités</vt:lpstr>
      <vt:lpstr>'01-04-16'!a</vt:lpstr>
      <vt:lpstr>'02-07-17'!a</vt:lpstr>
      <vt:lpstr>'02-11-20'!a</vt:lpstr>
      <vt:lpstr>'08-09-16'!a</vt:lpstr>
      <vt:lpstr>'27-04-16'!a</vt:lpstr>
      <vt:lpstr>'02-07-17'!Liste_Activités</vt:lpstr>
      <vt:lpstr>'02-11-20'!Liste_Activités</vt:lpstr>
      <vt:lpstr>'08-09-16'!Liste_Activités</vt:lpstr>
      <vt:lpstr>'27-04-16'!Liste_Activités</vt:lpstr>
      <vt:lpstr>Activités!Liste_Activités</vt:lpstr>
      <vt:lpstr>'01-04-16'!Print_Area</vt:lpstr>
      <vt:lpstr>'02-07-17'!Print_Area</vt:lpstr>
      <vt:lpstr>'02-11-20'!Print_Area</vt:lpstr>
      <vt:lpstr>'08-09-11'!Print_Area</vt:lpstr>
      <vt:lpstr>'08-09-16'!Print_Area</vt:lpstr>
      <vt:lpstr>'10-07-14'!Print_Area</vt:lpstr>
      <vt:lpstr>'10-12-13'!Print_Area</vt:lpstr>
      <vt:lpstr>'17-12-12'!Print_Area</vt:lpstr>
      <vt:lpstr>'19-10-10'!Print_Area</vt:lpstr>
      <vt:lpstr>'19-10-10 (2)'!Print_Area</vt:lpstr>
      <vt:lpstr>'19-10-10 (3)'!Print_Area</vt:lpstr>
      <vt:lpstr>'20-11-14'!Print_Area</vt:lpstr>
      <vt:lpstr>'23-05-13'!Print_Area</vt:lpstr>
      <vt:lpstr>'23-10-12'!Print_Area</vt:lpstr>
      <vt:lpstr>'27-04-16'!Print_Area</vt:lpstr>
      <vt:lpstr>'30-08-10'!Print_Area</vt:lpstr>
      <vt:lpstr>'30-08-10 (2)'!Print_Area</vt:lpstr>
      <vt:lpstr>Activités!Print_Area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2020-11-02T19:10:28Z</cp:lastPrinted>
  <dcterms:created xsi:type="dcterms:W3CDTF">1996-11-05T19:10:39Z</dcterms:created>
  <dcterms:modified xsi:type="dcterms:W3CDTF">2020-11-02T19:12:16Z</dcterms:modified>
</cp:coreProperties>
</file>