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6F0A43BB-C12C-433C-9D0B-7CEE48D4F0CF}" xr6:coauthVersionLast="47" xr6:coauthVersionMax="47" xr10:uidLastSave="{00000000-0000-0000-0000-000000000000}"/>
  <bookViews>
    <workbookView xWindow="-120" yWindow="-120" windowWidth="38640" windowHeight="15840" firstSheet="18" activeTab="29" xr2:uid="{00000000-000D-0000-FFFF-FFFF00000000}"/>
  </bookViews>
  <sheets>
    <sheet name="30-08-11" sheetId="4" r:id="rId1"/>
    <sheet name="27-06-12" sheetId="6" r:id="rId2"/>
    <sheet name="28-01-13" sheetId="7" r:id="rId3"/>
    <sheet name="26-02-13" sheetId="8" r:id="rId4"/>
    <sheet name="23-05-13" sheetId="9" r:id="rId5"/>
    <sheet name="11-07-13" sheetId="10" r:id="rId6"/>
    <sheet name="6-06-14" sheetId="11" r:id="rId7"/>
    <sheet name="25-07-14" sheetId="12" r:id="rId8"/>
    <sheet name="25-07-14 (2)" sheetId="13" r:id="rId9"/>
    <sheet name="20-02-15" sheetId="14" r:id="rId10"/>
    <sheet name="5-05-15" sheetId="15" r:id="rId11"/>
    <sheet name="19-12-15" sheetId="16" r:id="rId12"/>
    <sheet name="18-07-16" sheetId="17" r:id="rId13"/>
    <sheet name="08-09-16" sheetId="18" r:id="rId14"/>
    <sheet name="04-11-16" sheetId="19" r:id="rId15"/>
    <sheet name="03-05-17" sheetId="20" r:id="rId16"/>
    <sheet name="01-07-17" sheetId="21" r:id="rId17"/>
    <sheet name="27-11-17" sheetId="22" r:id="rId18"/>
    <sheet name="18-02-18" sheetId="23" r:id="rId19"/>
    <sheet name="14-06-18" sheetId="24" r:id="rId20"/>
    <sheet name="19-04-19" sheetId="25" r:id="rId21"/>
    <sheet name="17-06-21" sheetId="26" r:id="rId22"/>
    <sheet name="28-10-21" sheetId="32" r:id="rId23"/>
    <sheet name="28-10-21 (2)" sheetId="29" r:id="rId24"/>
    <sheet name="11-12-21" sheetId="33" r:id="rId25"/>
    <sheet name="12-05-22" sheetId="34" r:id="rId26"/>
    <sheet name="20-12-22" sheetId="35" r:id="rId27"/>
    <sheet name="29-06-23" sheetId="36" r:id="rId28"/>
    <sheet name="29-06-23 (2)" sheetId="37" r:id="rId29"/>
    <sheet name="29-06-23 (3)" sheetId="38" r:id="rId30"/>
    <sheet name="Activités" sheetId="31" r:id="rId31"/>
  </sheets>
  <definedNames>
    <definedName name="Liste_Activités" localSheetId="16">#REF!</definedName>
    <definedName name="Liste_Activités" localSheetId="15">#REF!</definedName>
    <definedName name="Liste_Activités" localSheetId="14">#REF!</definedName>
    <definedName name="Liste_Activités" localSheetId="13">#REF!</definedName>
    <definedName name="Liste_Activités" localSheetId="24">Activités!$C$5:$C$47</definedName>
    <definedName name="Liste_Activités" localSheetId="25">Activités!$C$5:$C$47</definedName>
    <definedName name="Liste_Activités" localSheetId="19">#REF!</definedName>
    <definedName name="Liste_Activités" localSheetId="21">#REF!</definedName>
    <definedName name="Liste_Activités" localSheetId="18">#REF!</definedName>
    <definedName name="Liste_Activités" localSheetId="12">#REF!</definedName>
    <definedName name="Liste_Activités" localSheetId="20">#REF!</definedName>
    <definedName name="Liste_Activités" localSheetId="11">#REF!</definedName>
    <definedName name="Liste_Activités" localSheetId="9">#REF!</definedName>
    <definedName name="Liste_Activités" localSheetId="26">Activités!$C$5:$C$47</definedName>
    <definedName name="Liste_Activités" localSheetId="17">#REF!</definedName>
    <definedName name="Liste_Activités" localSheetId="22">Activités!$C$5:$C$47</definedName>
    <definedName name="Liste_Activités" localSheetId="23">Activités!$C$5:$C$47</definedName>
    <definedName name="Liste_Activités" localSheetId="27">Activités!$C$5:$C$47</definedName>
    <definedName name="Liste_Activités" localSheetId="28">Activités!$C$5:$C$47</definedName>
    <definedName name="Liste_Activités" localSheetId="29">Activités!$C$5:$C$47</definedName>
    <definedName name="Liste_Activités" localSheetId="10">#REF!</definedName>
    <definedName name="Liste_Activités">#REF!</definedName>
    <definedName name="Print_Area" localSheetId="16">'01-07-17'!$A$1:$F$88</definedName>
    <definedName name="Print_Area" localSheetId="15">'03-05-17'!$A$1:$F$89</definedName>
    <definedName name="Print_Area" localSheetId="14">'04-11-16'!$A$1:$F$89</definedName>
    <definedName name="Print_Area" localSheetId="13">'08-09-16'!$A$1:$F$89</definedName>
    <definedName name="Print_Area" localSheetId="24">'11-12-21'!$A$1:$F$89</definedName>
    <definedName name="Print_Area" localSheetId="25">'12-05-22'!$A$1:$F$89</definedName>
    <definedName name="Print_Area" localSheetId="19">'14-06-18'!$A$1:$F$89</definedName>
    <definedName name="Print_Area" localSheetId="21">'17-06-21'!$A$1:$F$89</definedName>
    <definedName name="Print_Area" localSheetId="18">'18-02-18'!$A$1:$F$89</definedName>
    <definedName name="Print_Area" localSheetId="12">'18-07-16'!$A$1:$F$89</definedName>
    <definedName name="Print_Area" localSheetId="20">'19-04-19'!$A$1:$F$89</definedName>
    <definedName name="Print_Area" localSheetId="11">'19-12-15'!$A$1:$F$89</definedName>
    <definedName name="Print_Area" localSheetId="9">'20-02-15'!$A$1:$F$89</definedName>
    <definedName name="Print_Area" localSheetId="26">'20-12-22'!$A$1:$F$89</definedName>
    <definedName name="Print_Area" localSheetId="17">'27-11-17'!$A$1:$F$89</definedName>
    <definedName name="Print_Area" localSheetId="22">'28-10-21'!$A$1:$F$89</definedName>
    <definedName name="Print_Area" localSheetId="23">'28-10-21 (2)'!$A$1:$F$89</definedName>
    <definedName name="Print_Area" localSheetId="27">'29-06-23'!$A$1:$F$89</definedName>
    <definedName name="Print_Area" localSheetId="28">'29-06-23 (2)'!$A$1:$F$89</definedName>
    <definedName name="Print_Area" localSheetId="29">'29-06-23 (3)'!$A$1:$F$89</definedName>
    <definedName name="Print_Area" localSheetId="10">'5-05-15'!$A$1:$F$89</definedName>
    <definedName name="Print_Area" localSheetId="30">Activités!$A$1:$D$47</definedName>
    <definedName name="_xlnm.Print_Area" localSheetId="16">'01-07-17'!$A$1:$F$88</definedName>
    <definedName name="_xlnm.Print_Area" localSheetId="15">'03-05-17'!$A$1:$F$89</definedName>
    <definedName name="_xlnm.Print_Area" localSheetId="14">'04-11-16'!$A$1:$F$89</definedName>
    <definedName name="_xlnm.Print_Area" localSheetId="13">'08-09-16'!$A$1:$F$89</definedName>
    <definedName name="_xlnm.Print_Area" localSheetId="5">'11-07-13'!$A$1:$F$93</definedName>
    <definedName name="_xlnm.Print_Area" localSheetId="24">'11-12-21'!$A$1:$F$89</definedName>
    <definedName name="_xlnm.Print_Area" localSheetId="25">'12-05-22'!$A$1:$F$89</definedName>
    <definedName name="_xlnm.Print_Area" localSheetId="19">'14-06-18'!$A$1:$F$89</definedName>
    <definedName name="_xlnm.Print_Area" localSheetId="21">'17-06-21'!$A$1:$F$89</definedName>
    <definedName name="_xlnm.Print_Area" localSheetId="18">'18-02-18'!$A$1:$F$89</definedName>
    <definedName name="_xlnm.Print_Area" localSheetId="12">'18-07-16'!$A$1:$F$89</definedName>
    <definedName name="_xlnm.Print_Area" localSheetId="20">'19-04-19'!$A$1:$F$89</definedName>
    <definedName name="_xlnm.Print_Area" localSheetId="11">'19-12-15'!$A$1:$F$89</definedName>
    <definedName name="_xlnm.Print_Area" localSheetId="9">'20-02-15'!$A$1:$F$89</definedName>
    <definedName name="_xlnm.Print_Area" localSheetId="26">'20-12-22'!$A$1:$F$89</definedName>
    <definedName name="_xlnm.Print_Area" localSheetId="4">'23-05-13'!$A$1:$F$94</definedName>
    <definedName name="_xlnm.Print_Area" localSheetId="7">'25-07-14'!$A$1:$F$95</definedName>
    <definedName name="_xlnm.Print_Area" localSheetId="8">'25-07-14 (2)'!$A$1:$F$95</definedName>
    <definedName name="_xlnm.Print_Area" localSheetId="3">'26-02-13'!$A$1:$F$94</definedName>
    <definedName name="_xlnm.Print_Area" localSheetId="1">'27-06-12'!$A$1:$F$94</definedName>
    <definedName name="_xlnm.Print_Area" localSheetId="17">'27-11-17'!$A$1:$F$89</definedName>
    <definedName name="_xlnm.Print_Area" localSheetId="2">'28-01-13'!$A$1:$F$94</definedName>
    <definedName name="_xlnm.Print_Area" localSheetId="22">'28-10-21'!$A$1:$F$89</definedName>
    <definedName name="_xlnm.Print_Area" localSheetId="23">'28-10-21 (2)'!$A$1:$F$89</definedName>
    <definedName name="_xlnm.Print_Area" localSheetId="27">'29-06-23'!$A$1:$F$89</definedName>
    <definedName name="_xlnm.Print_Area" localSheetId="28">'29-06-23 (2)'!$A$1:$F$89</definedName>
    <definedName name="_xlnm.Print_Area" localSheetId="29">'29-06-23 (3)'!$A$1:$F$89</definedName>
    <definedName name="_xlnm.Print_Area" localSheetId="0">'30-08-11'!$A$1:$F$94</definedName>
    <definedName name="_xlnm.Print_Area" localSheetId="10">'5-05-15'!$A$1:$F$89</definedName>
    <definedName name="_xlnm.Print_Area" localSheetId="6">'6-06-14'!$A$1:$F$95</definedName>
    <definedName name="_xlnm.Print_Area" localSheetId="30">Activités!$A$1:$D$48</definedName>
    <definedName name="Zone_impres_MI" localSheetId="24">#REF!</definedName>
    <definedName name="Zone_impres_MI" localSheetId="25">#REF!</definedName>
    <definedName name="Zone_impres_MI" localSheetId="26">#REF!</definedName>
    <definedName name="Zone_impres_MI" localSheetId="22">#REF!</definedName>
    <definedName name="Zone_impres_MI" localSheetId="27">#REF!</definedName>
    <definedName name="Zone_impres_MI" localSheetId="28">#REF!</definedName>
    <definedName name="Zone_impres_MI" localSheetId="29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38" l="1"/>
  <c r="E72" i="37"/>
  <c r="E74" i="37" s="1"/>
  <c r="E72" i="36"/>
  <c r="E69" i="35"/>
  <c r="E72" i="35"/>
  <c r="E73" i="35"/>
  <c r="E74" i="35"/>
  <c r="E76" i="35"/>
  <c r="E80" i="35"/>
  <c r="E69" i="34"/>
  <c r="E72" i="34"/>
  <c r="E73" i="34"/>
  <c r="E74" i="34"/>
  <c r="E76" i="34"/>
  <c r="E80" i="34"/>
  <c r="E69" i="33"/>
  <c r="E72" i="33"/>
  <c r="E73" i="33"/>
  <c r="E74" i="33"/>
  <c r="E76" i="33"/>
  <c r="E80" i="33"/>
  <c r="E69" i="32"/>
  <c r="E72" i="32"/>
  <c r="E73" i="32"/>
  <c r="E74" i="32"/>
  <c r="E76" i="32"/>
  <c r="E80" i="32"/>
  <c r="E69" i="29"/>
  <c r="E72" i="29"/>
  <c r="E73" i="29"/>
  <c r="E74" i="29"/>
  <c r="E76" i="29"/>
  <c r="E80" i="29"/>
  <c r="E69" i="26"/>
  <c r="E72" i="26"/>
  <c r="E73" i="26"/>
  <c r="E74" i="26"/>
  <c r="E76" i="26"/>
  <c r="E80" i="26"/>
  <c r="E69" i="25"/>
  <c r="E72" i="25"/>
  <c r="E73" i="25"/>
  <c r="E74" i="25"/>
  <c r="E76" i="25"/>
  <c r="E80" i="25"/>
  <c r="E69" i="24"/>
  <c r="E72" i="24"/>
  <c r="E73" i="24"/>
  <c r="E74" i="24"/>
  <c r="E76" i="24"/>
  <c r="E80" i="24"/>
  <c r="E69" i="23"/>
  <c r="E72" i="23"/>
  <c r="E73" i="23"/>
  <c r="E74" i="23"/>
  <c r="E76" i="23"/>
  <c r="E80" i="23"/>
  <c r="E69" i="22"/>
  <c r="E72" i="22"/>
  <c r="E73" i="22"/>
  <c r="E74" i="22"/>
  <c r="E76" i="22"/>
  <c r="E80" i="22"/>
  <c r="E68" i="21"/>
  <c r="E71" i="21"/>
  <c r="E72" i="21"/>
  <c r="E73" i="21"/>
  <c r="E75" i="21"/>
  <c r="E79" i="21"/>
  <c r="E69" i="20"/>
  <c r="E72" i="20"/>
  <c r="E73" i="20"/>
  <c r="E74" i="20"/>
  <c r="E76" i="20"/>
  <c r="E80" i="20"/>
  <c r="E69" i="19"/>
  <c r="E72" i="19"/>
  <c r="E73" i="19"/>
  <c r="E74" i="19"/>
  <c r="E76" i="19"/>
  <c r="E80" i="19"/>
  <c r="E69" i="18"/>
  <c r="E72" i="18"/>
  <c r="E73" i="18"/>
  <c r="E74" i="18"/>
  <c r="E76" i="18"/>
  <c r="E80" i="18"/>
  <c r="E69" i="17"/>
  <c r="E72" i="17"/>
  <c r="E73" i="17"/>
  <c r="E74" i="17"/>
  <c r="E76" i="17"/>
  <c r="E80" i="17"/>
  <c r="E69" i="16"/>
  <c r="E72" i="16"/>
  <c r="E73" i="16"/>
  <c r="E74" i="16"/>
  <c r="E69" i="15"/>
  <c r="E72" i="15"/>
  <c r="E76" i="16"/>
  <c r="E80" i="16"/>
  <c r="E74" i="15"/>
  <c r="E73" i="15"/>
  <c r="E76" i="15"/>
  <c r="E80" i="15"/>
  <c r="E69" i="14"/>
  <c r="E72" i="14"/>
  <c r="E78" i="13"/>
  <c r="E79" i="13"/>
  <c r="E80" i="13"/>
  <c r="E75" i="12"/>
  <c r="E78" i="12"/>
  <c r="E79" i="12"/>
  <c r="E75" i="11"/>
  <c r="E78" i="11"/>
  <c r="E80" i="11"/>
  <c r="E79" i="11"/>
  <c r="E82" i="11"/>
  <c r="E86" i="11"/>
  <c r="E73" i="10"/>
  <c r="E76" i="10"/>
  <c r="E74" i="9"/>
  <c r="E77" i="9"/>
  <c r="E79" i="9"/>
  <c r="E74" i="8"/>
  <c r="E77" i="8"/>
  <c r="E74" i="7"/>
  <c r="E78" i="9"/>
  <c r="E81" i="9"/>
  <c r="E85" i="9"/>
  <c r="E77" i="7"/>
  <c r="E74" i="6"/>
  <c r="E77" i="6"/>
  <c r="E78" i="6"/>
  <c r="E74" i="4"/>
  <c r="E77" i="4"/>
  <c r="E78" i="7"/>
  <c r="E79" i="7"/>
  <c r="E81" i="7"/>
  <c r="E85" i="7"/>
  <c r="E79" i="6"/>
  <c r="E81" i="6"/>
  <c r="E85" i="6"/>
  <c r="E78" i="8"/>
  <c r="E79" i="8"/>
  <c r="E81" i="8"/>
  <c r="E85" i="8"/>
  <c r="E78" i="4"/>
  <c r="E78" i="10"/>
  <c r="E77" i="10"/>
  <c r="E80" i="10"/>
  <c r="E84" i="10"/>
  <c r="E73" i="14"/>
  <c r="E74" i="14"/>
  <c r="E76" i="14"/>
  <c r="E80" i="14"/>
  <c r="E82" i="13"/>
  <c r="E86" i="13"/>
  <c r="E80" i="12"/>
  <c r="E82" i="12"/>
  <c r="E86" i="12"/>
  <c r="E79" i="4"/>
  <c r="E81" i="4"/>
  <c r="E85" i="4"/>
  <c r="E73" i="38" l="1"/>
  <c r="E74" i="38"/>
  <c r="E73" i="37"/>
  <c r="E76" i="37" s="1"/>
  <c r="E80" i="37" s="1"/>
  <c r="E74" i="36"/>
  <c r="E73" i="36"/>
  <c r="E76" i="36" s="1"/>
  <c r="E80" i="36" s="1"/>
  <c r="E76" i="38" l="1"/>
  <c r="E80" i="38" s="1"/>
</calcChain>
</file>

<file path=xl/sharedStrings.xml><?xml version="1.0" encoding="utf-8"?>
<sst xmlns="http://schemas.openxmlformats.org/spreadsheetml/2006/main" count="810" uniqueCount="219">
  <si>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</si>
  <si>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</si>
  <si>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</si>
  <si>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</si>
  <si>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</si>
  <si>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</si>
  <si>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*** Payable sur réception.  Frais d’administration de 2 % par mois sur note d’honoraires passée due. ***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</si>
  <si>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</si>
  <si>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</si>
  <si>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</si>
  <si>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</si>
  <si>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</si>
  <si>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 xml:space="preserve"> - Divers calculs effectués;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</si>
  <si>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</si>
  <si>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</si>
  <si>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</si>
  <si>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</si>
  <si>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</si>
  <si>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</si>
  <si>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</si>
  <si>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</si>
  <si>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>*** Veuillez faire votre chèque à l'ordre de GC Fiscalité Plus Inc. Payable en ligne chez Desjardins et dans les institutions financières participantes.***</t>
  </si>
  <si>
    <t>SIMON LANGEVIN</t>
  </si>
  <si>
    <t>GESTION PROFABCO INC</t>
  </si>
  <si>
    <t>6721 rue Beaubien Est</t>
  </si>
  <si>
    <t>Montréal  Québec  H1M 3B2</t>
  </si>
  <si>
    <r>
      <t xml:space="preserve">Facturation relativement aux travaux effectués dans le dossier de </t>
    </r>
    <r>
      <rPr>
        <u/>
        <sz val="11"/>
        <color rgb="FF625850"/>
        <rFont val="Verdana"/>
        <family val="2"/>
      </rPr>
      <t>Groupe LM2</t>
    </r>
    <r>
      <rPr>
        <sz val="11"/>
        <color rgb="FF625850"/>
        <rFont val="Verdana"/>
        <family val="2"/>
      </rPr>
      <t>, notamment:</t>
    </r>
  </si>
  <si>
    <t>Le 30 août 2011</t>
  </si>
  <si>
    <t># 11135</t>
  </si>
  <si>
    <t xml:space="preserve"> - Analyse et calcul du revenu protégé pour Groupe LM2 - 2004 - 2011;</t>
  </si>
  <si>
    <t xml:space="preserve"> - Analyse et calcul du revenu protégé pour LM2 Marketing Ontario - 2007 - 2011;</t>
  </si>
  <si>
    <t xml:space="preserve"> - Analyse et calcul du revenu protégé pour LM2 Marketing - 2004 - 2011;</t>
  </si>
  <si>
    <t xml:space="preserve"> - Analyse et calcul du revenu protégé pour Rouge Innovations - 2004 - 2011;</t>
  </si>
  <si>
    <t xml:space="preserve"> - Analyse de la situation problématique actuelle, discussion avec Simon Langevin et rédaction du sommaire de la situations et solutions potentielles;</t>
  </si>
  <si>
    <t>Le 27 juin 2012</t>
  </si>
  <si>
    <t># 12111</t>
  </si>
  <si>
    <t xml:space="preserve"> - analyse des planifications possibles et des options pour le changement à l'actionnariat;</t>
  </si>
  <si>
    <t xml:space="preserve"> - Envoi de courriels sommaires;</t>
  </si>
  <si>
    <t xml:space="preserve"> - Discussions téléphoniques;</t>
  </si>
  <si>
    <t>Le 28 janvier 2013</t>
  </si>
  <si>
    <t># 13007</t>
  </si>
  <si>
    <t xml:space="preserve"> - Rencontre avec vous à vos bureaux et déplacement;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</si>
  <si>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</si>
  <si>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</si>
  <si>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Recherches et analyses fiscales requises pour la mise en place de la réorganisation;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</si>
  <si>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</si>
  <si>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</si>
  <si>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des formulaires de roulement T2057 et TP-518 requis;</t>
  </si>
  <si>
    <t xml:space="preserve"> - Préparation des formulaires de ventes de comptes clients T2022 et TP-184 requis;</t>
  </si>
  <si>
    <t xml:space="preserve"> - Préparation des formulaires de taxes FP-2044 requis pour le transfert de la totalité ou presque d'une entreprise;</t>
  </si>
  <si>
    <t xml:space="preserve"> - Préparation du formulaire T2027 - règlement de dette lors de la liquidation de filiale;</t>
  </si>
  <si>
    <t xml:space="preserve"> - Préparer un sommaire de chèques à faire pour la séance de clôture</t>
  </si>
  <si>
    <t xml:space="preserve"> - Diverses discussions téléphoniques avec vous ;</t>
  </si>
  <si>
    <t xml:space="preserve"> - Lecture et rédaction de divers courriels avec les divers intervenants;</t>
  </si>
  <si>
    <t xml:space="preserve"> - Diverses discussions téléphoniques et courriels avec vous ;</t>
  </si>
  <si>
    <t>Le 26 février 2013</t>
  </si>
  <si>
    <t># 13044</t>
  </si>
  <si>
    <t xml:space="preserve"> - Analyse de la transaction avec Gary - Juste valeur marchande et autres aspects;</t>
  </si>
  <si>
    <t xml:space="preserve"> - Diverses discussions téléphoniques avec vous et le conseiller juridique;</t>
  </si>
  <si>
    <t>Le 23 mai 2013</t>
  </si>
  <si>
    <t># 13131</t>
  </si>
  <si>
    <t xml:space="preserve"> - Discussions et échanges sur convention d'actionnaires avec vous et Michael D'Souza;</t>
  </si>
  <si>
    <t xml:space="preserve"> - Analyse des différents documents vs PBR dans Licram et discussions sur les impacts;</t>
  </si>
  <si>
    <t xml:space="preserve"> - Préparation à la rencontre, déplacement et rencontre avec tous les actionnaires pour la signature de tous les documents légaux / fiscaux;</t>
  </si>
  <si>
    <t xml:space="preserve"> - Rencontre avec vous pour regarder la comptabilisation, sortir les dividendes et autres;</t>
  </si>
  <si>
    <t xml:space="preserve"> - Analyser la valeur de LM2 Marketing Ontario vs formule utilisée pour Groupe LM2 et fournir un tableau explicatif;</t>
  </si>
  <si>
    <t>Le 11 juillet 2013</t>
  </si>
  <si>
    <t># 13171</t>
  </si>
  <si>
    <t xml:space="preserve"> - Travail entourant la formulation de la clause de détemination de la JVM pour la convention d'actionnaire, traduction du tableau et discussions avec Me Michael D'Souza;</t>
  </si>
  <si>
    <t>Le 6 juin 2014</t>
  </si>
  <si>
    <t># 14137</t>
  </si>
  <si>
    <t xml:space="preserve"> - Aide à la comptabilisation et impôts de Groupe LM2 suite à la réorganisation - discussions avec Richard Provencher;</t>
  </si>
  <si>
    <t>Le 25 juillet 2014</t>
  </si>
  <si>
    <t># 14183</t>
  </si>
  <si>
    <t xml:space="preserve"> - Analyse de la détermination de la valeur des actions dans LM2 Ontario et faire sommaire;</t>
  </si>
  <si>
    <t>Le 30 octobre 2014</t>
  </si>
  <si>
    <t># 14237</t>
  </si>
  <si>
    <t xml:space="preserve"> - Analyse de la détermination de la valeur des actions dans LM2 Ontario, révision de la documentation juridique et discussions;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</si>
  <si>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</si>
  <si>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</si>
  <si>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>Le 20 février 2015</t>
  </si>
  <si>
    <t>6721 rue Beaubien Est
Montréal  Québec  H1M 3B2</t>
  </si>
  <si>
    <t># 15012</t>
  </si>
  <si>
    <r>
      <t xml:space="preserve">Facturation relativement aux travaux effectués dans le dossier de </t>
    </r>
    <r>
      <rPr>
        <b/>
        <u/>
        <sz val="11"/>
        <color rgb="FF625850"/>
        <rFont val="Verdana"/>
        <family val="2"/>
      </rPr>
      <t>Groupe LM2</t>
    </r>
    <r>
      <rPr>
        <sz val="11"/>
        <color rgb="FF625850"/>
        <rFont val="Verdana"/>
        <family val="2"/>
      </rPr>
      <t>, notamment:</t>
    </r>
  </si>
  <si>
    <t xml:space="preserve"> - Analyse pour fonctionnement avec Garry;</t>
  </si>
  <si>
    <t xml:space="preserve"> - Révision de la documentation juridique afférente à la mise en place du fonctionnement avec Garry;</t>
  </si>
  <si>
    <t xml:space="preserve"> - Diverses discussions téléphoniques avec vous et avec Michael D'Souza;</t>
  </si>
  <si>
    <t># 15087</t>
  </si>
  <si>
    <t>Le 5 mai 2015</t>
  </si>
  <si>
    <t xml:space="preserve"> - Analyse de versement de dividende à Simon et discussion avec vous;</t>
  </si>
  <si>
    <t>Le 19 DÉCEMBRE 2015</t>
  </si>
  <si>
    <t># 15260</t>
  </si>
  <si>
    <t xml:space="preserve"> - Analyse de versement de dividendes, préparation des tableaux requis et discussion avec vous;</t>
  </si>
  <si>
    <t>Le 18 juillet 2016</t>
  </si>
  <si>
    <t># 16176</t>
  </si>
  <si>
    <t xml:space="preserve"> - Préparer les divers tableaux de détermination de la JVM des actions de Groupe LM2 ;</t>
  </si>
  <si>
    <t xml:space="preserve"> - Discussions téléphoniques avec vous et avec les actionnaires de la société ;</t>
  </si>
  <si>
    <t xml:space="preserve"> - Lecture et rédaction de divers courriels en lien avec la détermination de la JVM des actions de Groupe LM2 ;</t>
  </si>
  <si>
    <t xml:space="preserve"> - Analyse des divers documents soumis pour déterminer la JVM des actions de Groupe LM2 ;</t>
  </si>
  <si>
    <t>Le 8 septembre 2016</t>
  </si>
  <si>
    <t># 16194</t>
  </si>
  <si>
    <t xml:space="preserve"> - Discussions téléphoniques avec vous, les juristes, Richard Provencher et les actionnaires de la société ;</t>
  </si>
  <si>
    <t xml:space="preserve"> - Modifications aux tableaux de détermination de la JVM des actions de Groupe LM2 ;</t>
  </si>
  <si>
    <t xml:space="preserve"> - Rencontre avec vous à nos bureaux le 15 août 2016;</t>
  </si>
  <si>
    <t xml:space="preserve"> - Avancement dans la rédaction d'un mémorandum fiscal pour mettre en place la réorganisation;</t>
  </si>
  <si>
    <t>Le 4 novembre 2016</t>
  </si>
  <si>
    <t># 16236</t>
  </si>
  <si>
    <t>Frais de poste recommandé</t>
  </si>
  <si>
    <t xml:space="preserve"> - Modifications et finalisation de la rédaction d'un mémorandum fiscal pour mettre en place la réorganisation;</t>
  </si>
  <si>
    <t xml:space="preserve"> - Révision des états financiers et déclarations de revenus des diverses sociétés pour 2014 et 2015 suite aux corrections ;</t>
  </si>
  <si>
    <t xml:space="preserve"> - Préparation des 6 formulaires de CDC T2054 et CO-502 requis;</t>
  </si>
  <si>
    <t xml:space="preserve"> - Travail supplémentaire de finalisation pour s'assurer de respect les tests d'exonération vs fonds excédentaires ;</t>
  </si>
  <si>
    <t xml:space="preserve"> - Travail de comptabilité avec Martyne et préparation de formulaires US pour un fournisseur ;</t>
  </si>
  <si>
    <t xml:space="preserve"> - Préparation, déplacement et rencontre pour la signature de la totalité des documents préparés ;</t>
  </si>
  <si>
    <t xml:space="preserve"> - Discussions téléphoniques avec vous, les juristes, les actionnaires de la société et Martyne sur différents aspects ;</t>
  </si>
  <si>
    <t>Le 3 mai 2017</t>
  </si>
  <si>
    <t># 17107</t>
  </si>
  <si>
    <t xml:space="preserve"> - Aide à la comptabilisation de toutes les transactions survenues en 2016 ;</t>
  </si>
  <si>
    <t>Le 1er juillet 2017</t>
  </si>
  <si>
    <t># 17132</t>
  </si>
  <si>
    <t xml:space="preserve"> - Produire un nouvel organigramme à jour post fusion pour aider à la comptabilisation de toutes les transactions survenues en 2016 et discussions téléphoniques pour les divers questionnements ;</t>
  </si>
  <si>
    <t>Le 27 novembre 2017</t>
  </si>
  <si>
    <t># 17249</t>
  </si>
  <si>
    <t xml:space="preserve"> - Analyse et révision des états financiers et déclaration d'impôt de la société ;</t>
  </si>
  <si>
    <t># 18004</t>
  </si>
  <si>
    <t>Le 18 février 2018</t>
  </si>
  <si>
    <t xml:space="preserve"> - Analyse de la planification fiscale de fin d'année ;</t>
  </si>
  <si>
    <t xml:space="preserve"> - Fournir les directives au notaire pour la préparation de la documentation nécessaire ;</t>
  </si>
  <si>
    <t xml:space="preserve"> - Discussion téléphonique avec vous ;</t>
  </si>
  <si>
    <t># 18147</t>
  </si>
  <si>
    <t>Le 14 JUIN 2018</t>
  </si>
  <si>
    <t xml:space="preserve"> - Discussion téléphonique avec vous sur perte sur avances, analyse du dossier et des états financiers vs la réorganisation ;</t>
  </si>
  <si>
    <t>Le 19 AVRIL 2019</t>
  </si>
  <si>
    <t># 19097</t>
  </si>
  <si>
    <t xml:space="preserve"> - Discussions téléphoniques, recherches fiscales en lien avec le transfert de la bâtisse à la société et impacts fiscaux ;</t>
  </si>
  <si>
    <t>Le 17 JUIN 2021</t>
  </si>
  <si>
    <t>HUGUES MARCIL</t>
  </si>
  <si>
    <t>GESTION GALMAR INC.</t>
  </si>
  <si>
    <t>1617 RUE CHOPIN
LAVAL, QC, H7M 2E4</t>
  </si>
  <si>
    <t># 21241</t>
  </si>
  <si>
    <t>Facturation relativement aux travaux effectués, notamment:</t>
  </si>
  <si>
    <t xml:space="preserve"> - Travail relativement au problème de dividende du CDC en double et projet de cotisation de l'ARC - différentes représentations avec le gouvernement, préparation de documentation afin d'éviter une cotisation et divers échanges avec votre comptable ;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</si>
  <si>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</si>
  <si>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</si>
  <si>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</si>
  <si>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</si>
  <si>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</si>
  <si>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</si>
  <si>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</si>
  <si>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Recueuillir les informations pour la création d'une société;</t>
  </si>
  <si>
    <t xml:space="preserve"> - Recueuillir les informations pour la création d'une fiducie;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</si>
  <si>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</si>
  <si>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</si>
  <si>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</si>
  <si>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Divers calculs effectués en lien avec la mise en place;</t>
  </si>
  <si>
    <t xml:space="preserve"> - Démarches d'obtention du numéro d'entreprise fédéral pour la nouvelle société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</si>
  <si>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</si>
  <si>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</si>
  <si>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Préparation des formulaires de choix fiscaux de clauses de non-concurrence;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</si>
  <si>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</si>
  <si>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</si>
  <si>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</si>
  <si>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</si>
  <si>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</si>
  <si>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>Heures</t>
  </si>
  <si>
    <t>Taux</t>
  </si>
  <si>
    <t>RICHARD LÉPINE</t>
  </si>
  <si>
    <t>LM2 MARKETING INC.</t>
  </si>
  <si>
    <t>3390 boul. de la Concorde E
Laval (Québec) H7E 2C2</t>
  </si>
  <si>
    <t>Le 28 OCTOBRE 2021</t>
  </si>
  <si>
    <t>53 rue des Camélias
Blainville (Québec) J7C 4T4</t>
  </si>
  <si>
    <t>GESTION DAVIRIC INC.</t>
  </si>
  <si>
    <t># 21407</t>
  </si>
  <si>
    <t># 21408</t>
  </si>
  <si>
    <t xml:space="preserve"> - Travail d'analyse de votre planification financière ;</t>
  </si>
  <si>
    <t xml:space="preserve"> - Travail avec Investors à votre planification ;</t>
  </si>
  <si>
    <t xml:space="preserve"> - Répondre aux diverses questions et explications ;</t>
  </si>
  <si>
    <t xml:space="preserve"> - Lecture, analyse et rédaction de divers courriels avec vous et votre planificatrice financière ;</t>
  </si>
  <si>
    <t xml:space="preserve"> - Recueuillir les informations pour la création de sociétés ;</t>
  </si>
  <si>
    <t xml:space="preserve"> - Recueuillir les informations pour la fermeture des fiducies ;</t>
  </si>
  <si>
    <t xml:space="preserve"> - Préparation de tableaux de détermination de cash flow prévisionnels à venir ;</t>
  </si>
  <si>
    <t xml:space="preserve"> - Préparation de tableaux de détermination de la juste valeur marchande des différentes sociétés ;</t>
  </si>
  <si>
    <t xml:space="preserve"> - Préparation de différents organigrammes corporatifs avant, pendant et après les opérations;</t>
  </si>
  <si>
    <t xml:space="preserve"> - Préparation aux diverses rencontre vidéoconférences et diverses rencontre avec vous par vidéoconférences ;</t>
  </si>
  <si>
    <t>Le 11 DÉCEMBRE 2021</t>
  </si>
  <si>
    <t>GROUPE LM2 INC.</t>
  </si>
  <si>
    <t># 21429</t>
  </si>
  <si>
    <t xml:space="preserve"> - Différentes modifications au mémorandum fiscal pour mettre en place la réorganisation fiscale déterminée ;</t>
  </si>
  <si>
    <t xml:space="preserve"> - Démarches d'obtention des numéros d'entreprise fédéral pour les nouvelles sociétés ;</t>
  </si>
  <si>
    <t xml:space="preserve"> - Préparation des 8 formulaires de roulement T2057 et TP-518 requis;</t>
  </si>
  <si>
    <t xml:space="preserve"> - Travail avec votre contrôleur interne pour la comptabilisation ;</t>
  </si>
  <si>
    <t>Le 12 MAI 2022</t>
  </si>
  <si>
    <t># 22152</t>
  </si>
  <si>
    <t xml:space="preserve"> - Validation de tous les chèques de souscriptions et autres ;</t>
  </si>
  <si>
    <t xml:space="preserve"> - Travail avec vos comptables aux états financiers et déclarationde revenus de toutes les sociétés ;</t>
  </si>
  <si>
    <t xml:space="preserve"> - Travail avec vos comptables à la préparation de tous les formulaires T5/Relevés 3 de toutes les sociétés ;</t>
  </si>
  <si>
    <t xml:space="preserve"> - Modifications de mémorandum et directives juridiques et révision juridiques suite aux états financiers pour optimisation de dividende ;</t>
  </si>
  <si>
    <t xml:space="preserve"> - Diverses discussions téléphoniques et courriels avec vos comptables ;</t>
  </si>
  <si>
    <t>Le 20 DÉCEMBRE 2022</t>
  </si>
  <si>
    <t xml:space="preserve"> - Préparer les directives relativement à tous les chèques/virements à effectuer ;</t>
  </si>
  <si>
    <t xml:space="preserve"> - Révision des différents chèques/virements effectués pour nous assurer que le tout est conforme ;</t>
  </si>
  <si>
    <t xml:space="preserve"> - Analyse des états financiers et cash flow afin de déterminer la planification de fin d'année à effectuer vs l'exonération ;</t>
  </si>
  <si>
    <t xml:space="preserve"> - Fournir les écritures comptables de modifications afin d'adapter les états financiers à la réorganisation ;</t>
  </si>
  <si>
    <t># 22425</t>
  </si>
  <si>
    <t>Le 29 JUIN 2023</t>
  </si>
  <si>
    <t># 23273</t>
  </si>
  <si>
    <t xml:space="preserve"> - Analyse des différents états financiers internes pour déterminer les formulaires T5 à émettre avant le 28/02 ;</t>
  </si>
  <si>
    <t xml:space="preserve"> - Analyse des états financiers et déclarations de revenus des différentes sociétés et travail avec vos comptables ;</t>
  </si>
  <si>
    <t xml:space="preserve"> - Finalisation des organigrammes corporatifs avant et après opérations;</t>
  </si>
  <si>
    <t xml:space="preserve"> - Modification de tous les tableaux et du mémorandum fiscal en lien avec les chiffres finaux ;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</si>
  <si>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</si>
  <si>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</si>
  <si>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</si>
  <si>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</si>
  <si>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Préparation des 6 formulaires de roulement T2057 et TP-518 requis;</t>
  </si>
  <si>
    <t># 23274</t>
  </si>
  <si>
    <t># 23275</t>
  </si>
  <si>
    <t xml:space="preserve"> - Travail en lien avec la vente de vos actions dans Groupe LM2, notamment:</t>
  </si>
  <si>
    <t>6 rue des Montagnards
Sainte-Marguerite-du-Lac-Masson (Québec) J0T 1L0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</si>
</sst>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u/>
      <sz val="11"/>
      <color rgb="FF62585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15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left" indent="2"/>
    </xf>
    <xf numFmtId="165" fontId="2" fillId="0" borderId="0" xfId="0" applyNumberFormat="1" applyFont="1" applyFill="1"/>
    <xf numFmtId="0" fontId="6" fillId="0" borderId="0" xfId="0" applyFont="1" applyFill="1" applyAlignment="1">
      <alignment horizontal="center"/>
    </xf>
    <xf numFmtId="0" fontId="7" fillId="0" borderId="0" xfId="0" applyFont="1" applyFill="1"/>
    <xf numFmtId="0" fontId="8" fillId="0" borderId="0" xfId="0" applyFont="1" applyFill="1"/>
    <xf numFmtId="0" fontId="7" fillId="0" borderId="1" xfId="0" applyFont="1" applyFill="1" applyBorder="1"/>
    <xf numFmtId="0" fontId="2" fillId="0" borderId="1" xfId="0" applyFont="1" applyFill="1" applyBorder="1"/>
    <xf numFmtId="0" fontId="10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2" fillId="0" borderId="0" xfId="0" applyFont="1" applyFill="1" applyAlignment="1">
      <alignment horizontal="center"/>
    </xf>
    <xf numFmtId="0" fontId="15" fillId="0" borderId="0" xfId="0" applyFont="1" applyFill="1"/>
    <xf numFmtId="0" fontId="16" fillId="0" borderId="0" xfId="0" applyFont="1" applyFill="1"/>
    <xf numFmtId="0" fontId="15" fillId="0" borderId="0" xfId="0" applyFont="1" applyFill="1" applyAlignment="1">
      <alignment horizontal="right"/>
    </xf>
    <xf numFmtId="7" fontId="11" fillId="0" borderId="0" xfId="0" applyNumberFormat="1" applyFont="1" applyFill="1"/>
    <xf numFmtId="166" fontId="15" fillId="0" borderId="0" xfId="2" applyNumberFormat="1" applyFont="1" applyFill="1"/>
    <xf numFmtId="166" fontId="16" fillId="0" borderId="0" xfId="2" applyNumberFormat="1" applyFont="1" applyFill="1"/>
    <xf numFmtId="10" fontId="16" fillId="0" borderId="0" xfId="0" applyNumberFormat="1" applyFont="1" applyFill="1" applyAlignment="1">
      <alignment horizontal="left"/>
    </xf>
    <xf numFmtId="166" fontId="16" fillId="0" borderId="0" xfId="0" applyNumberFormat="1" applyFont="1" applyFill="1"/>
    <xf numFmtId="166" fontId="15" fillId="0" borderId="3" xfId="2" applyNumberFormat="1" applyFont="1" applyFill="1" applyBorder="1"/>
    <xf numFmtId="0" fontId="16" fillId="0" borderId="0" xfId="0" applyFont="1" applyFill="1" applyAlignment="1">
      <alignment horizontal="right"/>
    </xf>
    <xf numFmtId="166" fontId="16" fillId="0" borderId="0" xfId="1" applyNumberFormat="1" applyFont="1" applyFill="1"/>
    <xf numFmtId="166" fontId="16" fillId="0" borderId="2" xfId="1" applyNumberFormat="1" applyFont="1" applyFill="1" applyBorder="1"/>
    <xf numFmtId="7" fontId="16" fillId="0" borderId="0" xfId="0" applyNumberFormat="1" applyFont="1" applyFill="1"/>
    <xf numFmtId="0" fontId="18" fillId="3" borderId="15" xfId="0" applyFont="1" applyFill="1" applyBorder="1" applyAlignment="1">
      <alignment vertical="center"/>
    </xf>
    <xf numFmtId="0" fontId="19" fillId="3" borderId="16" xfId="0" applyFont="1" applyFill="1" applyBorder="1" applyAlignment="1">
      <alignment vertical="center"/>
    </xf>
    <xf numFmtId="7" fontId="18" fillId="3" borderId="17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167" fontId="16" fillId="0" borderId="0" xfId="0" applyNumberFormat="1" applyFont="1" applyFill="1" applyAlignment="1">
      <alignment horizontal="left"/>
    </xf>
    <xf numFmtId="0" fontId="11" fillId="0" borderId="0" xfId="0" applyFont="1" applyFill="1" applyAlignment="1">
      <alignment horizontal="left" wrapText="1" indent="1" shrinkToFit="1"/>
    </xf>
    <xf numFmtId="0" fontId="11" fillId="0" borderId="0" xfId="0" applyFont="1" applyFill="1" applyAlignment="1">
      <alignment horizontal="left" wrapText="1" indent="1" shrinkToFit="1"/>
    </xf>
    <xf numFmtId="0" fontId="11" fillId="0" borderId="0" xfId="0" applyFont="1" applyFill="1" applyAlignment="1">
      <alignment horizontal="left" wrapText="1" indent="1" shrinkToFit="1"/>
    </xf>
    <xf numFmtId="0" fontId="11" fillId="0" borderId="0" xfId="0" applyFont="1" applyFill="1" applyAlignment="1">
      <alignment horizontal="left" wrapText="1" indent="1" shrinkToFit="1"/>
    </xf>
    <xf numFmtId="0" fontId="11" fillId="0" borderId="0" xfId="0" applyFont="1" applyFill="1" applyAlignment="1">
      <alignment horizontal="left" wrapText="1" indent="1" shrinkToFit="1"/>
    </xf>
    <xf numFmtId="0" fontId="16" fillId="0" borderId="0" xfId="0" applyFont="1" applyFill="1" applyAlignment="1">
      <alignment wrapText="1"/>
    </xf>
    <xf numFmtId="0" fontId="11" fillId="0" borderId="0" xfId="0" applyFont="1" applyFill="1" applyAlignment="1">
      <alignment horizontal="left" wrapText="1" indent="1" shrinkToFit="1"/>
    </xf>
    <xf numFmtId="0" fontId="11" fillId="0" borderId="0" xfId="0" applyFont="1" applyFill="1" applyAlignment="1">
      <alignment horizontal="left" wrapText="1" indent="1" shrinkToFit="1"/>
    </xf>
    <xf numFmtId="0" fontId="11" fillId="0" borderId="0" xfId="0" applyFont="1" applyFill="1" applyAlignment="1">
      <alignment horizontal="left" wrapText="1" indent="1" shrinkToFit="1"/>
    </xf>
    <xf numFmtId="0" fontId="2" fillId="2" borderId="4" xfId="3" applyFont="1" applyFill="1" applyBorder="1"/>
    <xf numFmtId="0" fontId="2" fillId="2" borderId="9" xfId="3" applyFont="1" applyFill="1" applyBorder="1"/>
    <xf numFmtId="0" fontId="2" fillId="2" borderId="0" xfId="3" applyFont="1" applyFill="1"/>
    <xf numFmtId="0" fontId="2" fillId="2" borderId="5" xfId="3" applyFont="1" applyFill="1" applyBorder="1"/>
    <xf numFmtId="0" fontId="4" fillId="2" borderId="0" xfId="3" applyFont="1" applyFill="1" applyAlignment="1">
      <alignment horizontal="center"/>
    </xf>
    <xf numFmtId="0" fontId="2" fillId="2" borderId="6" xfId="3" applyFont="1" applyFill="1" applyBorder="1"/>
    <xf numFmtId="0" fontId="5" fillId="4" borderId="12" xfId="3" applyFont="1" applyFill="1" applyBorder="1" applyAlignment="1">
      <alignment horizontal="center"/>
    </xf>
    <xf numFmtId="0" fontId="5" fillId="4" borderId="13" xfId="3" applyFont="1" applyFill="1" applyBorder="1" applyAlignment="1">
      <alignment horizontal="center"/>
    </xf>
    <xf numFmtId="0" fontId="3" fillId="2" borderId="10" xfId="3" applyFont="1" applyFill="1" applyBorder="1" applyAlignment="1">
      <alignment horizontal="center"/>
    </xf>
    <xf numFmtId="0" fontId="21" fillId="2" borderId="6" xfId="3" applyFont="1" applyFill="1" applyBorder="1" applyAlignment="1">
      <alignment horizontal="left" wrapText="1" shrinkToFit="1"/>
    </xf>
    <xf numFmtId="0" fontId="2" fillId="2" borderId="6" xfId="3" applyFont="1" applyFill="1" applyBorder="1" applyAlignment="1">
      <alignment horizontal="left" wrapText="1" shrinkToFit="1"/>
    </xf>
    <xf numFmtId="0" fontId="2" fillId="2" borderId="7" xfId="3" applyFont="1" applyFill="1" applyBorder="1"/>
    <xf numFmtId="0" fontId="2" fillId="2" borderId="11" xfId="3" applyFont="1" applyFill="1" applyBorder="1"/>
    <xf numFmtId="0" fontId="2" fillId="2" borderId="8" xfId="3" applyFont="1" applyFill="1" applyBorder="1"/>
    <xf numFmtId="0" fontId="2" fillId="0" borderId="0" xfId="3" applyFont="1" applyAlignment="1">
      <alignment horizontal="left" indent="2"/>
    </xf>
    <xf numFmtId="0" fontId="2" fillId="0" borderId="0" xfId="3" applyFont="1"/>
    <xf numFmtId="165" fontId="2" fillId="0" borderId="0" xfId="3" applyNumberFormat="1" applyFont="1"/>
    <xf numFmtId="0" fontId="7" fillId="0" borderId="0" xfId="3" applyFont="1"/>
    <xf numFmtId="0" fontId="15" fillId="0" borderId="0" xfId="3" applyFont="1"/>
    <xf numFmtId="0" fontId="10" fillId="0" borderId="0" xfId="3" applyFont="1"/>
    <xf numFmtId="0" fontId="16" fillId="0" borderId="0" xfId="3" applyFont="1"/>
    <xf numFmtId="0" fontId="8" fillId="0" borderId="0" xfId="3" applyFont="1"/>
    <xf numFmtId="0" fontId="12" fillId="0" borderId="0" xfId="3" applyFont="1"/>
    <xf numFmtId="0" fontId="12" fillId="0" borderId="0" xfId="3" applyFont="1" applyAlignment="1">
      <alignment horizontal="center"/>
    </xf>
    <xf numFmtId="0" fontId="15" fillId="0" borderId="0" xfId="3" applyFont="1" applyAlignment="1">
      <alignment horizontal="right"/>
    </xf>
    <xf numFmtId="0" fontId="7" fillId="0" borderId="1" xfId="3" applyFont="1" applyBorder="1"/>
    <xf numFmtId="0" fontId="2" fillId="0" borderId="1" xfId="3" applyFont="1" applyBorder="1"/>
    <xf numFmtId="0" fontId="2" fillId="0" borderId="0" xfId="3" applyFont="1" applyAlignment="1">
      <alignment vertical="center"/>
    </xf>
    <xf numFmtId="0" fontId="11" fillId="0" borderId="0" xfId="3" applyFont="1"/>
    <xf numFmtId="7" fontId="11" fillId="0" borderId="0" xfId="3" applyNumberFormat="1" applyFont="1"/>
    <xf numFmtId="0" fontId="11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39" fontId="11" fillId="0" borderId="0" xfId="3" applyNumberFormat="1" applyFont="1" applyAlignment="1">
      <alignment horizontal="center" wrapText="1" shrinkToFit="1"/>
    </xf>
    <xf numFmtId="7" fontId="11" fillId="0" borderId="0" xfId="3" applyNumberFormat="1" applyFont="1" applyAlignment="1">
      <alignment horizontal="left" wrapText="1" indent="2" shrinkToFit="1"/>
    </xf>
    <xf numFmtId="166" fontId="15" fillId="0" borderId="0" xfId="2" applyNumberFormat="1" applyFont="1"/>
    <xf numFmtId="0" fontId="16" fillId="0" borderId="0" xfId="3" applyFont="1" applyAlignment="1">
      <alignment horizontal="right"/>
    </xf>
    <xf numFmtId="166" fontId="16" fillId="0" borderId="0" xfId="2" applyNumberFormat="1" applyFont="1"/>
    <xf numFmtId="10" fontId="16" fillId="0" borderId="0" xfId="3" applyNumberFormat="1" applyFont="1" applyAlignment="1">
      <alignment horizontal="left"/>
    </xf>
    <xf numFmtId="166" fontId="16" fillId="0" borderId="0" xfId="1" applyNumberFormat="1" applyFont="1"/>
    <xf numFmtId="167" fontId="16" fillId="0" borderId="0" xfId="3" applyNumberFormat="1" applyFont="1" applyAlignment="1">
      <alignment horizontal="left"/>
    </xf>
    <xf numFmtId="166" fontId="16" fillId="0" borderId="2" xfId="1" applyNumberFormat="1" applyFont="1" applyBorder="1"/>
    <xf numFmtId="166" fontId="16" fillId="0" borderId="0" xfId="3" applyNumberFormat="1" applyFont="1"/>
    <xf numFmtId="166" fontId="15" fillId="0" borderId="3" xfId="2" applyNumberFormat="1" applyFont="1" applyBorder="1"/>
    <xf numFmtId="7" fontId="16" fillId="0" borderId="0" xfId="3" applyNumberFormat="1" applyFont="1"/>
    <xf numFmtId="0" fontId="18" fillId="3" borderId="15" xfId="3" applyFont="1" applyFill="1" applyBorder="1" applyAlignment="1">
      <alignment vertical="center"/>
    </xf>
    <xf numFmtId="0" fontId="19" fillId="3" borderId="16" xfId="3" applyFont="1" applyFill="1" applyBorder="1" applyAlignment="1">
      <alignment vertical="center"/>
    </xf>
    <xf numFmtId="7" fontId="18" fillId="3" borderId="17" xfId="3" applyNumberFormat="1" applyFont="1" applyFill="1" applyBorder="1" applyAlignment="1">
      <alignment vertical="center"/>
    </xf>
    <xf numFmtId="0" fontId="6" fillId="0" borderId="0" xfId="3" applyFont="1" applyAlignment="1">
      <alignment horizontal="center"/>
    </xf>
    <xf numFmtId="0" fontId="16" fillId="0" borderId="0" xfId="3" applyFont="1" applyAlignment="1">
      <alignment wrapText="1"/>
    </xf>
    <xf numFmtId="0" fontId="11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11" fillId="0" borderId="0" xfId="0" applyFont="1" applyFill="1" applyAlignment="1">
      <alignment horizontal="left" wrapText="1" indent="1" shrinkToFit="1"/>
    </xf>
    <xf numFmtId="0" fontId="16" fillId="0" borderId="0" xfId="0" applyFont="1" applyFill="1" applyAlignment="1">
      <alignment horizontal="left" indent="1"/>
    </xf>
    <xf numFmtId="0" fontId="9" fillId="0" borderId="14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6" fillId="0" borderId="0" xfId="0" applyFont="1" applyFill="1" applyAlignment="1">
      <alignment horizontal="left"/>
    </xf>
    <xf numFmtId="0" fontId="11" fillId="0" borderId="0" xfId="3" applyFont="1" applyAlignment="1">
      <alignment horizontal="left" wrapText="1" indent="1" shrinkToFit="1"/>
    </xf>
    <xf numFmtId="0" fontId="9" fillId="0" borderId="14" xfId="3" applyFont="1" applyBorder="1" applyAlignment="1">
      <alignment horizontal="center" vertical="center"/>
    </xf>
    <xf numFmtId="0" fontId="9" fillId="0" borderId="0" xfId="3" applyFont="1" applyAlignment="1">
      <alignment horizontal="center"/>
    </xf>
    <xf numFmtId="0" fontId="2" fillId="0" borderId="0" xfId="3" applyFont="1" applyAlignment="1">
      <alignment horizontal="center" wrapText="1"/>
    </xf>
    <xf numFmtId="0" fontId="2" fillId="0" borderId="0" xfId="3" applyFont="1" applyAlignment="1">
      <alignment horizontal="center"/>
    </xf>
    <xf numFmtId="0" fontId="16" fillId="0" borderId="0" xfId="3" applyFont="1" applyAlignment="1">
      <alignment horizontal="left"/>
    </xf>
    <xf numFmtId="0" fontId="16" fillId="0" borderId="0" xfId="3" applyFont="1" applyAlignment="1">
      <alignment horizontal="left" indent="1"/>
    </xf>
    <xf numFmtId="0" fontId="13" fillId="0" borderId="0" xfId="3" applyFont="1" applyAlignment="1">
      <alignment horizontal="center"/>
    </xf>
    <xf numFmtId="0" fontId="17" fillId="0" borderId="0" xfId="3" applyFont="1" applyAlignment="1">
      <alignment horizontal="center"/>
    </xf>
    <xf numFmtId="0" fontId="11" fillId="0" borderId="0" xfId="3" applyFont="1" applyAlignment="1">
      <alignment horizontal="center"/>
    </xf>
    <xf numFmtId="0" fontId="14" fillId="0" borderId="0" xfId="3" applyFont="1" applyAlignment="1">
      <alignment horizontal="center"/>
    </xf>
    <xf numFmtId="0" fontId="4" fillId="2" borderId="0" xfId="3" applyFont="1" applyFill="1" applyAlignment="1">
      <alignment horizontal="center"/>
    </xf>
    <xf numFmtId="0" fontId="2" fillId="2" borderId="6" xfId="0" applyFont="1" applyFill="1" applyBorder="1" applyAlignment="1">
      <alignment horizontal="left" wrapText="1" shrinkToFit="1"/>
    </xf>
    <xf numFmtId="49" fontId="2" fillId="2" borderId="6" xfId="0" applyNumberFormat="1" applyFont="1" applyFill="1" applyBorder="1"/>
    <xf numFmtId="0" fontId="11" fillId="0" borderId="0" xfId="3" applyFont="1" applyAlignment="1">
      <alignment horizontal="left" wrapText="1" indent="4" shrinkToFit="1"/>
    </xf>
  </cellXfs>
  <cellStyles count="4">
    <cellStyle name="Milliers" xfId="1" builtinId="3"/>
    <cellStyle name="Monétaire" xfId="2" builtinId="4"/>
    <cellStyle name="Normal" xfId="0" builtinId="0"/>
    <cellStyle name="Normal 2" xfId="3" xr:uid="{B68C9082-3453-4125-9069-BFEEAA39AB18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9" name="Image 8" descr="GC_CHRONIQUE_P2_A_HAUT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621B52A-6415-412D-B311-AAF7D29D8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768C766-4C9D-49FB-A9D0-F9707A813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DED7AB6-3C63-4442-8D8A-7F2B78FC3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7D1085D-7E8F-4B4C-BD97-A43D7896B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33C92DB-CCF5-43D5-BC33-293C17424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B6729B8-7E40-43C9-B7AD-F9117D8AF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7F3EEB3-2F44-4036-AD63-2E27FC70B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5538111-A473-4FBA-9784-2980934DFC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98BA528-09F0-4BFD-B72E-C254C3740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DD93D07-8EF2-40A0-8E72-73CEAA3BC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8921586-B711-4B33-BBE3-A83FC6E8A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73411DF-65B7-482A-9052-6C958AE1F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191963F-9EDD-45EC-BA7A-005FBC7E7F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BAA9190-58C7-4522-9C2D-0232D79AA0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1D86D0F-39E7-4699-B198-F15970433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D2D07B3-4036-4311-8E34-52002A6B78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2:F97"/>
  <sheetViews>
    <sheetView view="pageBreakPreview" zoomScale="80" zoomScaleNormal="100" zoomScaleSheetLayoutView="80" workbookViewId="0">
      <selection activeCell="E74" sqref="E74"/>
    </sheetView>
  </sheetViews>
  <sheetFormatPr baseColWidth="10" defaultRowHeight="12.75" x14ac:dyDescent="0.2"/>
  <cols>
    <col min="1" max="1" width="5.140625" style="1" customWidth="1"/>
    <col min="2" max="2" width="120" style="1" customWidth="1"/>
    <col min="3" max="3" width="10.42578125" style="1" customWidth="1"/>
    <col min="4" max="4" width="17.5703125" style="1" customWidth="1"/>
    <col min="5" max="5" width="17.7109375" style="1" customWidth="1"/>
    <col min="6" max="6" width="10.5703125" style="1" customWidth="1"/>
    <col min="7" max="16384" width="11.42578125" style="1"/>
  </cols>
  <sheetData>
    <row r="12" spans="2:5" x14ac:dyDescent="0.2">
      <c r="B12" s="2"/>
      <c r="E12" s="3"/>
    </row>
    <row r="13" spans="2:5" x14ac:dyDescent="0.2">
      <c r="B13" s="2"/>
      <c r="E13" s="3"/>
    </row>
    <row r="14" spans="2:5" x14ac:dyDescent="0.2">
      <c r="B14" s="2"/>
      <c r="E14" s="3"/>
    </row>
    <row r="15" spans="2:5" x14ac:dyDescent="0.2">
      <c r="B15" s="2"/>
      <c r="E15" s="3"/>
    </row>
    <row r="16" spans="2:5" x14ac:dyDescent="0.2">
      <c r="B16" s="2"/>
      <c r="E16" s="3"/>
    </row>
    <row r="17" spans="1:6" x14ac:dyDescent="0.2">
      <c r="B17" s="2"/>
      <c r="E17" s="3"/>
    </row>
    <row r="18" spans="1:6" x14ac:dyDescent="0.2">
      <c r="B18" s="2"/>
      <c r="E18" s="3"/>
    </row>
    <row r="19" spans="1:6" x14ac:dyDescent="0.2">
      <c r="B19" s="2"/>
      <c r="E19" s="3"/>
    </row>
    <row r="20" spans="1:6" x14ac:dyDescent="0.2">
      <c r="B20" s="2"/>
      <c r="E20" s="3"/>
    </row>
    <row r="21" spans="1:6" ht="15" x14ac:dyDescent="0.2">
      <c r="A21" s="5"/>
      <c r="B21" s="13" t="s">
        <v>27</v>
      </c>
      <c r="C21" s="9"/>
      <c r="D21" s="9"/>
      <c r="E21" s="9"/>
      <c r="F21" s="9"/>
    </row>
    <row r="22" spans="1:6" ht="15" x14ac:dyDescent="0.2">
      <c r="A22" s="5"/>
      <c r="B22" s="14"/>
      <c r="C22" s="9"/>
      <c r="D22" s="9"/>
      <c r="E22" s="9"/>
      <c r="F22" s="9"/>
    </row>
    <row r="23" spans="1:6" ht="15" x14ac:dyDescent="0.2">
      <c r="A23" s="5"/>
      <c r="B23" s="14"/>
      <c r="C23" s="9"/>
      <c r="D23" s="9"/>
      <c r="E23" s="9"/>
      <c r="F23" s="9"/>
    </row>
    <row r="24" spans="1:6" ht="15" x14ac:dyDescent="0.2">
      <c r="A24" s="5"/>
      <c r="B24" s="13" t="s">
        <v>22</v>
      </c>
      <c r="C24" s="9"/>
      <c r="D24" s="9"/>
      <c r="E24" s="9"/>
      <c r="F24" s="9"/>
    </row>
    <row r="25" spans="1:6" ht="15" x14ac:dyDescent="0.2">
      <c r="A25" s="5"/>
      <c r="B25" s="13" t="s">
        <v>23</v>
      </c>
      <c r="C25" s="9"/>
      <c r="D25" s="9"/>
      <c r="E25" s="9"/>
      <c r="F25" s="9"/>
    </row>
    <row r="26" spans="1:6" ht="15" x14ac:dyDescent="0.2">
      <c r="A26" s="5"/>
      <c r="B26" s="14" t="s">
        <v>24</v>
      </c>
      <c r="C26" s="9"/>
      <c r="D26" s="9"/>
      <c r="E26" s="9"/>
      <c r="F26" s="9"/>
    </row>
    <row r="27" spans="1:6" ht="15" x14ac:dyDescent="0.2">
      <c r="A27" s="5"/>
      <c r="B27" s="14" t="s">
        <v>25</v>
      </c>
      <c r="C27" s="9"/>
      <c r="D27" s="9"/>
      <c r="E27" s="9"/>
      <c r="F27" s="9"/>
    </row>
    <row r="28" spans="1:6" x14ac:dyDescent="0.2">
      <c r="A28" s="6"/>
      <c r="B28" s="9"/>
      <c r="C28" s="11"/>
      <c r="D28" s="11"/>
      <c r="E28" s="12"/>
      <c r="F28" s="9"/>
    </row>
    <row r="29" spans="1:6" ht="15" x14ac:dyDescent="0.2">
      <c r="A29" s="5"/>
      <c r="B29" s="11"/>
      <c r="C29" s="11"/>
      <c r="D29" s="15" t="s">
        <v>13</v>
      </c>
      <c r="E29" s="15" t="s">
        <v>28</v>
      </c>
      <c r="F29" s="9"/>
    </row>
    <row r="30" spans="1:6" ht="13.5" thickBot="1" x14ac:dyDescent="0.25">
      <c r="A30" s="7"/>
      <c r="B30" s="7"/>
      <c r="C30" s="7"/>
      <c r="D30" s="7"/>
      <c r="E30" s="7"/>
      <c r="F30" s="8"/>
    </row>
    <row r="31" spans="1:6" s="29" customFormat="1" ht="21.75" customHeight="1" x14ac:dyDescent="0.2">
      <c r="A31" s="94" t="s">
        <v>0</v>
      </c>
      <c r="B31" s="94"/>
      <c r="C31" s="94"/>
      <c r="D31" s="94"/>
      <c r="E31" s="94"/>
      <c r="F31" s="94"/>
    </row>
    <row r="32" spans="1:6" x14ac:dyDescent="0.2">
      <c r="A32" s="5"/>
      <c r="B32" s="6"/>
      <c r="C32" s="5"/>
      <c r="D32" s="5"/>
      <c r="E32" s="5"/>
    </row>
    <row r="33" spans="1:6" ht="14.25" x14ac:dyDescent="0.2">
      <c r="A33" s="9"/>
      <c r="B33" s="10" t="s">
        <v>26</v>
      </c>
      <c r="C33" s="10"/>
      <c r="D33" s="10"/>
      <c r="E33" s="16"/>
      <c r="F33" s="9"/>
    </row>
    <row r="34" spans="1:6" ht="14.25" x14ac:dyDescent="0.2">
      <c r="A34" s="9"/>
      <c r="B34" s="92"/>
      <c r="C34" s="92"/>
      <c r="D34" s="92"/>
      <c r="E34" s="16"/>
      <c r="F34" s="9"/>
    </row>
    <row r="35" spans="1:6" ht="14.25" x14ac:dyDescent="0.2">
      <c r="A35" s="9"/>
      <c r="B35" s="92"/>
      <c r="C35" s="92"/>
      <c r="D35" s="92"/>
      <c r="E35" s="16"/>
      <c r="F35" s="9"/>
    </row>
    <row r="36" spans="1:6" ht="14.25" x14ac:dyDescent="0.2">
      <c r="A36" s="9"/>
      <c r="B36" s="92" t="s">
        <v>29</v>
      </c>
      <c r="C36" s="92"/>
      <c r="D36" s="92"/>
      <c r="E36" s="16"/>
      <c r="F36" s="9"/>
    </row>
    <row r="37" spans="1:6" ht="14.25" x14ac:dyDescent="0.2">
      <c r="A37" s="9"/>
      <c r="B37" s="92"/>
      <c r="C37" s="92"/>
      <c r="D37" s="92"/>
      <c r="E37" s="16"/>
      <c r="F37" s="9"/>
    </row>
    <row r="38" spans="1:6" ht="14.25" x14ac:dyDescent="0.2">
      <c r="A38" s="9"/>
      <c r="B38" s="92"/>
      <c r="C38" s="92"/>
      <c r="D38" s="92"/>
      <c r="E38" s="16"/>
      <c r="F38" s="9"/>
    </row>
    <row r="39" spans="1:6" ht="14.25" x14ac:dyDescent="0.2">
      <c r="A39" s="9"/>
      <c r="B39" s="92" t="s">
        <v>30</v>
      </c>
      <c r="C39" s="92"/>
      <c r="D39" s="92"/>
      <c r="E39" s="16"/>
      <c r="F39" s="9"/>
    </row>
    <row r="40" spans="1:6" ht="14.25" x14ac:dyDescent="0.2">
      <c r="A40" s="9"/>
      <c r="B40" s="92"/>
      <c r="C40" s="92"/>
      <c r="D40" s="92"/>
      <c r="E40" s="16"/>
      <c r="F40" s="9"/>
    </row>
    <row r="41" spans="1:6" ht="13.5" customHeight="1" x14ac:dyDescent="0.2">
      <c r="A41" s="9"/>
      <c r="B41" s="92"/>
      <c r="C41" s="92"/>
      <c r="D41" s="92"/>
      <c r="E41" s="16"/>
      <c r="F41" s="9"/>
    </row>
    <row r="42" spans="1:6" ht="14.25" x14ac:dyDescent="0.2">
      <c r="A42" s="9"/>
      <c r="B42" s="92" t="s">
        <v>31</v>
      </c>
      <c r="C42" s="92"/>
      <c r="D42" s="92"/>
      <c r="E42" s="16"/>
      <c r="F42" s="9"/>
    </row>
    <row r="43" spans="1:6" ht="14.25" x14ac:dyDescent="0.2">
      <c r="A43" s="9"/>
      <c r="B43" s="92"/>
      <c r="C43" s="92"/>
      <c r="D43" s="92"/>
      <c r="E43" s="16"/>
      <c r="F43" s="9"/>
    </row>
    <row r="44" spans="1:6" ht="14.25" x14ac:dyDescent="0.2">
      <c r="A44" s="9"/>
      <c r="B44" s="92"/>
      <c r="C44" s="92"/>
      <c r="D44" s="92"/>
      <c r="E44" s="16"/>
      <c r="F44" s="9"/>
    </row>
    <row r="45" spans="1:6" ht="14.25" x14ac:dyDescent="0.2">
      <c r="A45" s="9"/>
      <c r="B45" s="92" t="s">
        <v>32</v>
      </c>
      <c r="C45" s="92"/>
      <c r="D45" s="92"/>
      <c r="E45" s="16"/>
      <c r="F45" s="9"/>
    </row>
    <row r="46" spans="1:6" ht="14.25" x14ac:dyDescent="0.2">
      <c r="A46" s="9"/>
      <c r="B46" s="92"/>
      <c r="C46" s="92"/>
      <c r="D46" s="92"/>
      <c r="E46" s="16"/>
      <c r="F46" s="9"/>
    </row>
    <row r="47" spans="1:6" ht="14.25" x14ac:dyDescent="0.2">
      <c r="A47" s="9"/>
      <c r="B47" s="92"/>
      <c r="C47" s="92"/>
      <c r="D47" s="92"/>
      <c r="E47" s="16"/>
      <c r="F47" s="9"/>
    </row>
    <row r="48" spans="1:6" ht="28.5" customHeight="1" x14ac:dyDescent="0.2">
      <c r="A48" s="9"/>
      <c r="B48" s="92" t="s">
        <v>33</v>
      </c>
      <c r="C48" s="92"/>
      <c r="D48" s="92"/>
      <c r="E48" s="16"/>
      <c r="F48" s="9"/>
    </row>
    <row r="49" spans="1:6" ht="14.25" x14ac:dyDescent="0.2">
      <c r="A49" s="9"/>
      <c r="B49" s="92"/>
      <c r="C49" s="92"/>
      <c r="D49" s="92"/>
      <c r="E49" s="16"/>
      <c r="F49" s="9"/>
    </row>
    <row r="50" spans="1:6" ht="14.25" x14ac:dyDescent="0.2">
      <c r="A50" s="9"/>
      <c r="B50" s="92"/>
      <c r="C50" s="92"/>
      <c r="D50" s="92"/>
      <c r="E50" s="16"/>
      <c r="F50" s="9"/>
    </row>
    <row r="51" spans="1:6" ht="14.25" x14ac:dyDescent="0.2">
      <c r="A51" s="9"/>
      <c r="B51" s="92"/>
      <c r="C51" s="92"/>
      <c r="D51" s="92"/>
      <c r="E51" s="16"/>
      <c r="F51" s="9"/>
    </row>
    <row r="52" spans="1:6" ht="14.25" x14ac:dyDescent="0.2">
      <c r="A52" s="9"/>
      <c r="B52" s="92"/>
      <c r="C52" s="92"/>
      <c r="D52" s="92"/>
      <c r="E52" s="16"/>
      <c r="F52" s="9"/>
    </row>
    <row r="53" spans="1:6" ht="14.25" x14ac:dyDescent="0.2">
      <c r="A53" s="9"/>
      <c r="B53" s="92"/>
      <c r="C53" s="92"/>
      <c r="D53" s="92"/>
      <c r="E53" s="16"/>
      <c r="F53" s="9"/>
    </row>
    <row r="54" spans="1:6" ht="14.25" x14ac:dyDescent="0.2">
      <c r="A54" s="9"/>
      <c r="B54" s="92"/>
      <c r="C54" s="92"/>
      <c r="D54" s="92"/>
      <c r="E54" s="16"/>
      <c r="F54" s="9"/>
    </row>
    <row r="55" spans="1:6" ht="14.25" x14ac:dyDescent="0.2">
      <c r="A55" s="9"/>
      <c r="B55" s="92"/>
      <c r="C55" s="92"/>
      <c r="D55" s="92"/>
      <c r="E55" s="16"/>
      <c r="F55" s="9"/>
    </row>
    <row r="56" spans="1:6" ht="14.25" x14ac:dyDescent="0.2">
      <c r="A56" s="9"/>
      <c r="B56" s="92"/>
      <c r="C56" s="92"/>
      <c r="D56" s="92"/>
      <c r="E56" s="16"/>
      <c r="F56" s="9"/>
    </row>
    <row r="57" spans="1:6" ht="14.25" x14ac:dyDescent="0.2">
      <c r="A57" s="9"/>
      <c r="B57" s="92"/>
      <c r="C57" s="92"/>
      <c r="D57" s="92"/>
      <c r="E57" s="16"/>
      <c r="F57" s="9"/>
    </row>
    <row r="58" spans="1:6" ht="14.25" x14ac:dyDescent="0.2">
      <c r="A58" s="9"/>
      <c r="B58" s="92"/>
      <c r="C58" s="92"/>
      <c r="D58" s="92"/>
      <c r="E58" s="16"/>
      <c r="F58" s="9"/>
    </row>
    <row r="59" spans="1:6" ht="14.25" x14ac:dyDescent="0.2">
      <c r="A59" s="9"/>
      <c r="B59" s="92"/>
      <c r="C59" s="92"/>
      <c r="D59" s="92"/>
      <c r="E59" s="16"/>
      <c r="F59" s="9"/>
    </row>
    <row r="60" spans="1:6" ht="14.25" x14ac:dyDescent="0.2">
      <c r="A60" s="9"/>
      <c r="B60" s="92"/>
      <c r="C60" s="92"/>
      <c r="D60" s="92"/>
      <c r="E60" s="16"/>
      <c r="F60" s="9"/>
    </row>
    <row r="61" spans="1:6" ht="14.25" x14ac:dyDescent="0.2">
      <c r="A61" s="9"/>
      <c r="B61" s="92"/>
      <c r="C61" s="92"/>
      <c r="D61" s="92"/>
      <c r="E61" s="16"/>
      <c r="F61" s="9"/>
    </row>
    <row r="62" spans="1:6" ht="14.25" x14ac:dyDescent="0.2">
      <c r="A62" s="9"/>
      <c r="B62" s="92"/>
      <c r="C62" s="92"/>
      <c r="D62" s="92"/>
      <c r="E62" s="16"/>
      <c r="F62" s="9"/>
    </row>
    <row r="63" spans="1:6" ht="14.25" x14ac:dyDescent="0.2">
      <c r="A63" s="9"/>
      <c r="B63" s="92"/>
      <c r="C63" s="92"/>
      <c r="D63" s="92"/>
      <c r="E63" s="16"/>
      <c r="F63" s="9"/>
    </row>
    <row r="64" spans="1:6" ht="14.25" x14ac:dyDescent="0.2">
      <c r="A64" s="9"/>
      <c r="B64" s="92"/>
      <c r="C64" s="92"/>
      <c r="D64" s="92"/>
      <c r="E64" s="16"/>
      <c r="F64" s="9"/>
    </row>
    <row r="65" spans="1:6" ht="14.25" x14ac:dyDescent="0.2">
      <c r="A65" s="9"/>
      <c r="B65" s="92"/>
      <c r="C65" s="92"/>
      <c r="D65" s="92"/>
      <c r="E65" s="16"/>
      <c r="F65" s="9"/>
    </row>
    <row r="66" spans="1:6" ht="14.25" x14ac:dyDescent="0.2">
      <c r="A66" s="9"/>
      <c r="B66" s="92"/>
      <c r="C66" s="92"/>
      <c r="D66" s="92"/>
      <c r="E66" s="16"/>
      <c r="F66" s="9"/>
    </row>
    <row r="67" spans="1:6" ht="14.25" x14ac:dyDescent="0.2">
      <c r="A67" s="9"/>
      <c r="B67" s="92"/>
      <c r="C67" s="92"/>
      <c r="D67" s="92"/>
      <c r="E67" s="16"/>
      <c r="F67" s="9"/>
    </row>
    <row r="68" spans="1:6" ht="14.25" x14ac:dyDescent="0.2">
      <c r="A68" s="9"/>
      <c r="B68" s="92"/>
      <c r="C68" s="92"/>
      <c r="D68" s="92"/>
      <c r="E68" s="16"/>
      <c r="F68" s="9"/>
    </row>
    <row r="69" spans="1:6" ht="14.25" x14ac:dyDescent="0.2">
      <c r="A69" s="9"/>
      <c r="B69" s="92"/>
      <c r="C69" s="92"/>
      <c r="D69" s="92"/>
      <c r="E69" s="16"/>
      <c r="F69" s="9"/>
    </row>
    <row r="70" spans="1:6" ht="14.25" x14ac:dyDescent="0.2">
      <c r="A70" s="9"/>
      <c r="B70" s="92"/>
      <c r="C70" s="92"/>
      <c r="D70" s="92"/>
      <c r="E70" s="16"/>
      <c r="F70" s="9"/>
    </row>
    <row r="71" spans="1:6" ht="14.25" x14ac:dyDescent="0.2">
      <c r="A71" s="9"/>
      <c r="B71" s="92"/>
      <c r="C71" s="92"/>
      <c r="D71" s="92"/>
      <c r="E71" s="16"/>
      <c r="F71" s="9"/>
    </row>
    <row r="72" spans="1:6" ht="14.25" x14ac:dyDescent="0.2">
      <c r="A72" s="9"/>
      <c r="B72" s="92"/>
      <c r="C72" s="92"/>
      <c r="D72" s="92"/>
      <c r="E72" s="16"/>
      <c r="F72" s="9"/>
    </row>
    <row r="73" spans="1:6" ht="13.5" customHeight="1" x14ac:dyDescent="0.2">
      <c r="A73" s="9"/>
      <c r="B73" s="92"/>
      <c r="C73" s="92"/>
      <c r="D73" s="92"/>
      <c r="E73" s="16"/>
      <c r="F73" s="9"/>
    </row>
    <row r="74" spans="1:6" ht="13.5" customHeight="1" x14ac:dyDescent="0.2">
      <c r="A74" s="9"/>
      <c r="B74" s="13" t="s">
        <v>17</v>
      </c>
      <c r="C74" s="14"/>
      <c r="D74" s="14"/>
      <c r="E74" s="17">
        <f>12.5*190</f>
        <v>2375</v>
      </c>
      <c r="F74" s="9"/>
    </row>
    <row r="75" spans="1:6" ht="13.5" customHeight="1" x14ac:dyDescent="0.2">
      <c r="A75" s="9"/>
      <c r="B75" s="22" t="s">
        <v>14</v>
      </c>
      <c r="C75" s="14"/>
      <c r="D75" s="14"/>
      <c r="E75" s="18">
        <v>0</v>
      </c>
      <c r="F75" s="9"/>
    </row>
    <row r="76" spans="1:6" ht="13.5" customHeight="1" x14ac:dyDescent="0.2">
      <c r="A76" s="9"/>
      <c r="B76" s="22" t="s">
        <v>15</v>
      </c>
      <c r="C76" s="14"/>
      <c r="D76" s="14"/>
      <c r="E76" s="18">
        <v>0</v>
      </c>
      <c r="F76" s="9"/>
    </row>
    <row r="77" spans="1:6" ht="13.5" customHeight="1" x14ac:dyDescent="0.2">
      <c r="A77" s="9"/>
      <c r="B77" s="13" t="s">
        <v>16</v>
      </c>
      <c r="C77" s="14"/>
      <c r="D77" s="14"/>
      <c r="E77" s="17">
        <f>SUM(E74:E76)</f>
        <v>2375</v>
      </c>
      <c r="F77" s="9"/>
    </row>
    <row r="78" spans="1:6" ht="13.5" customHeight="1" x14ac:dyDescent="0.2">
      <c r="A78" s="9"/>
      <c r="B78" s="14" t="s">
        <v>5</v>
      </c>
      <c r="C78" s="19">
        <v>0.05</v>
      </c>
      <c r="D78" s="14"/>
      <c r="E78" s="23">
        <f>ROUND(E77*C78,2)</f>
        <v>118.75</v>
      </c>
      <c r="F78" s="9"/>
    </row>
    <row r="79" spans="1:6" ht="13.5" customHeight="1" x14ac:dyDescent="0.2">
      <c r="A79" s="9"/>
      <c r="B79" s="14" t="s">
        <v>4</v>
      </c>
      <c r="C79" s="19">
        <v>8.5000000000000006E-2</v>
      </c>
      <c r="D79" s="14"/>
      <c r="E79" s="24">
        <f>ROUND((E77+E78)*C79,2)</f>
        <v>211.97</v>
      </c>
      <c r="F79" s="9"/>
    </row>
    <row r="80" spans="1:6" ht="13.5" customHeight="1" x14ac:dyDescent="0.2">
      <c r="A80" s="9"/>
      <c r="B80" s="14"/>
      <c r="C80" s="14"/>
      <c r="D80" s="14"/>
      <c r="E80" s="20"/>
      <c r="F80" s="9"/>
    </row>
    <row r="81" spans="1:6" ht="16.5" customHeight="1" thickBot="1" x14ac:dyDescent="0.25">
      <c r="A81" s="9"/>
      <c r="B81" s="13" t="s">
        <v>18</v>
      </c>
      <c r="C81" s="14"/>
      <c r="D81" s="14"/>
      <c r="E81" s="21">
        <f>SUM(E77:E79)</f>
        <v>2705.72</v>
      </c>
      <c r="F81" s="9"/>
    </row>
    <row r="82" spans="1:6" ht="15.75" thickTop="1" x14ac:dyDescent="0.2">
      <c r="A82" s="9"/>
      <c r="B82" s="93"/>
      <c r="C82" s="93"/>
      <c r="D82" s="93"/>
      <c r="E82" s="25"/>
      <c r="F82" s="9"/>
    </row>
    <row r="83" spans="1:6" ht="15" x14ac:dyDescent="0.2">
      <c r="A83" s="9"/>
      <c r="B83" s="99" t="s">
        <v>20</v>
      </c>
      <c r="C83" s="99"/>
      <c r="D83" s="99"/>
      <c r="E83" s="25">
        <v>0</v>
      </c>
      <c r="F83" s="9"/>
    </row>
    <row r="84" spans="1:6" ht="15" x14ac:dyDescent="0.2">
      <c r="A84" s="9"/>
      <c r="B84" s="93"/>
      <c r="C84" s="93"/>
      <c r="D84" s="93"/>
      <c r="E84" s="25"/>
      <c r="F84" s="9"/>
    </row>
    <row r="85" spans="1:6" ht="19.5" customHeight="1" x14ac:dyDescent="0.2">
      <c r="A85" s="9"/>
      <c r="B85" s="26" t="s">
        <v>19</v>
      </c>
      <c r="C85" s="27"/>
      <c r="D85" s="27"/>
      <c r="E85" s="28">
        <f>E81-E83</f>
        <v>2705.72</v>
      </c>
      <c r="F85" s="9"/>
    </row>
    <row r="86" spans="1:6" ht="13.5" customHeight="1" x14ac:dyDescent="0.2">
      <c r="A86" s="9"/>
      <c r="B86" s="9"/>
      <c r="C86" s="9"/>
      <c r="D86" s="9"/>
      <c r="E86" s="9"/>
      <c r="F86" s="9"/>
    </row>
    <row r="87" spans="1:6" x14ac:dyDescent="0.2">
      <c r="A87" s="9"/>
      <c r="B87" s="9"/>
      <c r="C87" s="9"/>
      <c r="D87" s="9"/>
      <c r="E87" s="9"/>
      <c r="F87" s="9"/>
    </row>
    <row r="88" spans="1:6" x14ac:dyDescent="0.2">
      <c r="A88" s="9"/>
      <c r="B88" s="97"/>
      <c r="C88" s="97"/>
      <c r="D88" s="97"/>
      <c r="E88" s="97"/>
      <c r="F88" s="9"/>
    </row>
    <row r="89" spans="1:6" ht="14.25" x14ac:dyDescent="0.2">
      <c r="A89" s="91" t="s">
        <v>21</v>
      </c>
      <c r="B89" s="91"/>
      <c r="C89" s="91"/>
      <c r="D89" s="91"/>
      <c r="E89" s="91"/>
      <c r="F89" s="91"/>
    </row>
    <row r="90" spans="1:6" ht="14.25" x14ac:dyDescent="0.2">
      <c r="A90" s="89" t="s">
        <v>6</v>
      </c>
      <c r="B90" s="89"/>
      <c r="C90" s="89"/>
      <c r="D90" s="89"/>
      <c r="E90" s="89"/>
      <c r="F90" s="89"/>
    </row>
    <row r="91" spans="1:6" x14ac:dyDescent="0.2">
      <c r="A91" s="9"/>
      <c r="B91" s="9"/>
      <c r="C91" s="9"/>
      <c r="D91" s="9"/>
      <c r="E91" s="9"/>
      <c r="F91" s="9"/>
    </row>
    <row r="92" spans="1:6" x14ac:dyDescent="0.2">
      <c r="A92" s="9"/>
      <c r="B92" s="98"/>
      <c r="C92" s="98"/>
      <c r="D92" s="98"/>
      <c r="E92" s="98"/>
      <c r="F92" s="9"/>
    </row>
    <row r="93" spans="1:6" ht="15" x14ac:dyDescent="0.2">
      <c r="A93" s="90" t="s">
        <v>7</v>
      </c>
      <c r="B93" s="90"/>
      <c r="C93" s="90"/>
      <c r="D93" s="90"/>
      <c r="E93" s="90"/>
      <c r="F93" s="90"/>
    </row>
    <row r="95" spans="1:6" ht="39.75" customHeight="1" x14ac:dyDescent="0.2">
      <c r="B95" s="95"/>
      <c r="C95" s="96"/>
      <c r="D95" s="96"/>
    </row>
    <row r="96" spans="1:6" ht="13.5" customHeight="1" x14ac:dyDescent="0.2"/>
    <row r="97" spans="2:4" x14ac:dyDescent="0.2">
      <c r="B97" s="4"/>
      <c r="C97" s="4"/>
      <c r="D97" s="4"/>
    </row>
  </sheetData>
  <mergeCells count="50">
    <mergeCell ref="B95:D95"/>
    <mergeCell ref="B88:E88"/>
    <mergeCell ref="B92:E92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9:D49"/>
    <mergeCell ref="B50:D50"/>
    <mergeCell ref="B51:D51"/>
    <mergeCell ref="B83:D83"/>
    <mergeCell ref="A31:F31"/>
    <mergeCell ref="B45:D45"/>
    <mergeCell ref="B46:D46"/>
    <mergeCell ref="B47:D47"/>
    <mergeCell ref="B48:D48"/>
    <mergeCell ref="B84:D84"/>
    <mergeCell ref="B57:D57"/>
    <mergeCell ref="B58:D58"/>
    <mergeCell ref="B52:D52"/>
    <mergeCell ref="B53:D53"/>
    <mergeCell ref="B54:D54"/>
    <mergeCell ref="B55:D55"/>
    <mergeCell ref="B56:D56"/>
    <mergeCell ref="B60:D60"/>
    <mergeCell ref="B61:D61"/>
    <mergeCell ref="B62:D62"/>
    <mergeCell ref="B63:D63"/>
    <mergeCell ref="B82:D82"/>
    <mergeCell ref="A90:F90"/>
    <mergeCell ref="A93:F93"/>
    <mergeCell ref="A89:F89"/>
    <mergeCell ref="B34:D34"/>
    <mergeCell ref="B35:D35"/>
    <mergeCell ref="B69:D69"/>
    <mergeCell ref="B70:D70"/>
    <mergeCell ref="B71:D71"/>
    <mergeCell ref="B72:D72"/>
    <mergeCell ref="B73:D73"/>
    <mergeCell ref="B64:D64"/>
    <mergeCell ref="B65:D65"/>
    <mergeCell ref="B66:D66"/>
    <mergeCell ref="B67:D67"/>
    <mergeCell ref="B68:D68"/>
    <mergeCell ref="B59:D59"/>
  </mergeCells>
  <phoneticPr fontId="0" type="noConversion"/>
  <dataValidations count="1">
    <dataValidation type="list" allowBlank="1" showInputMessage="1" showErrorMessage="1" sqref="B82:B84 B34:B73 B12:B20" xr:uid="{00000000-0002-0000-00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2:F92"/>
  <sheetViews>
    <sheetView view="pageBreakPreview" zoomScale="80" zoomScaleNormal="100" zoomScaleSheetLayoutView="80" workbookViewId="0">
      <selection activeCell="B57" sqref="B57:D57"/>
    </sheetView>
  </sheetViews>
  <sheetFormatPr baseColWidth="10" defaultRowHeight="12.75" x14ac:dyDescent="0.2"/>
  <cols>
    <col min="1" max="1" width="5.140625" style="1" customWidth="1"/>
    <col min="2" max="2" width="120" style="1" customWidth="1"/>
    <col min="3" max="3" width="11.5703125" style="1" customWidth="1"/>
    <col min="4" max="4" width="17.5703125" style="1" customWidth="1"/>
    <col min="5" max="5" width="17.7109375" style="1" customWidth="1"/>
    <col min="6" max="6" width="10.5703125" style="1" customWidth="1"/>
    <col min="7" max="16384" width="11.42578125" style="1"/>
  </cols>
  <sheetData>
    <row r="12" spans="2:5" x14ac:dyDescent="0.2">
      <c r="B12" s="2"/>
      <c r="E12" s="3"/>
    </row>
    <row r="13" spans="2:5" x14ac:dyDescent="0.2">
      <c r="B13" s="2"/>
      <c r="E13" s="3"/>
    </row>
    <row r="14" spans="2:5" x14ac:dyDescent="0.2">
      <c r="B14" s="2"/>
      <c r="E14" s="3"/>
    </row>
    <row r="15" spans="2:5" x14ac:dyDescent="0.2">
      <c r="B15" s="2"/>
      <c r="E15" s="3"/>
    </row>
    <row r="16" spans="2:5" x14ac:dyDescent="0.2">
      <c r="B16" s="2"/>
      <c r="E16" s="3"/>
    </row>
    <row r="17" spans="1:6" x14ac:dyDescent="0.2">
      <c r="B17" s="2"/>
      <c r="E17" s="3"/>
    </row>
    <row r="18" spans="1:6" x14ac:dyDescent="0.2">
      <c r="B18" s="2"/>
      <c r="E18" s="3"/>
    </row>
    <row r="19" spans="1:6" x14ac:dyDescent="0.2">
      <c r="B19" s="2"/>
      <c r="E19" s="3"/>
    </row>
    <row r="20" spans="1:6" x14ac:dyDescent="0.2">
      <c r="B20" s="2"/>
      <c r="E20" s="3"/>
    </row>
    <row r="21" spans="1:6" ht="15" x14ac:dyDescent="0.2">
      <c r="A21" s="5"/>
      <c r="B21" s="13" t="s">
        <v>80</v>
      </c>
      <c r="C21" s="9"/>
      <c r="D21" s="9"/>
      <c r="E21" s="9"/>
      <c r="F21" s="9"/>
    </row>
    <row r="22" spans="1:6" ht="15" x14ac:dyDescent="0.2">
      <c r="A22" s="5"/>
      <c r="B22" s="14"/>
      <c r="C22" s="9"/>
      <c r="D22" s="9"/>
      <c r="E22" s="9"/>
      <c r="F22" s="9"/>
    </row>
    <row r="23" spans="1:6" ht="15" x14ac:dyDescent="0.2">
      <c r="A23" s="5"/>
      <c r="B23" s="14"/>
      <c r="C23" s="9"/>
      <c r="D23" s="9"/>
      <c r="E23" s="9"/>
      <c r="F23" s="9"/>
    </row>
    <row r="24" spans="1:6" ht="15" x14ac:dyDescent="0.2">
      <c r="A24" s="5"/>
      <c r="B24" s="13" t="s">
        <v>22</v>
      </c>
      <c r="C24" s="9"/>
      <c r="D24" s="9"/>
      <c r="E24" s="9"/>
      <c r="F24" s="9"/>
    </row>
    <row r="25" spans="1:6" ht="15" x14ac:dyDescent="0.2">
      <c r="A25" s="5"/>
      <c r="B25" s="13" t="s">
        <v>23</v>
      </c>
      <c r="C25" s="9"/>
      <c r="D25" s="9"/>
      <c r="E25" s="9"/>
      <c r="F25" s="9"/>
    </row>
    <row r="26" spans="1:6" ht="33.75" customHeight="1" x14ac:dyDescent="0.2">
      <c r="A26" s="5"/>
      <c r="B26" s="36" t="s">
        <v>81</v>
      </c>
      <c r="C26" s="9"/>
      <c r="D26" s="9"/>
      <c r="E26" s="9"/>
      <c r="F26" s="9"/>
    </row>
    <row r="27" spans="1:6" x14ac:dyDescent="0.2">
      <c r="A27" s="6"/>
      <c r="B27" s="9"/>
      <c r="C27" s="11"/>
      <c r="D27" s="11"/>
      <c r="E27" s="12"/>
      <c r="F27" s="9"/>
    </row>
    <row r="28" spans="1:6" ht="15" x14ac:dyDescent="0.2">
      <c r="A28" s="5"/>
      <c r="B28" s="11"/>
      <c r="C28" s="11"/>
      <c r="D28" s="15" t="s">
        <v>13</v>
      </c>
      <c r="E28" s="15" t="s">
        <v>82</v>
      </c>
      <c r="F28" s="9"/>
    </row>
    <row r="29" spans="1:6" ht="13.5" thickBot="1" x14ac:dyDescent="0.25">
      <c r="A29" s="7"/>
      <c r="B29" s="7"/>
      <c r="C29" s="7"/>
      <c r="D29" s="7"/>
      <c r="E29" s="7"/>
      <c r="F29" s="8"/>
    </row>
    <row r="30" spans="1:6" s="29" customFormat="1" ht="21.75" customHeight="1" x14ac:dyDescent="0.2">
      <c r="A30" s="94" t="s">
        <v>0</v>
      </c>
      <c r="B30" s="94"/>
      <c r="C30" s="94"/>
      <c r="D30" s="94"/>
      <c r="E30" s="94"/>
      <c r="F30" s="94"/>
    </row>
    <row r="31" spans="1:6" x14ac:dyDescent="0.2">
      <c r="A31" s="5"/>
      <c r="B31" s="6"/>
      <c r="C31" s="5"/>
      <c r="D31" s="5"/>
      <c r="E31" s="5"/>
    </row>
    <row r="32" spans="1:6" ht="14.25" x14ac:dyDescent="0.2">
      <c r="A32" s="9"/>
      <c r="B32" s="10" t="s">
        <v>83</v>
      </c>
      <c r="C32" s="10"/>
      <c r="D32" s="10"/>
      <c r="E32" s="16"/>
      <c r="F32" s="9"/>
    </row>
    <row r="33" spans="1:6" ht="14.25" x14ac:dyDescent="0.2">
      <c r="A33" s="9"/>
      <c r="B33" s="92"/>
      <c r="C33" s="92"/>
      <c r="D33" s="92"/>
      <c r="E33" s="16"/>
      <c r="F33" s="9"/>
    </row>
    <row r="34" spans="1:6" ht="14.25" x14ac:dyDescent="0.2">
      <c r="A34" s="9"/>
      <c r="B34" s="92"/>
      <c r="C34" s="92"/>
      <c r="D34" s="92"/>
      <c r="E34" s="16"/>
      <c r="F34" s="9"/>
    </row>
    <row r="35" spans="1:6" ht="14.25" x14ac:dyDescent="0.2">
      <c r="A35" s="9"/>
      <c r="B35" s="92" t="s">
        <v>84</v>
      </c>
      <c r="C35" s="92"/>
      <c r="D35" s="92"/>
      <c r="E35" s="16"/>
      <c r="F35" s="9"/>
    </row>
    <row r="36" spans="1:6" ht="14.25" x14ac:dyDescent="0.2">
      <c r="A36" s="9"/>
      <c r="B36" s="92"/>
      <c r="C36" s="92"/>
      <c r="D36" s="92"/>
      <c r="E36" s="16"/>
      <c r="F36" s="9"/>
    </row>
    <row r="37" spans="1:6" ht="14.25" x14ac:dyDescent="0.2">
      <c r="A37" s="9"/>
      <c r="B37" s="92"/>
      <c r="C37" s="92"/>
      <c r="D37" s="92"/>
      <c r="E37" s="16"/>
      <c r="F37" s="9"/>
    </row>
    <row r="38" spans="1:6" ht="14.25" x14ac:dyDescent="0.2">
      <c r="A38" s="9"/>
      <c r="B38" s="92" t="s">
        <v>85</v>
      </c>
      <c r="C38" s="92"/>
      <c r="D38" s="92"/>
      <c r="E38" s="16"/>
      <c r="F38" s="9"/>
    </row>
    <row r="39" spans="1:6" ht="14.25" x14ac:dyDescent="0.2">
      <c r="A39" s="9"/>
      <c r="B39" s="92"/>
      <c r="C39" s="92"/>
      <c r="D39" s="92"/>
      <c r="E39" s="16"/>
      <c r="F39" s="9"/>
    </row>
    <row r="40" spans="1:6" ht="14.25" x14ac:dyDescent="0.2">
      <c r="A40" s="9"/>
      <c r="B40" s="92"/>
      <c r="C40" s="92"/>
      <c r="D40" s="92"/>
      <c r="E40" s="16"/>
      <c r="F40" s="9"/>
    </row>
    <row r="41" spans="1:6" ht="14.25" x14ac:dyDescent="0.2">
      <c r="A41" s="9"/>
      <c r="B41" s="92" t="s">
        <v>53</v>
      </c>
      <c r="C41" s="92"/>
      <c r="D41" s="92"/>
      <c r="E41" s="16"/>
      <c r="F41" s="9"/>
    </row>
    <row r="42" spans="1:6" ht="14.25" x14ac:dyDescent="0.2">
      <c r="A42" s="9"/>
      <c r="B42" s="92"/>
      <c r="C42" s="92"/>
      <c r="D42" s="92"/>
      <c r="E42" s="16"/>
      <c r="F42" s="9"/>
    </row>
    <row r="43" spans="1:6" ht="14.25" x14ac:dyDescent="0.2">
      <c r="A43" s="9"/>
      <c r="B43" s="92"/>
      <c r="C43" s="92"/>
      <c r="D43" s="92"/>
      <c r="E43" s="16"/>
      <c r="F43" s="9"/>
    </row>
    <row r="44" spans="1:6" ht="14.25" x14ac:dyDescent="0.2">
      <c r="A44" s="9"/>
      <c r="B44" s="92" t="s">
        <v>86</v>
      </c>
      <c r="C44" s="92"/>
      <c r="D44" s="92"/>
      <c r="E44" s="16"/>
      <c r="F44" s="9"/>
    </row>
    <row r="45" spans="1:6" ht="14.25" x14ac:dyDescent="0.2">
      <c r="A45" s="9"/>
      <c r="B45" s="92"/>
      <c r="C45" s="92"/>
      <c r="D45" s="92"/>
      <c r="E45" s="16"/>
      <c r="F45" s="9"/>
    </row>
    <row r="46" spans="1:6" ht="14.25" x14ac:dyDescent="0.2">
      <c r="A46" s="9"/>
      <c r="B46" s="92"/>
      <c r="C46" s="92"/>
      <c r="D46" s="92"/>
      <c r="E46" s="16"/>
      <c r="F46" s="9"/>
    </row>
    <row r="47" spans="1:6" ht="14.25" x14ac:dyDescent="0.2">
      <c r="A47" s="9"/>
      <c r="B47" s="92"/>
      <c r="C47" s="92"/>
      <c r="D47" s="92"/>
      <c r="E47" s="16"/>
      <c r="F47" s="9"/>
    </row>
    <row r="48" spans="1:6" ht="14.25" x14ac:dyDescent="0.2">
      <c r="A48" s="9"/>
      <c r="B48" s="92"/>
      <c r="C48" s="92"/>
      <c r="D48" s="92"/>
      <c r="E48" s="16"/>
      <c r="F48" s="9"/>
    </row>
    <row r="49" spans="1:6" ht="14.25" x14ac:dyDescent="0.2">
      <c r="A49" s="9"/>
      <c r="B49" s="92"/>
      <c r="C49" s="92"/>
      <c r="D49" s="92"/>
      <c r="E49" s="16"/>
      <c r="F49" s="9"/>
    </row>
    <row r="50" spans="1:6" ht="14.25" x14ac:dyDescent="0.2">
      <c r="A50" s="9"/>
      <c r="B50" s="92"/>
      <c r="C50" s="92"/>
      <c r="D50" s="92"/>
      <c r="E50" s="16"/>
      <c r="F50" s="9"/>
    </row>
    <row r="51" spans="1:6" ht="14.25" x14ac:dyDescent="0.2">
      <c r="A51" s="9"/>
      <c r="B51" s="92"/>
      <c r="C51" s="92"/>
      <c r="D51" s="92"/>
      <c r="E51" s="16"/>
      <c r="F51" s="9"/>
    </row>
    <row r="52" spans="1:6" ht="14.25" x14ac:dyDescent="0.2">
      <c r="A52" s="9"/>
      <c r="B52" s="92"/>
      <c r="C52" s="92"/>
      <c r="D52" s="92"/>
      <c r="E52" s="16"/>
      <c r="F52" s="9"/>
    </row>
    <row r="53" spans="1:6" ht="14.25" x14ac:dyDescent="0.2">
      <c r="A53" s="9"/>
      <c r="B53" s="92"/>
      <c r="C53" s="92"/>
      <c r="D53" s="92"/>
      <c r="E53" s="16"/>
      <c r="F53" s="9"/>
    </row>
    <row r="54" spans="1:6" ht="14.25" x14ac:dyDescent="0.2">
      <c r="A54" s="9"/>
      <c r="B54" s="92"/>
      <c r="C54" s="92"/>
      <c r="D54" s="92"/>
      <c r="E54" s="16"/>
      <c r="F54" s="9"/>
    </row>
    <row r="55" spans="1:6" ht="14.25" x14ac:dyDescent="0.2">
      <c r="A55" s="9"/>
      <c r="B55" s="34"/>
      <c r="C55" s="34"/>
      <c r="D55" s="34"/>
      <c r="E55" s="16"/>
      <c r="F55" s="9"/>
    </row>
    <row r="56" spans="1:6" ht="14.25" x14ac:dyDescent="0.2">
      <c r="A56" s="9"/>
      <c r="B56" s="92"/>
      <c r="C56" s="92"/>
      <c r="D56" s="92"/>
      <c r="E56" s="16"/>
      <c r="F56" s="9"/>
    </row>
    <row r="57" spans="1:6" ht="14.25" x14ac:dyDescent="0.2">
      <c r="A57" s="9"/>
      <c r="B57" s="92"/>
      <c r="C57" s="92"/>
      <c r="D57" s="92"/>
      <c r="E57" s="16"/>
      <c r="F57" s="9"/>
    </row>
    <row r="58" spans="1:6" ht="14.25" x14ac:dyDescent="0.2">
      <c r="A58" s="9"/>
      <c r="B58" s="92"/>
      <c r="C58" s="92"/>
      <c r="D58" s="92"/>
      <c r="E58" s="16"/>
      <c r="F58" s="9"/>
    </row>
    <row r="59" spans="1:6" ht="14.25" x14ac:dyDescent="0.2">
      <c r="A59" s="9"/>
      <c r="B59" s="92"/>
      <c r="C59" s="92"/>
      <c r="D59" s="92"/>
      <c r="E59" s="16"/>
      <c r="F59" s="9"/>
    </row>
    <row r="60" spans="1:6" ht="14.25" x14ac:dyDescent="0.2">
      <c r="A60" s="9"/>
      <c r="B60" s="92"/>
      <c r="C60" s="92"/>
      <c r="D60" s="92"/>
      <c r="E60" s="16"/>
      <c r="F60" s="9"/>
    </row>
    <row r="61" spans="1:6" ht="14.25" x14ac:dyDescent="0.2">
      <c r="A61" s="9"/>
      <c r="B61" s="92"/>
      <c r="C61" s="92"/>
      <c r="D61" s="92"/>
      <c r="E61" s="16"/>
      <c r="F61" s="9"/>
    </row>
    <row r="62" spans="1:6" ht="14.25" x14ac:dyDescent="0.2">
      <c r="A62" s="9"/>
      <c r="B62" s="92"/>
      <c r="C62" s="92"/>
      <c r="D62" s="92"/>
      <c r="E62" s="16"/>
      <c r="F62" s="9"/>
    </row>
    <row r="63" spans="1:6" ht="14.25" x14ac:dyDescent="0.2">
      <c r="A63" s="9"/>
      <c r="B63" s="92"/>
      <c r="C63" s="92"/>
      <c r="D63" s="92"/>
      <c r="E63" s="16"/>
      <c r="F63" s="9"/>
    </row>
    <row r="64" spans="1:6" ht="14.25" x14ac:dyDescent="0.2">
      <c r="A64" s="9"/>
      <c r="B64" s="92"/>
      <c r="C64" s="92"/>
      <c r="D64" s="92"/>
      <c r="E64" s="16"/>
      <c r="F64" s="9"/>
    </row>
    <row r="65" spans="1:6" ht="14.25" x14ac:dyDescent="0.2">
      <c r="A65" s="9"/>
      <c r="B65" s="92"/>
      <c r="C65" s="92"/>
      <c r="D65" s="92"/>
      <c r="E65" s="16"/>
      <c r="F65" s="9"/>
    </row>
    <row r="66" spans="1:6" ht="14.25" x14ac:dyDescent="0.2">
      <c r="A66" s="9"/>
      <c r="B66" s="92"/>
      <c r="C66" s="92"/>
      <c r="D66" s="92"/>
      <c r="E66" s="16"/>
      <c r="F66" s="9"/>
    </row>
    <row r="67" spans="1:6" ht="14.25" x14ac:dyDescent="0.2">
      <c r="A67" s="9"/>
      <c r="B67" s="92"/>
      <c r="C67" s="92"/>
      <c r="D67" s="92"/>
      <c r="E67" s="16"/>
      <c r="F67" s="9"/>
    </row>
    <row r="68" spans="1:6" ht="13.5" customHeight="1" x14ac:dyDescent="0.2">
      <c r="A68" s="9"/>
      <c r="B68" s="92"/>
      <c r="C68" s="92"/>
      <c r="D68" s="92"/>
      <c r="E68" s="16"/>
      <c r="F68" s="9"/>
    </row>
    <row r="69" spans="1:6" ht="13.5" customHeight="1" x14ac:dyDescent="0.2">
      <c r="A69" s="9"/>
      <c r="B69" s="13" t="s">
        <v>17</v>
      </c>
      <c r="C69" s="14"/>
      <c r="D69" s="14"/>
      <c r="E69" s="17">
        <f>3*230</f>
        <v>690</v>
      </c>
      <c r="F69" s="9"/>
    </row>
    <row r="70" spans="1:6" ht="13.5" customHeight="1" x14ac:dyDescent="0.2">
      <c r="A70" s="9"/>
      <c r="B70" s="22" t="s">
        <v>14</v>
      </c>
      <c r="C70" s="14"/>
      <c r="D70" s="14"/>
      <c r="E70" s="18">
        <v>0</v>
      </c>
      <c r="F70" s="9"/>
    </row>
    <row r="71" spans="1:6" ht="13.5" customHeight="1" x14ac:dyDescent="0.2">
      <c r="A71" s="9"/>
      <c r="B71" s="22" t="s">
        <v>15</v>
      </c>
      <c r="C71" s="14"/>
      <c r="D71" s="14"/>
      <c r="E71" s="18">
        <v>0</v>
      </c>
      <c r="F71" s="9"/>
    </row>
    <row r="72" spans="1:6" ht="13.5" customHeight="1" x14ac:dyDescent="0.2">
      <c r="A72" s="9"/>
      <c r="B72" s="13" t="s">
        <v>16</v>
      </c>
      <c r="C72" s="14"/>
      <c r="D72" s="14"/>
      <c r="E72" s="17">
        <f>SUM(E69:E71)</f>
        <v>690</v>
      </c>
      <c r="F72" s="9"/>
    </row>
    <row r="73" spans="1:6" ht="13.5" customHeight="1" x14ac:dyDescent="0.2">
      <c r="A73" s="9"/>
      <c r="B73" s="14" t="s">
        <v>5</v>
      </c>
      <c r="C73" s="19">
        <v>0.05</v>
      </c>
      <c r="D73" s="14"/>
      <c r="E73" s="23">
        <f>ROUND(E72*C73,2)</f>
        <v>34.5</v>
      </c>
      <c r="F73" s="9"/>
    </row>
    <row r="74" spans="1:6" ht="13.5" customHeight="1" x14ac:dyDescent="0.2">
      <c r="A74" s="9"/>
      <c r="B74" s="14" t="s">
        <v>4</v>
      </c>
      <c r="C74" s="30">
        <v>9.9750000000000005E-2</v>
      </c>
      <c r="D74" s="14"/>
      <c r="E74" s="24">
        <f>ROUND(E72*C74,2)</f>
        <v>68.83</v>
      </c>
      <c r="F74" s="9"/>
    </row>
    <row r="75" spans="1:6" ht="13.5" customHeight="1" x14ac:dyDescent="0.2">
      <c r="A75" s="9"/>
      <c r="B75" s="14"/>
      <c r="C75" s="14"/>
      <c r="D75" s="14"/>
      <c r="E75" s="20"/>
      <c r="F75" s="9"/>
    </row>
    <row r="76" spans="1:6" ht="16.5" customHeight="1" thickBot="1" x14ac:dyDescent="0.25">
      <c r="A76" s="9"/>
      <c r="B76" s="13" t="s">
        <v>18</v>
      </c>
      <c r="C76" s="14"/>
      <c r="D76" s="14"/>
      <c r="E76" s="21">
        <f>SUM(E72:E74)</f>
        <v>793.33</v>
      </c>
      <c r="F76" s="9"/>
    </row>
    <row r="77" spans="1:6" ht="15.75" thickTop="1" x14ac:dyDescent="0.2">
      <c r="A77" s="9"/>
      <c r="B77" s="93"/>
      <c r="C77" s="93"/>
      <c r="D77" s="93"/>
      <c r="E77" s="25"/>
      <c r="F77" s="9"/>
    </row>
    <row r="78" spans="1:6" ht="15" x14ac:dyDescent="0.2">
      <c r="A78" s="9"/>
      <c r="B78" s="99" t="s">
        <v>20</v>
      </c>
      <c r="C78" s="99"/>
      <c r="D78" s="99"/>
      <c r="E78" s="25">
        <v>0</v>
      </c>
      <c r="F78" s="9"/>
    </row>
    <row r="79" spans="1:6" ht="15" x14ac:dyDescent="0.2">
      <c r="A79" s="9"/>
      <c r="B79" s="93"/>
      <c r="C79" s="93"/>
      <c r="D79" s="93"/>
      <c r="E79" s="25"/>
      <c r="F79" s="9"/>
    </row>
    <row r="80" spans="1:6" ht="19.5" customHeight="1" x14ac:dyDescent="0.2">
      <c r="A80" s="9"/>
      <c r="B80" s="26" t="s">
        <v>19</v>
      </c>
      <c r="C80" s="27"/>
      <c r="D80" s="27"/>
      <c r="E80" s="28">
        <f>E76-E78</f>
        <v>793.33</v>
      </c>
      <c r="F80" s="9"/>
    </row>
    <row r="81" spans="1:6" ht="13.5" customHeight="1" x14ac:dyDescent="0.2">
      <c r="A81" s="9"/>
      <c r="B81" s="9"/>
      <c r="C81" s="9"/>
      <c r="D81" s="9"/>
      <c r="E81" s="9"/>
      <c r="F81" s="9"/>
    </row>
    <row r="82" spans="1:6" x14ac:dyDescent="0.2">
      <c r="A82" s="9"/>
      <c r="B82" s="9"/>
      <c r="C82" s="9"/>
      <c r="D82" s="9"/>
      <c r="E82" s="9"/>
      <c r="F82" s="9"/>
    </row>
    <row r="83" spans="1:6" x14ac:dyDescent="0.2">
      <c r="A83" s="9"/>
      <c r="B83" s="97"/>
      <c r="C83" s="97"/>
      <c r="D83" s="97"/>
      <c r="E83" s="97"/>
      <c r="F83" s="9"/>
    </row>
    <row r="84" spans="1:6" ht="14.25" x14ac:dyDescent="0.2">
      <c r="A84" s="91" t="s">
        <v>78</v>
      </c>
      <c r="B84" s="91"/>
      <c r="C84" s="91"/>
      <c r="D84" s="91"/>
      <c r="E84" s="91"/>
      <c r="F84" s="91"/>
    </row>
    <row r="85" spans="1:6" ht="14.25" x14ac:dyDescent="0.2">
      <c r="A85" s="89" t="s">
        <v>79</v>
      </c>
      <c r="B85" s="89"/>
      <c r="C85" s="89"/>
      <c r="D85" s="89"/>
      <c r="E85" s="89"/>
      <c r="F85" s="89"/>
    </row>
    <row r="86" spans="1:6" x14ac:dyDescent="0.2">
      <c r="A86" s="9"/>
      <c r="B86" s="9"/>
      <c r="C86" s="9"/>
      <c r="D86" s="9"/>
      <c r="E86" s="9"/>
      <c r="F86" s="9"/>
    </row>
    <row r="87" spans="1:6" x14ac:dyDescent="0.2">
      <c r="A87" s="9"/>
      <c r="B87" s="98"/>
      <c r="C87" s="98"/>
      <c r="D87" s="98"/>
      <c r="E87" s="98"/>
      <c r="F87" s="9"/>
    </row>
    <row r="88" spans="1:6" ht="15" x14ac:dyDescent="0.2">
      <c r="A88" s="90" t="s">
        <v>7</v>
      </c>
      <c r="B88" s="90"/>
      <c r="C88" s="90"/>
      <c r="D88" s="90"/>
      <c r="E88" s="90"/>
      <c r="F88" s="90"/>
    </row>
    <row r="90" spans="1:6" ht="39.75" customHeight="1" x14ac:dyDescent="0.2">
      <c r="B90" s="95"/>
      <c r="C90" s="96"/>
      <c r="D90" s="96"/>
    </row>
    <row r="91" spans="1:6" ht="13.5" customHeight="1" x14ac:dyDescent="0.2"/>
    <row r="92" spans="1:6" x14ac:dyDescent="0.2">
      <c r="B92" s="4"/>
      <c r="C92" s="4"/>
      <c r="D92" s="4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09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2:F92"/>
  <sheetViews>
    <sheetView view="pageBreakPreview" topLeftCell="A22" zoomScale="80" zoomScaleNormal="100" zoomScaleSheetLayoutView="80" workbookViewId="0">
      <selection activeCell="B62" sqref="B62:D62"/>
    </sheetView>
  </sheetViews>
  <sheetFormatPr baseColWidth="10" defaultRowHeight="12.75" x14ac:dyDescent="0.2"/>
  <cols>
    <col min="1" max="1" width="5.140625" style="1" customWidth="1"/>
    <col min="2" max="2" width="120" style="1" customWidth="1"/>
    <col min="3" max="3" width="11.5703125" style="1" customWidth="1"/>
    <col min="4" max="4" width="17.5703125" style="1" customWidth="1"/>
    <col min="5" max="5" width="17.7109375" style="1" customWidth="1"/>
    <col min="6" max="6" width="10.5703125" style="1" customWidth="1"/>
    <col min="7" max="16384" width="11.42578125" style="1"/>
  </cols>
  <sheetData>
    <row r="12" spans="2:5" x14ac:dyDescent="0.2">
      <c r="B12" s="2"/>
      <c r="E12" s="3"/>
    </row>
    <row r="13" spans="2:5" x14ac:dyDescent="0.2">
      <c r="B13" s="2"/>
      <c r="E13" s="3"/>
    </row>
    <row r="14" spans="2:5" x14ac:dyDescent="0.2">
      <c r="B14" s="2"/>
      <c r="E14" s="3"/>
    </row>
    <row r="15" spans="2:5" x14ac:dyDescent="0.2">
      <c r="B15" s="2"/>
      <c r="E15" s="3"/>
    </row>
    <row r="16" spans="2:5" x14ac:dyDescent="0.2">
      <c r="B16" s="2"/>
      <c r="E16" s="3"/>
    </row>
    <row r="17" spans="1:6" x14ac:dyDescent="0.2">
      <c r="B17" s="2"/>
      <c r="E17" s="3"/>
    </row>
    <row r="18" spans="1:6" x14ac:dyDescent="0.2">
      <c r="B18" s="2"/>
      <c r="E18" s="3"/>
    </row>
    <row r="19" spans="1:6" x14ac:dyDescent="0.2">
      <c r="B19" s="2"/>
      <c r="E19" s="3"/>
    </row>
    <row r="20" spans="1:6" x14ac:dyDescent="0.2">
      <c r="B20" s="2"/>
      <c r="E20" s="3"/>
    </row>
    <row r="21" spans="1:6" ht="15" x14ac:dyDescent="0.2">
      <c r="A21" s="5"/>
      <c r="B21" s="13" t="s">
        <v>88</v>
      </c>
      <c r="C21" s="9"/>
      <c r="D21" s="9"/>
      <c r="E21" s="9"/>
      <c r="F21" s="9"/>
    </row>
    <row r="22" spans="1:6" ht="15" x14ac:dyDescent="0.2">
      <c r="A22" s="5"/>
      <c r="B22" s="14"/>
      <c r="C22" s="9"/>
      <c r="D22" s="9"/>
      <c r="E22" s="9"/>
      <c r="F22" s="9"/>
    </row>
    <row r="23" spans="1:6" ht="15" x14ac:dyDescent="0.2">
      <c r="A23" s="5"/>
      <c r="B23" s="14"/>
      <c r="C23" s="9"/>
      <c r="D23" s="9"/>
      <c r="E23" s="9"/>
      <c r="F23" s="9"/>
    </row>
    <row r="24" spans="1:6" ht="15" x14ac:dyDescent="0.2">
      <c r="A24" s="5"/>
      <c r="B24" s="13" t="s">
        <v>22</v>
      </c>
      <c r="C24" s="9"/>
      <c r="D24" s="9"/>
      <c r="E24" s="9"/>
      <c r="F24" s="9"/>
    </row>
    <row r="25" spans="1:6" ht="15" x14ac:dyDescent="0.2">
      <c r="A25" s="5"/>
      <c r="B25" s="13" t="s">
        <v>23</v>
      </c>
      <c r="C25" s="9"/>
      <c r="D25" s="9"/>
      <c r="E25" s="9"/>
      <c r="F25" s="9"/>
    </row>
    <row r="26" spans="1:6" ht="33.75" customHeight="1" x14ac:dyDescent="0.2">
      <c r="A26" s="5"/>
      <c r="B26" s="36" t="s">
        <v>81</v>
      </c>
      <c r="C26" s="9"/>
      <c r="D26" s="9"/>
      <c r="E26" s="9"/>
      <c r="F26" s="9"/>
    </row>
    <row r="27" spans="1:6" x14ac:dyDescent="0.2">
      <c r="A27" s="6"/>
      <c r="B27" s="9"/>
      <c r="C27" s="11"/>
      <c r="D27" s="11"/>
      <c r="E27" s="12"/>
      <c r="F27" s="9"/>
    </row>
    <row r="28" spans="1:6" ht="15" x14ac:dyDescent="0.2">
      <c r="A28" s="5"/>
      <c r="B28" s="11"/>
      <c r="C28" s="11"/>
      <c r="D28" s="15" t="s">
        <v>13</v>
      </c>
      <c r="E28" s="15" t="s">
        <v>87</v>
      </c>
      <c r="F28" s="9"/>
    </row>
    <row r="29" spans="1:6" ht="13.5" thickBot="1" x14ac:dyDescent="0.25">
      <c r="A29" s="7"/>
      <c r="B29" s="7"/>
      <c r="C29" s="7"/>
      <c r="D29" s="7"/>
      <c r="E29" s="7"/>
      <c r="F29" s="8"/>
    </row>
    <row r="30" spans="1:6" s="29" customFormat="1" ht="21.75" customHeight="1" x14ac:dyDescent="0.2">
      <c r="A30" s="94" t="s">
        <v>0</v>
      </c>
      <c r="B30" s="94"/>
      <c r="C30" s="94"/>
      <c r="D30" s="94"/>
      <c r="E30" s="94"/>
      <c r="F30" s="94"/>
    </row>
    <row r="31" spans="1:6" x14ac:dyDescent="0.2">
      <c r="A31" s="5"/>
      <c r="B31" s="6"/>
      <c r="C31" s="5"/>
      <c r="D31" s="5"/>
      <c r="E31" s="5"/>
    </row>
    <row r="32" spans="1:6" ht="14.25" x14ac:dyDescent="0.2">
      <c r="A32" s="9"/>
      <c r="B32" s="10" t="s">
        <v>83</v>
      </c>
      <c r="C32" s="10"/>
      <c r="D32" s="10"/>
      <c r="E32" s="16"/>
      <c r="F32" s="9"/>
    </row>
    <row r="33" spans="1:6" ht="14.25" x14ac:dyDescent="0.2">
      <c r="A33" s="9"/>
      <c r="B33" s="92"/>
      <c r="C33" s="92"/>
      <c r="D33" s="92"/>
      <c r="E33" s="16"/>
      <c r="F33" s="9"/>
    </row>
    <row r="34" spans="1:6" ht="14.25" x14ac:dyDescent="0.2">
      <c r="A34" s="9"/>
      <c r="B34" s="92"/>
      <c r="C34" s="92"/>
      <c r="D34" s="92"/>
      <c r="E34" s="16"/>
      <c r="F34" s="9"/>
    </row>
    <row r="35" spans="1:6" ht="14.25" x14ac:dyDescent="0.2">
      <c r="A35" s="9"/>
      <c r="B35" s="92" t="s">
        <v>89</v>
      </c>
      <c r="C35" s="92"/>
      <c r="D35" s="92"/>
      <c r="E35" s="16"/>
      <c r="F35" s="9"/>
    </row>
    <row r="36" spans="1:6" ht="14.25" x14ac:dyDescent="0.2">
      <c r="A36" s="9"/>
      <c r="B36" s="92"/>
      <c r="C36" s="92"/>
      <c r="D36" s="92"/>
      <c r="E36" s="16"/>
      <c r="F36" s="9"/>
    </row>
    <row r="37" spans="1:6" ht="14.25" x14ac:dyDescent="0.2">
      <c r="A37" s="9"/>
      <c r="B37" s="92"/>
      <c r="C37" s="92"/>
      <c r="D37" s="92"/>
      <c r="E37" s="16"/>
      <c r="F37" s="9"/>
    </row>
    <row r="38" spans="1:6" ht="14.25" x14ac:dyDescent="0.2">
      <c r="A38" s="9"/>
      <c r="B38" s="92"/>
      <c r="C38" s="92"/>
      <c r="D38" s="92"/>
      <c r="E38" s="16"/>
      <c r="F38" s="9"/>
    </row>
    <row r="39" spans="1:6" ht="14.25" x14ac:dyDescent="0.2">
      <c r="A39" s="9"/>
      <c r="B39" s="92"/>
      <c r="C39" s="92"/>
      <c r="D39" s="92"/>
      <c r="E39" s="16"/>
      <c r="F39" s="9"/>
    </row>
    <row r="40" spans="1:6" ht="14.25" x14ac:dyDescent="0.2">
      <c r="A40" s="9"/>
      <c r="B40" s="92"/>
      <c r="C40" s="92"/>
      <c r="D40" s="92"/>
      <c r="E40" s="16"/>
      <c r="F40" s="9"/>
    </row>
    <row r="41" spans="1:6" ht="14.25" x14ac:dyDescent="0.2">
      <c r="A41" s="9"/>
      <c r="B41" s="92"/>
      <c r="C41" s="92"/>
      <c r="D41" s="92"/>
      <c r="E41" s="16"/>
      <c r="F41" s="9"/>
    </row>
    <row r="42" spans="1:6" ht="14.25" x14ac:dyDescent="0.2">
      <c r="A42" s="9"/>
      <c r="B42" s="92"/>
      <c r="C42" s="92"/>
      <c r="D42" s="92"/>
      <c r="E42" s="16"/>
      <c r="F42" s="9"/>
    </row>
    <row r="43" spans="1:6" ht="14.25" x14ac:dyDescent="0.2">
      <c r="A43" s="9"/>
      <c r="B43" s="92"/>
      <c r="C43" s="92"/>
      <c r="D43" s="92"/>
      <c r="E43" s="16"/>
      <c r="F43" s="9"/>
    </row>
    <row r="44" spans="1:6" ht="14.25" x14ac:dyDescent="0.2">
      <c r="A44" s="9"/>
      <c r="B44" s="92"/>
      <c r="C44" s="92"/>
      <c r="D44" s="92"/>
      <c r="E44" s="16"/>
      <c r="F44" s="9"/>
    </row>
    <row r="45" spans="1:6" ht="14.25" x14ac:dyDescent="0.2">
      <c r="A45" s="9"/>
      <c r="B45" s="92"/>
      <c r="C45" s="92"/>
      <c r="D45" s="92"/>
      <c r="E45" s="16"/>
      <c r="F45" s="9"/>
    </row>
    <row r="46" spans="1:6" ht="14.25" x14ac:dyDescent="0.2">
      <c r="A46" s="9"/>
      <c r="B46" s="92"/>
      <c r="C46" s="92"/>
      <c r="D46" s="92"/>
      <c r="E46" s="16"/>
      <c r="F46" s="9"/>
    </row>
    <row r="47" spans="1:6" ht="14.25" x14ac:dyDescent="0.2">
      <c r="A47" s="9"/>
      <c r="B47" s="92"/>
      <c r="C47" s="92"/>
      <c r="D47" s="92"/>
      <c r="E47" s="16"/>
      <c r="F47" s="9"/>
    </row>
    <row r="48" spans="1:6" ht="14.25" x14ac:dyDescent="0.2">
      <c r="A48" s="9"/>
      <c r="B48" s="92"/>
      <c r="C48" s="92"/>
      <c r="D48" s="92"/>
      <c r="E48" s="16"/>
      <c r="F48" s="9"/>
    </row>
    <row r="49" spans="1:6" ht="14.25" x14ac:dyDescent="0.2">
      <c r="A49" s="9"/>
      <c r="B49" s="92"/>
      <c r="C49" s="92"/>
      <c r="D49" s="92"/>
      <c r="E49" s="16"/>
      <c r="F49" s="9"/>
    </row>
    <row r="50" spans="1:6" ht="14.25" x14ac:dyDescent="0.2">
      <c r="A50" s="9"/>
      <c r="B50" s="92"/>
      <c r="C50" s="92"/>
      <c r="D50" s="92"/>
      <c r="E50" s="16"/>
      <c r="F50" s="9"/>
    </row>
    <row r="51" spans="1:6" ht="14.25" x14ac:dyDescent="0.2">
      <c r="A51" s="9"/>
      <c r="B51" s="92"/>
      <c r="C51" s="92"/>
      <c r="D51" s="92"/>
      <c r="E51" s="16"/>
      <c r="F51" s="9"/>
    </row>
    <row r="52" spans="1:6" ht="14.25" x14ac:dyDescent="0.2">
      <c r="A52" s="9"/>
      <c r="B52" s="92"/>
      <c r="C52" s="92"/>
      <c r="D52" s="92"/>
      <c r="E52" s="16"/>
      <c r="F52" s="9"/>
    </row>
    <row r="53" spans="1:6" ht="14.25" x14ac:dyDescent="0.2">
      <c r="A53" s="9"/>
      <c r="B53" s="92"/>
      <c r="C53" s="92"/>
      <c r="D53" s="92"/>
      <c r="E53" s="16"/>
      <c r="F53" s="9"/>
    </row>
    <row r="54" spans="1:6" ht="14.25" x14ac:dyDescent="0.2">
      <c r="A54" s="9"/>
      <c r="B54" s="92"/>
      <c r="C54" s="92"/>
      <c r="D54" s="92"/>
      <c r="E54" s="16"/>
      <c r="F54" s="9"/>
    </row>
    <row r="55" spans="1:6" ht="14.25" x14ac:dyDescent="0.2">
      <c r="A55" s="9"/>
      <c r="B55" s="35"/>
      <c r="C55" s="35"/>
      <c r="D55" s="35"/>
      <c r="E55" s="16"/>
      <c r="F55" s="9"/>
    </row>
    <row r="56" spans="1:6" ht="14.25" x14ac:dyDescent="0.2">
      <c r="A56" s="9"/>
      <c r="B56" s="92"/>
      <c r="C56" s="92"/>
      <c r="D56" s="92"/>
      <c r="E56" s="16"/>
      <c r="F56" s="9"/>
    </row>
    <row r="57" spans="1:6" ht="14.25" x14ac:dyDescent="0.2">
      <c r="A57" s="9"/>
      <c r="B57" s="92"/>
      <c r="C57" s="92"/>
      <c r="D57" s="92"/>
      <c r="E57" s="16"/>
      <c r="F57" s="9"/>
    </row>
    <row r="58" spans="1:6" ht="14.25" x14ac:dyDescent="0.2">
      <c r="A58" s="9"/>
      <c r="B58" s="92"/>
      <c r="C58" s="92"/>
      <c r="D58" s="92"/>
      <c r="E58" s="16"/>
      <c r="F58" s="9"/>
    </row>
    <row r="59" spans="1:6" ht="14.25" x14ac:dyDescent="0.2">
      <c r="A59" s="9"/>
      <c r="B59" s="92"/>
      <c r="C59" s="92"/>
      <c r="D59" s="92"/>
      <c r="E59" s="16"/>
      <c r="F59" s="9"/>
    </row>
    <row r="60" spans="1:6" ht="14.25" x14ac:dyDescent="0.2">
      <c r="A60" s="9"/>
      <c r="B60" s="92"/>
      <c r="C60" s="92"/>
      <c r="D60" s="92"/>
      <c r="E60" s="16"/>
      <c r="F60" s="9"/>
    </row>
    <row r="61" spans="1:6" ht="14.25" x14ac:dyDescent="0.2">
      <c r="A61" s="9"/>
      <c r="B61" s="92"/>
      <c r="C61" s="92"/>
      <c r="D61" s="92"/>
      <c r="E61" s="16"/>
      <c r="F61" s="9"/>
    </row>
    <row r="62" spans="1:6" ht="14.25" x14ac:dyDescent="0.2">
      <c r="A62" s="9"/>
      <c r="B62" s="92"/>
      <c r="C62" s="92"/>
      <c r="D62" s="92"/>
      <c r="E62" s="16"/>
      <c r="F62" s="9"/>
    </row>
    <row r="63" spans="1:6" ht="14.25" x14ac:dyDescent="0.2">
      <c r="A63" s="9"/>
      <c r="B63" s="92"/>
      <c r="C63" s="92"/>
      <c r="D63" s="92"/>
      <c r="E63" s="16"/>
      <c r="F63" s="9"/>
    </row>
    <row r="64" spans="1:6" ht="14.25" x14ac:dyDescent="0.2">
      <c r="A64" s="9"/>
      <c r="B64" s="92"/>
      <c r="C64" s="92"/>
      <c r="D64" s="92"/>
      <c r="E64" s="16"/>
      <c r="F64" s="9"/>
    </row>
    <row r="65" spans="1:6" ht="14.25" x14ac:dyDescent="0.2">
      <c r="A65" s="9"/>
      <c r="B65" s="92"/>
      <c r="C65" s="92"/>
      <c r="D65" s="92"/>
      <c r="E65" s="16"/>
      <c r="F65" s="9"/>
    </row>
    <row r="66" spans="1:6" ht="14.25" x14ac:dyDescent="0.2">
      <c r="A66" s="9"/>
      <c r="B66" s="92"/>
      <c r="C66" s="92"/>
      <c r="D66" s="92"/>
      <c r="E66" s="16"/>
      <c r="F66" s="9"/>
    </row>
    <row r="67" spans="1:6" ht="14.25" x14ac:dyDescent="0.2">
      <c r="A67" s="9"/>
      <c r="B67" s="92"/>
      <c r="C67" s="92"/>
      <c r="D67" s="92"/>
      <c r="E67" s="16"/>
      <c r="F67" s="9"/>
    </row>
    <row r="68" spans="1:6" ht="13.5" customHeight="1" x14ac:dyDescent="0.2">
      <c r="A68" s="9"/>
      <c r="B68" s="92"/>
      <c r="C68" s="92"/>
      <c r="D68" s="92"/>
      <c r="E68" s="16"/>
      <c r="F68" s="9"/>
    </row>
    <row r="69" spans="1:6" ht="13.5" customHeight="1" x14ac:dyDescent="0.2">
      <c r="A69" s="9"/>
      <c r="B69" s="13" t="s">
        <v>17</v>
      </c>
      <c r="C69" s="14"/>
      <c r="D69" s="14"/>
      <c r="E69" s="17">
        <f>0.5*230</f>
        <v>115</v>
      </c>
      <c r="F69" s="9"/>
    </row>
    <row r="70" spans="1:6" ht="13.5" customHeight="1" x14ac:dyDescent="0.2">
      <c r="A70" s="9"/>
      <c r="B70" s="22" t="s">
        <v>14</v>
      </c>
      <c r="C70" s="14"/>
      <c r="D70" s="14"/>
      <c r="E70" s="18">
        <v>0</v>
      </c>
      <c r="F70" s="9"/>
    </row>
    <row r="71" spans="1:6" ht="13.5" customHeight="1" x14ac:dyDescent="0.2">
      <c r="A71" s="9"/>
      <c r="B71" s="22" t="s">
        <v>15</v>
      </c>
      <c r="C71" s="14"/>
      <c r="D71" s="14"/>
      <c r="E71" s="18">
        <v>0</v>
      </c>
      <c r="F71" s="9"/>
    </row>
    <row r="72" spans="1:6" ht="13.5" customHeight="1" x14ac:dyDescent="0.2">
      <c r="A72" s="9"/>
      <c r="B72" s="13" t="s">
        <v>16</v>
      </c>
      <c r="C72" s="14"/>
      <c r="D72" s="14"/>
      <c r="E72" s="17">
        <f>SUM(E69:E71)</f>
        <v>115</v>
      </c>
      <c r="F72" s="9"/>
    </row>
    <row r="73" spans="1:6" ht="13.5" customHeight="1" x14ac:dyDescent="0.2">
      <c r="A73" s="9"/>
      <c r="B73" s="14" t="s">
        <v>5</v>
      </c>
      <c r="C73" s="19">
        <v>0.05</v>
      </c>
      <c r="D73" s="14"/>
      <c r="E73" s="23">
        <f>ROUND(E72*C73,2)</f>
        <v>5.75</v>
      </c>
      <c r="F73" s="9"/>
    </row>
    <row r="74" spans="1:6" ht="13.5" customHeight="1" x14ac:dyDescent="0.2">
      <c r="A74" s="9"/>
      <c r="B74" s="14" t="s">
        <v>4</v>
      </c>
      <c r="C74" s="30">
        <v>9.9750000000000005E-2</v>
      </c>
      <c r="D74" s="14"/>
      <c r="E74" s="24">
        <f>ROUND(E72*C74,2)</f>
        <v>11.47</v>
      </c>
      <c r="F74" s="9"/>
    </row>
    <row r="75" spans="1:6" ht="13.5" customHeight="1" x14ac:dyDescent="0.2">
      <c r="A75" s="9"/>
      <c r="B75" s="14"/>
      <c r="C75" s="14"/>
      <c r="D75" s="14"/>
      <c r="E75" s="20"/>
      <c r="F75" s="9"/>
    </row>
    <row r="76" spans="1:6" ht="16.5" customHeight="1" thickBot="1" x14ac:dyDescent="0.25">
      <c r="A76" s="9"/>
      <c r="B76" s="13" t="s">
        <v>18</v>
      </c>
      <c r="C76" s="14"/>
      <c r="D76" s="14"/>
      <c r="E76" s="21">
        <f>SUM(E72:E74)</f>
        <v>132.22</v>
      </c>
      <c r="F76" s="9"/>
    </row>
    <row r="77" spans="1:6" ht="15.75" thickTop="1" x14ac:dyDescent="0.2">
      <c r="A77" s="9"/>
      <c r="B77" s="93"/>
      <c r="C77" s="93"/>
      <c r="D77" s="93"/>
      <c r="E77" s="25"/>
      <c r="F77" s="9"/>
    </row>
    <row r="78" spans="1:6" ht="15" x14ac:dyDescent="0.2">
      <c r="A78" s="9"/>
      <c r="B78" s="99" t="s">
        <v>20</v>
      </c>
      <c r="C78" s="99"/>
      <c r="D78" s="99"/>
      <c r="E78" s="25">
        <v>0</v>
      </c>
      <c r="F78" s="9"/>
    </row>
    <row r="79" spans="1:6" ht="15" x14ac:dyDescent="0.2">
      <c r="A79" s="9"/>
      <c r="B79" s="93"/>
      <c r="C79" s="93"/>
      <c r="D79" s="93"/>
      <c r="E79" s="25"/>
      <c r="F79" s="9"/>
    </row>
    <row r="80" spans="1:6" ht="19.5" customHeight="1" x14ac:dyDescent="0.2">
      <c r="A80" s="9"/>
      <c r="B80" s="26" t="s">
        <v>19</v>
      </c>
      <c r="C80" s="27"/>
      <c r="D80" s="27"/>
      <c r="E80" s="28">
        <f>E76-E78</f>
        <v>132.22</v>
      </c>
      <c r="F80" s="9"/>
    </row>
    <row r="81" spans="1:6" ht="13.5" customHeight="1" x14ac:dyDescent="0.2">
      <c r="A81" s="9"/>
      <c r="B81" s="9"/>
      <c r="C81" s="9"/>
      <c r="D81" s="9"/>
      <c r="E81" s="9"/>
      <c r="F81" s="9"/>
    </row>
    <row r="82" spans="1:6" x14ac:dyDescent="0.2">
      <c r="A82" s="9"/>
      <c r="B82" s="9"/>
      <c r="C82" s="9"/>
      <c r="D82" s="9"/>
      <c r="E82" s="9"/>
      <c r="F82" s="9"/>
    </row>
    <row r="83" spans="1:6" x14ac:dyDescent="0.2">
      <c r="A83" s="9"/>
      <c r="B83" s="97"/>
      <c r="C83" s="97"/>
      <c r="D83" s="97"/>
      <c r="E83" s="97"/>
      <c r="F83" s="9"/>
    </row>
    <row r="84" spans="1:6" ht="14.25" x14ac:dyDescent="0.2">
      <c r="A84" s="91" t="s">
        <v>78</v>
      </c>
      <c r="B84" s="91"/>
      <c r="C84" s="91"/>
      <c r="D84" s="91"/>
      <c r="E84" s="91"/>
      <c r="F84" s="91"/>
    </row>
    <row r="85" spans="1:6" ht="14.25" x14ac:dyDescent="0.2">
      <c r="A85" s="89" t="s">
        <v>79</v>
      </c>
      <c r="B85" s="89"/>
      <c r="C85" s="89"/>
      <c r="D85" s="89"/>
      <c r="E85" s="89"/>
      <c r="F85" s="89"/>
    </row>
    <row r="86" spans="1:6" x14ac:dyDescent="0.2">
      <c r="A86" s="9"/>
      <c r="B86" s="9"/>
      <c r="C86" s="9"/>
      <c r="D86" s="9"/>
      <c r="E86" s="9"/>
      <c r="F86" s="9"/>
    </row>
    <row r="87" spans="1:6" x14ac:dyDescent="0.2">
      <c r="A87" s="9"/>
      <c r="B87" s="98"/>
      <c r="C87" s="98"/>
      <c r="D87" s="98"/>
      <c r="E87" s="98"/>
      <c r="F87" s="9"/>
    </row>
    <row r="88" spans="1:6" ht="15" x14ac:dyDescent="0.2">
      <c r="A88" s="90" t="s">
        <v>7</v>
      </c>
      <c r="B88" s="90"/>
      <c r="C88" s="90"/>
      <c r="D88" s="90"/>
      <c r="E88" s="90"/>
      <c r="F88" s="90"/>
    </row>
    <row r="90" spans="1:6" ht="39.75" customHeight="1" x14ac:dyDescent="0.2">
      <c r="B90" s="95"/>
      <c r="C90" s="96"/>
      <c r="D90" s="96"/>
    </row>
    <row r="91" spans="1:6" ht="13.5" customHeight="1" x14ac:dyDescent="0.2"/>
    <row r="92" spans="1:6" x14ac:dyDescent="0.2">
      <c r="B92" s="4"/>
      <c r="C92" s="4"/>
      <c r="D92" s="4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A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2:F92"/>
  <sheetViews>
    <sheetView view="pageBreakPreview" zoomScale="80" zoomScaleNormal="100" zoomScaleSheetLayoutView="80" workbookViewId="0">
      <selection activeCell="F69" sqref="F69"/>
    </sheetView>
  </sheetViews>
  <sheetFormatPr baseColWidth="10" defaultRowHeight="12.75" x14ac:dyDescent="0.2"/>
  <cols>
    <col min="1" max="1" width="5.140625" style="1" customWidth="1"/>
    <col min="2" max="2" width="120" style="1" customWidth="1"/>
    <col min="3" max="3" width="11.5703125" style="1" customWidth="1"/>
    <col min="4" max="4" width="17.5703125" style="1" customWidth="1"/>
    <col min="5" max="5" width="17.7109375" style="1" customWidth="1"/>
    <col min="6" max="6" width="10.5703125" style="1" customWidth="1"/>
    <col min="7" max="16384" width="11.42578125" style="1"/>
  </cols>
  <sheetData>
    <row r="12" spans="2:5" x14ac:dyDescent="0.2">
      <c r="B12" s="2"/>
      <c r="E12" s="3"/>
    </row>
    <row r="13" spans="2:5" x14ac:dyDescent="0.2">
      <c r="B13" s="2"/>
      <c r="E13" s="3"/>
    </row>
    <row r="14" spans="2:5" x14ac:dyDescent="0.2">
      <c r="B14" s="2"/>
      <c r="E14" s="3"/>
    </row>
    <row r="15" spans="2:5" x14ac:dyDescent="0.2">
      <c r="B15" s="2"/>
      <c r="E15" s="3"/>
    </row>
    <row r="16" spans="2:5" x14ac:dyDescent="0.2">
      <c r="B16" s="2"/>
      <c r="E16" s="3"/>
    </row>
    <row r="17" spans="1:6" x14ac:dyDescent="0.2">
      <c r="B17" s="2"/>
      <c r="E17" s="3"/>
    </row>
    <row r="18" spans="1:6" x14ac:dyDescent="0.2">
      <c r="B18" s="2"/>
      <c r="E18" s="3"/>
    </row>
    <row r="19" spans="1:6" x14ac:dyDescent="0.2">
      <c r="B19" s="2"/>
      <c r="E19" s="3"/>
    </row>
    <row r="20" spans="1:6" x14ac:dyDescent="0.2">
      <c r="B20" s="2"/>
      <c r="E20" s="3"/>
    </row>
    <row r="21" spans="1:6" ht="15" x14ac:dyDescent="0.2">
      <c r="A21" s="5"/>
      <c r="B21" s="13" t="s">
        <v>90</v>
      </c>
      <c r="C21" s="9"/>
      <c r="D21" s="9"/>
      <c r="E21" s="9"/>
      <c r="F21" s="9"/>
    </row>
    <row r="22" spans="1:6" ht="15" x14ac:dyDescent="0.2">
      <c r="A22" s="5"/>
      <c r="B22" s="14"/>
      <c r="C22" s="9"/>
      <c r="D22" s="9"/>
      <c r="E22" s="9"/>
      <c r="F22" s="9"/>
    </row>
    <row r="23" spans="1:6" ht="15" x14ac:dyDescent="0.2">
      <c r="A23" s="5"/>
      <c r="B23" s="14"/>
      <c r="C23" s="9"/>
      <c r="D23" s="9"/>
      <c r="E23" s="9"/>
      <c r="F23" s="9"/>
    </row>
    <row r="24" spans="1:6" ht="15" x14ac:dyDescent="0.2">
      <c r="A24" s="5"/>
      <c r="B24" s="13" t="s">
        <v>22</v>
      </c>
      <c r="C24" s="9"/>
      <c r="D24" s="9"/>
      <c r="E24" s="9"/>
      <c r="F24" s="9"/>
    </row>
    <row r="25" spans="1:6" ht="15" x14ac:dyDescent="0.2">
      <c r="A25" s="5"/>
      <c r="B25" s="13" t="s">
        <v>23</v>
      </c>
      <c r="C25" s="9"/>
      <c r="D25" s="9"/>
      <c r="E25" s="9"/>
      <c r="F25" s="9"/>
    </row>
    <row r="26" spans="1:6" ht="33.75" customHeight="1" x14ac:dyDescent="0.2">
      <c r="A26" s="5"/>
      <c r="B26" s="36" t="s">
        <v>81</v>
      </c>
      <c r="C26" s="9"/>
      <c r="D26" s="9"/>
      <c r="E26" s="9"/>
      <c r="F26" s="9"/>
    </row>
    <row r="27" spans="1:6" x14ac:dyDescent="0.2">
      <c r="A27" s="6"/>
      <c r="B27" s="9"/>
      <c r="C27" s="11"/>
      <c r="D27" s="11"/>
      <c r="E27" s="12"/>
      <c r="F27" s="9"/>
    </row>
    <row r="28" spans="1:6" ht="15" x14ac:dyDescent="0.2">
      <c r="A28" s="5"/>
      <c r="B28" s="11"/>
      <c r="C28" s="11"/>
      <c r="D28" s="15" t="s">
        <v>13</v>
      </c>
      <c r="E28" s="15" t="s">
        <v>91</v>
      </c>
      <c r="F28" s="9"/>
    </row>
    <row r="29" spans="1:6" ht="13.5" thickBot="1" x14ac:dyDescent="0.25">
      <c r="A29" s="7"/>
      <c r="B29" s="7"/>
      <c r="C29" s="7"/>
      <c r="D29" s="7"/>
      <c r="E29" s="7"/>
      <c r="F29" s="8"/>
    </row>
    <row r="30" spans="1:6" s="29" customFormat="1" ht="21.75" customHeight="1" x14ac:dyDescent="0.2">
      <c r="A30" s="94" t="s">
        <v>0</v>
      </c>
      <c r="B30" s="94"/>
      <c r="C30" s="94"/>
      <c r="D30" s="94"/>
      <c r="E30" s="94"/>
      <c r="F30" s="94"/>
    </row>
    <row r="31" spans="1:6" x14ac:dyDescent="0.2">
      <c r="A31" s="5"/>
      <c r="B31" s="6"/>
      <c r="C31" s="5"/>
      <c r="D31" s="5"/>
      <c r="E31" s="5"/>
    </row>
    <row r="32" spans="1:6" ht="14.25" x14ac:dyDescent="0.2">
      <c r="A32" s="9"/>
      <c r="B32" s="10" t="s">
        <v>83</v>
      </c>
      <c r="C32" s="10"/>
      <c r="D32" s="10"/>
      <c r="E32" s="16"/>
      <c r="F32" s="9"/>
    </row>
    <row r="33" spans="1:6" ht="14.25" x14ac:dyDescent="0.2">
      <c r="A33" s="9"/>
      <c r="B33" s="92"/>
      <c r="C33" s="92"/>
      <c r="D33" s="92"/>
      <c r="E33" s="16"/>
      <c r="F33" s="9"/>
    </row>
    <row r="34" spans="1:6" ht="14.25" x14ac:dyDescent="0.2">
      <c r="A34" s="9"/>
      <c r="B34" s="92"/>
      <c r="C34" s="92"/>
      <c r="D34" s="92"/>
      <c r="E34" s="16"/>
      <c r="F34" s="9"/>
    </row>
    <row r="35" spans="1:6" ht="14.25" x14ac:dyDescent="0.2">
      <c r="A35" s="9"/>
      <c r="B35" s="92" t="s">
        <v>92</v>
      </c>
      <c r="C35" s="92"/>
      <c r="D35" s="92"/>
      <c r="E35" s="16"/>
      <c r="F35" s="9"/>
    </row>
    <row r="36" spans="1:6" ht="14.25" x14ac:dyDescent="0.2">
      <c r="A36" s="9"/>
      <c r="B36" s="92"/>
      <c r="C36" s="92"/>
      <c r="D36" s="92"/>
      <c r="E36" s="16"/>
      <c r="F36" s="9"/>
    </row>
    <row r="37" spans="1:6" ht="14.25" x14ac:dyDescent="0.2">
      <c r="A37" s="9"/>
      <c r="B37" s="92"/>
      <c r="C37" s="92"/>
      <c r="D37" s="92"/>
      <c r="E37" s="16"/>
      <c r="F37" s="9"/>
    </row>
    <row r="38" spans="1:6" ht="14.25" x14ac:dyDescent="0.2">
      <c r="A38" s="9"/>
      <c r="B38" s="92"/>
      <c r="C38" s="92"/>
      <c r="D38" s="92"/>
      <c r="E38" s="16"/>
      <c r="F38" s="9"/>
    </row>
    <row r="39" spans="1:6" ht="14.25" x14ac:dyDescent="0.2">
      <c r="A39" s="9"/>
      <c r="B39" s="92"/>
      <c r="C39" s="92"/>
      <c r="D39" s="92"/>
      <c r="E39" s="16"/>
      <c r="F39" s="9"/>
    </row>
    <row r="40" spans="1:6" ht="14.25" x14ac:dyDescent="0.2">
      <c r="A40" s="9"/>
      <c r="B40" s="92"/>
      <c r="C40" s="92"/>
      <c r="D40" s="92"/>
      <c r="E40" s="16"/>
      <c r="F40" s="9"/>
    </row>
    <row r="41" spans="1:6" ht="14.25" x14ac:dyDescent="0.2">
      <c r="A41" s="9"/>
      <c r="B41" s="92"/>
      <c r="C41" s="92"/>
      <c r="D41" s="92"/>
      <c r="E41" s="16"/>
      <c r="F41" s="9"/>
    </row>
    <row r="42" spans="1:6" ht="14.25" x14ac:dyDescent="0.2">
      <c r="A42" s="9"/>
      <c r="B42" s="92"/>
      <c r="C42" s="92"/>
      <c r="D42" s="92"/>
      <c r="E42" s="16"/>
      <c r="F42" s="9"/>
    </row>
    <row r="43" spans="1:6" ht="14.25" x14ac:dyDescent="0.2">
      <c r="A43" s="9"/>
      <c r="B43" s="92"/>
      <c r="C43" s="92"/>
      <c r="D43" s="92"/>
      <c r="E43" s="16"/>
      <c r="F43" s="9"/>
    </row>
    <row r="44" spans="1:6" ht="14.25" x14ac:dyDescent="0.2">
      <c r="A44" s="9"/>
      <c r="B44" s="92"/>
      <c r="C44" s="92"/>
      <c r="D44" s="92"/>
      <c r="E44" s="16"/>
      <c r="F44" s="9"/>
    </row>
    <row r="45" spans="1:6" ht="14.25" x14ac:dyDescent="0.2">
      <c r="A45" s="9"/>
      <c r="B45" s="92"/>
      <c r="C45" s="92"/>
      <c r="D45" s="92"/>
      <c r="E45" s="16"/>
      <c r="F45" s="9"/>
    </row>
    <row r="46" spans="1:6" ht="14.25" x14ac:dyDescent="0.2">
      <c r="A46" s="9"/>
      <c r="B46" s="92"/>
      <c r="C46" s="92"/>
      <c r="D46" s="92"/>
      <c r="E46" s="16"/>
      <c r="F46" s="9"/>
    </row>
    <row r="47" spans="1:6" ht="14.25" x14ac:dyDescent="0.2">
      <c r="A47" s="9"/>
      <c r="B47" s="92"/>
      <c r="C47" s="92"/>
      <c r="D47" s="92"/>
      <c r="E47" s="16"/>
      <c r="F47" s="9"/>
    </row>
    <row r="48" spans="1:6" ht="14.25" x14ac:dyDescent="0.2">
      <c r="A48" s="9"/>
      <c r="B48" s="92"/>
      <c r="C48" s="92"/>
      <c r="D48" s="92"/>
      <c r="E48" s="16"/>
      <c r="F48" s="9"/>
    </row>
    <row r="49" spans="1:6" ht="14.25" x14ac:dyDescent="0.2">
      <c r="A49" s="9"/>
      <c r="B49" s="92"/>
      <c r="C49" s="92"/>
      <c r="D49" s="92"/>
      <c r="E49" s="16"/>
      <c r="F49" s="9"/>
    </row>
    <row r="50" spans="1:6" ht="14.25" x14ac:dyDescent="0.2">
      <c r="A50" s="9"/>
      <c r="B50" s="92"/>
      <c r="C50" s="92"/>
      <c r="D50" s="92"/>
      <c r="E50" s="16"/>
      <c r="F50" s="9"/>
    </row>
    <row r="51" spans="1:6" ht="14.25" x14ac:dyDescent="0.2">
      <c r="A51" s="9"/>
      <c r="B51" s="92"/>
      <c r="C51" s="92"/>
      <c r="D51" s="92"/>
      <c r="E51" s="16"/>
      <c r="F51" s="9"/>
    </row>
    <row r="52" spans="1:6" ht="14.25" x14ac:dyDescent="0.2">
      <c r="A52" s="9"/>
      <c r="B52" s="92"/>
      <c r="C52" s="92"/>
      <c r="D52" s="92"/>
      <c r="E52" s="16"/>
      <c r="F52" s="9"/>
    </row>
    <row r="53" spans="1:6" ht="14.25" x14ac:dyDescent="0.2">
      <c r="A53" s="9"/>
      <c r="B53" s="92"/>
      <c r="C53" s="92"/>
      <c r="D53" s="92"/>
      <c r="E53" s="16"/>
      <c r="F53" s="9"/>
    </row>
    <row r="54" spans="1:6" ht="14.25" x14ac:dyDescent="0.2">
      <c r="A54" s="9"/>
      <c r="B54" s="92"/>
      <c r="C54" s="92"/>
      <c r="D54" s="92"/>
      <c r="E54" s="16"/>
      <c r="F54" s="9"/>
    </row>
    <row r="55" spans="1:6" ht="14.25" x14ac:dyDescent="0.2">
      <c r="A55" s="9"/>
      <c r="B55" s="37"/>
      <c r="C55" s="37"/>
      <c r="D55" s="37"/>
      <c r="E55" s="16"/>
      <c r="F55" s="9"/>
    </row>
    <row r="56" spans="1:6" ht="14.25" x14ac:dyDescent="0.2">
      <c r="A56" s="9"/>
      <c r="B56" s="92"/>
      <c r="C56" s="92"/>
      <c r="D56" s="92"/>
      <c r="E56" s="16"/>
      <c r="F56" s="9"/>
    </row>
    <row r="57" spans="1:6" ht="14.25" x14ac:dyDescent="0.2">
      <c r="A57" s="9"/>
      <c r="B57" s="92"/>
      <c r="C57" s="92"/>
      <c r="D57" s="92"/>
      <c r="E57" s="16"/>
      <c r="F57" s="9"/>
    </row>
    <row r="58" spans="1:6" ht="14.25" x14ac:dyDescent="0.2">
      <c r="A58" s="9"/>
      <c r="B58" s="92"/>
      <c r="C58" s="92"/>
      <c r="D58" s="92"/>
      <c r="E58" s="16"/>
      <c r="F58" s="9"/>
    </row>
    <row r="59" spans="1:6" ht="14.25" x14ac:dyDescent="0.2">
      <c r="A59" s="9"/>
      <c r="B59" s="92"/>
      <c r="C59" s="92"/>
      <c r="D59" s="92"/>
      <c r="E59" s="16"/>
      <c r="F59" s="9"/>
    </row>
    <row r="60" spans="1:6" ht="14.25" x14ac:dyDescent="0.2">
      <c r="A60" s="9"/>
      <c r="B60" s="92"/>
      <c r="C60" s="92"/>
      <c r="D60" s="92"/>
      <c r="E60" s="16"/>
      <c r="F60" s="9"/>
    </row>
    <row r="61" spans="1:6" ht="14.25" x14ac:dyDescent="0.2">
      <c r="A61" s="9"/>
      <c r="B61" s="92"/>
      <c r="C61" s="92"/>
      <c r="D61" s="92"/>
      <c r="E61" s="16"/>
      <c r="F61" s="9"/>
    </row>
    <row r="62" spans="1:6" ht="14.25" x14ac:dyDescent="0.2">
      <c r="A62" s="9"/>
      <c r="B62" s="92"/>
      <c r="C62" s="92"/>
      <c r="D62" s="92"/>
      <c r="E62" s="16"/>
      <c r="F62" s="9"/>
    </row>
    <row r="63" spans="1:6" ht="14.25" x14ac:dyDescent="0.2">
      <c r="A63" s="9"/>
      <c r="B63" s="92"/>
      <c r="C63" s="92"/>
      <c r="D63" s="92"/>
      <c r="E63" s="16"/>
      <c r="F63" s="9"/>
    </row>
    <row r="64" spans="1:6" ht="14.25" x14ac:dyDescent="0.2">
      <c r="A64" s="9"/>
      <c r="B64" s="92"/>
      <c r="C64" s="92"/>
      <c r="D64" s="92"/>
      <c r="E64" s="16"/>
      <c r="F64" s="9"/>
    </row>
    <row r="65" spans="1:6" ht="14.25" x14ac:dyDescent="0.2">
      <c r="A65" s="9"/>
      <c r="B65" s="92"/>
      <c r="C65" s="92"/>
      <c r="D65" s="92"/>
      <c r="E65" s="16"/>
      <c r="F65" s="9"/>
    </row>
    <row r="66" spans="1:6" ht="14.25" x14ac:dyDescent="0.2">
      <c r="A66" s="9"/>
      <c r="B66" s="92"/>
      <c r="C66" s="92"/>
      <c r="D66" s="92"/>
      <c r="E66" s="16"/>
      <c r="F66" s="9"/>
    </row>
    <row r="67" spans="1:6" ht="14.25" x14ac:dyDescent="0.2">
      <c r="A67" s="9"/>
      <c r="B67" s="92"/>
      <c r="C67" s="92"/>
      <c r="D67" s="92"/>
      <c r="E67" s="16"/>
      <c r="F67" s="9"/>
    </row>
    <row r="68" spans="1:6" ht="13.5" customHeight="1" x14ac:dyDescent="0.2">
      <c r="A68" s="9"/>
      <c r="B68" s="92"/>
      <c r="C68" s="92"/>
      <c r="D68" s="92"/>
      <c r="E68" s="16"/>
      <c r="F68" s="9"/>
    </row>
    <row r="69" spans="1:6" ht="13.5" customHeight="1" x14ac:dyDescent="0.2">
      <c r="A69" s="9"/>
      <c r="B69" s="13" t="s">
        <v>17</v>
      </c>
      <c r="C69" s="14"/>
      <c r="D69" s="14"/>
      <c r="E69" s="17">
        <f>1.75*230</f>
        <v>402.5</v>
      </c>
      <c r="F69" s="9"/>
    </row>
    <row r="70" spans="1:6" ht="13.5" customHeight="1" x14ac:dyDescent="0.2">
      <c r="A70" s="9"/>
      <c r="B70" s="22" t="s">
        <v>14</v>
      </c>
      <c r="C70" s="14"/>
      <c r="D70" s="14"/>
      <c r="E70" s="18">
        <v>0</v>
      </c>
      <c r="F70" s="9"/>
    </row>
    <row r="71" spans="1:6" ht="13.5" customHeight="1" x14ac:dyDescent="0.2">
      <c r="A71" s="9"/>
      <c r="B71" s="22" t="s">
        <v>15</v>
      </c>
      <c r="C71" s="14"/>
      <c r="D71" s="14"/>
      <c r="E71" s="18">
        <v>0</v>
      </c>
      <c r="F71" s="9"/>
    </row>
    <row r="72" spans="1:6" ht="13.5" customHeight="1" x14ac:dyDescent="0.2">
      <c r="A72" s="9"/>
      <c r="B72" s="13" t="s">
        <v>16</v>
      </c>
      <c r="C72" s="14"/>
      <c r="D72" s="14"/>
      <c r="E72" s="17">
        <f>SUM(E69:E71)</f>
        <v>402.5</v>
      </c>
      <c r="F72" s="9"/>
    </row>
    <row r="73" spans="1:6" ht="13.5" customHeight="1" x14ac:dyDescent="0.2">
      <c r="A73" s="9"/>
      <c r="B73" s="14" t="s">
        <v>5</v>
      </c>
      <c r="C73" s="19">
        <v>0.05</v>
      </c>
      <c r="D73" s="14"/>
      <c r="E73" s="23">
        <f>ROUND(E72*C73,2)</f>
        <v>20.13</v>
      </c>
      <c r="F73" s="9"/>
    </row>
    <row r="74" spans="1:6" ht="13.5" customHeight="1" x14ac:dyDescent="0.2">
      <c r="A74" s="9"/>
      <c r="B74" s="14" t="s">
        <v>4</v>
      </c>
      <c r="C74" s="30">
        <v>9.9750000000000005E-2</v>
      </c>
      <c r="D74" s="14"/>
      <c r="E74" s="24">
        <f>ROUND(E72*C74,2)</f>
        <v>40.15</v>
      </c>
      <c r="F74" s="9"/>
    </row>
    <row r="75" spans="1:6" ht="13.5" customHeight="1" x14ac:dyDescent="0.2">
      <c r="A75" s="9"/>
      <c r="B75" s="14"/>
      <c r="C75" s="14"/>
      <c r="D75" s="14"/>
      <c r="E75" s="20"/>
      <c r="F75" s="9"/>
    </row>
    <row r="76" spans="1:6" ht="16.5" customHeight="1" thickBot="1" x14ac:dyDescent="0.25">
      <c r="A76" s="9"/>
      <c r="B76" s="13" t="s">
        <v>18</v>
      </c>
      <c r="C76" s="14"/>
      <c r="D76" s="14"/>
      <c r="E76" s="21">
        <f>SUM(E72:E74)</f>
        <v>462.78</v>
      </c>
      <c r="F76" s="9"/>
    </row>
    <row r="77" spans="1:6" ht="15.75" thickTop="1" x14ac:dyDescent="0.2">
      <c r="A77" s="9"/>
      <c r="B77" s="93"/>
      <c r="C77" s="93"/>
      <c r="D77" s="93"/>
      <c r="E77" s="25"/>
      <c r="F77" s="9"/>
    </row>
    <row r="78" spans="1:6" ht="15" x14ac:dyDescent="0.2">
      <c r="A78" s="9"/>
      <c r="B78" s="99" t="s">
        <v>20</v>
      </c>
      <c r="C78" s="99"/>
      <c r="D78" s="99"/>
      <c r="E78" s="25">
        <v>0</v>
      </c>
      <c r="F78" s="9"/>
    </row>
    <row r="79" spans="1:6" ht="15" x14ac:dyDescent="0.2">
      <c r="A79" s="9"/>
      <c r="B79" s="93"/>
      <c r="C79" s="93"/>
      <c r="D79" s="93"/>
      <c r="E79" s="25"/>
      <c r="F79" s="9"/>
    </row>
    <row r="80" spans="1:6" ht="19.5" customHeight="1" x14ac:dyDescent="0.2">
      <c r="A80" s="9"/>
      <c r="B80" s="26" t="s">
        <v>19</v>
      </c>
      <c r="C80" s="27"/>
      <c r="D80" s="27"/>
      <c r="E80" s="28">
        <f>E76-E78</f>
        <v>462.78</v>
      </c>
      <c r="F80" s="9"/>
    </row>
    <row r="81" spans="1:6" ht="13.5" customHeight="1" x14ac:dyDescent="0.2">
      <c r="A81" s="9"/>
      <c r="B81" s="9"/>
      <c r="C81" s="9"/>
      <c r="D81" s="9"/>
      <c r="E81" s="9"/>
      <c r="F81" s="9"/>
    </row>
    <row r="82" spans="1:6" x14ac:dyDescent="0.2">
      <c r="A82" s="9"/>
      <c r="B82" s="9"/>
      <c r="C82" s="9"/>
      <c r="D82" s="9"/>
      <c r="E82" s="9"/>
      <c r="F82" s="9"/>
    </row>
    <row r="83" spans="1:6" x14ac:dyDescent="0.2">
      <c r="A83" s="9"/>
      <c r="B83" s="97"/>
      <c r="C83" s="97"/>
      <c r="D83" s="97"/>
      <c r="E83" s="97"/>
      <c r="F83" s="9"/>
    </row>
    <row r="84" spans="1:6" ht="14.25" x14ac:dyDescent="0.2">
      <c r="A84" s="91" t="s">
        <v>78</v>
      </c>
      <c r="B84" s="91"/>
      <c r="C84" s="91"/>
      <c r="D84" s="91"/>
      <c r="E84" s="91"/>
      <c r="F84" s="91"/>
    </row>
    <row r="85" spans="1:6" ht="14.25" x14ac:dyDescent="0.2">
      <c r="A85" s="89" t="s">
        <v>79</v>
      </c>
      <c r="B85" s="89"/>
      <c r="C85" s="89"/>
      <c r="D85" s="89"/>
      <c r="E85" s="89"/>
      <c r="F85" s="89"/>
    </row>
    <row r="86" spans="1:6" x14ac:dyDescent="0.2">
      <c r="A86" s="9"/>
      <c r="B86" s="9"/>
      <c r="C86" s="9"/>
      <c r="D86" s="9"/>
      <c r="E86" s="9"/>
      <c r="F86" s="9"/>
    </row>
    <row r="87" spans="1:6" x14ac:dyDescent="0.2">
      <c r="A87" s="9"/>
      <c r="B87" s="98"/>
      <c r="C87" s="98"/>
      <c r="D87" s="98"/>
      <c r="E87" s="98"/>
      <c r="F87" s="9"/>
    </row>
    <row r="88" spans="1:6" ht="15" x14ac:dyDescent="0.2">
      <c r="A88" s="90" t="s">
        <v>7</v>
      </c>
      <c r="B88" s="90"/>
      <c r="C88" s="90"/>
      <c r="D88" s="90"/>
      <c r="E88" s="90"/>
      <c r="F88" s="90"/>
    </row>
    <row r="90" spans="1:6" ht="39.75" customHeight="1" x14ac:dyDescent="0.2">
      <c r="B90" s="95"/>
      <c r="C90" s="96"/>
      <c r="D90" s="96"/>
    </row>
    <row r="91" spans="1:6" ht="13.5" customHeight="1" x14ac:dyDescent="0.2"/>
    <row r="92" spans="1:6" x14ac:dyDescent="0.2">
      <c r="B92" s="4"/>
      <c r="C92" s="4"/>
      <c r="D92" s="4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0B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2:F92"/>
  <sheetViews>
    <sheetView view="pageBreakPreview" topLeftCell="A10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1" customWidth="1"/>
    <col min="2" max="2" width="120" style="1" customWidth="1"/>
    <col min="3" max="3" width="11.5703125" style="1" customWidth="1"/>
    <col min="4" max="4" width="17.5703125" style="1" customWidth="1"/>
    <col min="5" max="5" width="17.7109375" style="1" customWidth="1"/>
    <col min="6" max="6" width="10.5703125" style="1" customWidth="1"/>
    <col min="7" max="16384" width="11.42578125" style="1"/>
  </cols>
  <sheetData>
    <row r="12" spans="2:5" x14ac:dyDescent="0.2">
      <c r="B12" s="2"/>
      <c r="E12" s="3"/>
    </row>
    <row r="13" spans="2:5" x14ac:dyDescent="0.2">
      <c r="B13" s="2"/>
      <c r="E13" s="3"/>
    </row>
    <row r="14" spans="2:5" x14ac:dyDescent="0.2">
      <c r="B14" s="2"/>
      <c r="E14" s="3"/>
    </row>
    <row r="15" spans="2:5" x14ac:dyDescent="0.2">
      <c r="B15" s="2"/>
      <c r="E15" s="3"/>
    </row>
    <row r="16" spans="2:5" x14ac:dyDescent="0.2">
      <c r="B16" s="2"/>
      <c r="E16" s="3"/>
    </row>
    <row r="17" spans="1:6" x14ac:dyDescent="0.2">
      <c r="B17" s="2"/>
      <c r="E17" s="3"/>
    </row>
    <row r="18" spans="1:6" x14ac:dyDescent="0.2">
      <c r="B18" s="2"/>
      <c r="E18" s="3"/>
    </row>
    <row r="19" spans="1:6" x14ac:dyDescent="0.2">
      <c r="B19" s="2"/>
      <c r="E19" s="3"/>
    </row>
    <row r="20" spans="1:6" x14ac:dyDescent="0.2">
      <c r="B20" s="2"/>
      <c r="E20" s="3"/>
    </row>
    <row r="21" spans="1:6" ht="15" x14ac:dyDescent="0.2">
      <c r="A21" s="5"/>
      <c r="B21" s="13" t="s">
        <v>93</v>
      </c>
      <c r="C21" s="9"/>
      <c r="D21" s="9"/>
      <c r="E21" s="9"/>
      <c r="F21" s="9"/>
    </row>
    <row r="22" spans="1:6" ht="15" x14ac:dyDescent="0.2">
      <c r="A22" s="5"/>
      <c r="B22" s="14"/>
      <c r="C22" s="9"/>
      <c r="D22" s="9"/>
      <c r="E22" s="9"/>
      <c r="F22" s="9"/>
    </row>
    <row r="23" spans="1:6" ht="15" x14ac:dyDescent="0.2">
      <c r="A23" s="5"/>
      <c r="B23" s="14"/>
      <c r="C23" s="9"/>
      <c r="D23" s="9"/>
      <c r="E23" s="9"/>
      <c r="F23" s="9"/>
    </row>
    <row r="24" spans="1:6" ht="15" x14ac:dyDescent="0.2">
      <c r="A24" s="5"/>
      <c r="B24" s="13" t="s">
        <v>22</v>
      </c>
      <c r="C24" s="9"/>
      <c r="D24" s="9"/>
      <c r="E24" s="9"/>
      <c r="F24" s="9"/>
    </row>
    <row r="25" spans="1:6" ht="15" x14ac:dyDescent="0.2">
      <c r="A25" s="5"/>
      <c r="B25" s="13" t="s">
        <v>23</v>
      </c>
      <c r="C25" s="9"/>
      <c r="D25" s="9"/>
      <c r="E25" s="9"/>
      <c r="F25" s="9"/>
    </row>
    <row r="26" spans="1:6" ht="33.75" customHeight="1" x14ac:dyDescent="0.2">
      <c r="A26" s="5"/>
      <c r="B26" s="36" t="s">
        <v>81</v>
      </c>
      <c r="C26" s="9"/>
      <c r="D26" s="9"/>
      <c r="E26" s="9"/>
      <c r="F26" s="9"/>
    </row>
    <row r="27" spans="1:6" x14ac:dyDescent="0.2">
      <c r="A27" s="6"/>
      <c r="B27" s="9"/>
      <c r="C27" s="11"/>
      <c r="D27" s="11"/>
      <c r="E27" s="12"/>
      <c r="F27" s="9"/>
    </row>
    <row r="28" spans="1:6" ht="15" x14ac:dyDescent="0.2">
      <c r="A28" s="5"/>
      <c r="B28" s="11"/>
      <c r="C28" s="11"/>
      <c r="D28" s="15" t="s">
        <v>13</v>
      </c>
      <c r="E28" s="15" t="s">
        <v>94</v>
      </c>
      <c r="F28" s="9"/>
    </row>
    <row r="29" spans="1:6" ht="13.5" thickBot="1" x14ac:dyDescent="0.25">
      <c r="A29" s="7"/>
      <c r="B29" s="7"/>
      <c r="C29" s="7"/>
      <c r="D29" s="7"/>
      <c r="E29" s="7"/>
      <c r="F29" s="8"/>
    </row>
    <row r="30" spans="1:6" s="29" customFormat="1" ht="21.75" customHeight="1" x14ac:dyDescent="0.2">
      <c r="A30" s="94" t="s">
        <v>0</v>
      </c>
      <c r="B30" s="94"/>
      <c r="C30" s="94"/>
      <c r="D30" s="94"/>
      <c r="E30" s="94"/>
      <c r="F30" s="94"/>
    </row>
    <row r="31" spans="1:6" x14ac:dyDescent="0.2">
      <c r="A31" s="5"/>
      <c r="B31" s="6"/>
      <c r="C31" s="5"/>
      <c r="D31" s="5"/>
      <c r="E31" s="5"/>
    </row>
    <row r="32" spans="1:6" ht="14.25" x14ac:dyDescent="0.2">
      <c r="A32" s="9"/>
      <c r="B32" s="10" t="s">
        <v>83</v>
      </c>
      <c r="C32" s="10"/>
      <c r="D32" s="10"/>
      <c r="E32" s="16"/>
      <c r="F32" s="9"/>
    </row>
    <row r="33" spans="1:6" ht="14.25" x14ac:dyDescent="0.2">
      <c r="A33" s="9"/>
      <c r="B33" s="92"/>
      <c r="C33" s="92"/>
      <c r="D33" s="92"/>
      <c r="E33" s="16"/>
      <c r="F33" s="9"/>
    </row>
    <row r="34" spans="1:6" ht="14.25" x14ac:dyDescent="0.2">
      <c r="A34" s="9"/>
      <c r="B34" s="92"/>
      <c r="C34" s="92"/>
      <c r="D34" s="92"/>
      <c r="E34" s="16"/>
      <c r="F34" s="9"/>
    </row>
    <row r="35" spans="1:6" ht="14.25" x14ac:dyDescent="0.2">
      <c r="A35" s="9"/>
      <c r="B35" s="92" t="s">
        <v>98</v>
      </c>
      <c r="C35" s="92"/>
      <c r="D35" s="92"/>
      <c r="E35" s="16"/>
      <c r="F35" s="9"/>
    </row>
    <row r="36" spans="1:6" ht="14.25" x14ac:dyDescent="0.2">
      <c r="A36" s="9"/>
      <c r="B36" s="92"/>
      <c r="C36" s="92"/>
      <c r="D36" s="92"/>
      <c r="E36" s="16"/>
      <c r="F36" s="9"/>
    </row>
    <row r="37" spans="1:6" ht="14.25" x14ac:dyDescent="0.2">
      <c r="A37" s="9"/>
      <c r="B37" s="92"/>
      <c r="C37" s="92"/>
      <c r="D37" s="92"/>
      <c r="E37" s="16"/>
      <c r="F37" s="9"/>
    </row>
    <row r="38" spans="1:6" ht="14.25" x14ac:dyDescent="0.2">
      <c r="A38" s="9"/>
      <c r="B38" s="92" t="s">
        <v>95</v>
      </c>
      <c r="C38" s="92"/>
      <c r="D38" s="92"/>
      <c r="E38" s="16"/>
      <c r="F38" s="9"/>
    </row>
    <row r="39" spans="1:6" ht="14.25" x14ac:dyDescent="0.2">
      <c r="A39" s="9"/>
      <c r="B39" s="92"/>
      <c r="C39" s="92"/>
      <c r="D39" s="92"/>
      <c r="E39" s="16"/>
      <c r="F39" s="9"/>
    </row>
    <row r="40" spans="1:6" ht="14.25" x14ac:dyDescent="0.2">
      <c r="A40" s="9"/>
      <c r="B40" s="92"/>
      <c r="C40" s="92"/>
      <c r="D40" s="92"/>
      <c r="E40" s="16"/>
      <c r="F40" s="9"/>
    </row>
    <row r="41" spans="1:6" ht="14.25" x14ac:dyDescent="0.2">
      <c r="A41" s="9"/>
      <c r="B41" s="92" t="s">
        <v>96</v>
      </c>
      <c r="C41" s="92"/>
      <c r="D41" s="92"/>
      <c r="E41" s="16"/>
      <c r="F41" s="9"/>
    </row>
    <row r="42" spans="1:6" ht="14.25" x14ac:dyDescent="0.2">
      <c r="A42" s="9"/>
      <c r="B42" s="92"/>
      <c r="C42" s="92"/>
      <c r="D42" s="92"/>
      <c r="E42" s="16"/>
      <c r="F42" s="9"/>
    </row>
    <row r="43" spans="1:6" ht="14.25" x14ac:dyDescent="0.2">
      <c r="A43" s="9"/>
      <c r="B43" s="92"/>
      <c r="C43" s="92"/>
      <c r="D43" s="92"/>
      <c r="E43" s="16"/>
      <c r="F43" s="9"/>
    </row>
    <row r="44" spans="1:6" ht="14.25" x14ac:dyDescent="0.2">
      <c r="A44" s="9"/>
      <c r="B44" s="92" t="s">
        <v>97</v>
      </c>
      <c r="C44" s="92"/>
      <c r="D44" s="92"/>
      <c r="E44" s="16"/>
      <c r="F44" s="9"/>
    </row>
    <row r="45" spans="1:6" ht="14.25" x14ac:dyDescent="0.2">
      <c r="A45" s="9"/>
      <c r="B45" s="92"/>
      <c r="C45" s="92"/>
      <c r="D45" s="92"/>
      <c r="E45" s="16"/>
      <c r="F45" s="9"/>
    </row>
    <row r="46" spans="1:6" ht="14.25" x14ac:dyDescent="0.2">
      <c r="A46" s="9"/>
      <c r="B46" s="92"/>
      <c r="C46" s="92"/>
      <c r="D46" s="92"/>
      <c r="E46" s="16"/>
      <c r="F46" s="9"/>
    </row>
    <row r="47" spans="1:6" ht="14.25" x14ac:dyDescent="0.2">
      <c r="A47" s="9"/>
      <c r="B47" s="92"/>
      <c r="C47" s="92"/>
      <c r="D47" s="92"/>
      <c r="E47" s="16"/>
      <c r="F47" s="9"/>
    </row>
    <row r="48" spans="1:6" ht="14.25" x14ac:dyDescent="0.2">
      <c r="A48" s="9"/>
      <c r="B48" s="92"/>
      <c r="C48" s="92"/>
      <c r="D48" s="92"/>
      <c r="E48" s="16"/>
      <c r="F48" s="9"/>
    </row>
    <row r="49" spans="1:6" ht="14.25" x14ac:dyDescent="0.2">
      <c r="A49" s="9"/>
      <c r="B49" s="92"/>
      <c r="C49" s="92"/>
      <c r="D49" s="92"/>
      <c r="E49" s="16"/>
      <c r="F49" s="9"/>
    </row>
    <row r="50" spans="1:6" ht="14.25" x14ac:dyDescent="0.2">
      <c r="A50" s="9"/>
      <c r="B50" s="92"/>
      <c r="C50" s="92"/>
      <c r="D50" s="92"/>
      <c r="E50" s="16"/>
      <c r="F50" s="9"/>
    </row>
    <row r="51" spans="1:6" ht="14.25" x14ac:dyDescent="0.2">
      <c r="A51" s="9"/>
      <c r="B51" s="92"/>
      <c r="C51" s="92"/>
      <c r="D51" s="92"/>
      <c r="E51" s="16"/>
      <c r="F51" s="9"/>
    </row>
    <row r="52" spans="1:6" ht="14.25" x14ac:dyDescent="0.2">
      <c r="A52" s="9"/>
      <c r="B52" s="92"/>
      <c r="C52" s="92"/>
      <c r="D52" s="92"/>
      <c r="E52" s="16"/>
      <c r="F52" s="9"/>
    </row>
    <row r="53" spans="1:6" ht="14.25" x14ac:dyDescent="0.2">
      <c r="A53" s="9"/>
      <c r="B53" s="92"/>
      <c r="C53" s="92"/>
      <c r="D53" s="92"/>
      <c r="E53" s="16"/>
      <c r="F53" s="9"/>
    </row>
    <row r="54" spans="1:6" ht="14.25" x14ac:dyDescent="0.2">
      <c r="A54" s="9"/>
      <c r="B54" s="92"/>
      <c r="C54" s="92"/>
      <c r="D54" s="92"/>
      <c r="E54" s="16"/>
      <c r="F54" s="9"/>
    </row>
    <row r="55" spans="1:6" ht="14.25" x14ac:dyDescent="0.2">
      <c r="A55" s="9"/>
      <c r="B55" s="38"/>
      <c r="C55" s="38"/>
      <c r="D55" s="38"/>
      <c r="E55" s="16"/>
      <c r="F55" s="9"/>
    </row>
    <row r="56" spans="1:6" ht="14.25" x14ac:dyDescent="0.2">
      <c r="A56" s="9"/>
      <c r="B56" s="92"/>
      <c r="C56" s="92"/>
      <c r="D56" s="92"/>
      <c r="E56" s="16"/>
      <c r="F56" s="9"/>
    </row>
    <row r="57" spans="1:6" ht="14.25" x14ac:dyDescent="0.2">
      <c r="A57" s="9"/>
      <c r="B57" s="92"/>
      <c r="C57" s="92"/>
      <c r="D57" s="92"/>
      <c r="E57" s="16"/>
      <c r="F57" s="9"/>
    </row>
    <row r="58" spans="1:6" ht="14.25" x14ac:dyDescent="0.2">
      <c r="A58" s="9"/>
      <c r="B58" s="92"/>
      <c r="C58" s="92"/>
      <c r="D58" s="92"/>
      <c r="E58" s="16"/>
      <c r="F58" s="9"/>
    </row>
    <row r="59" spans="1:6" ht="14.25" x14ac:dyDescent="0.2">
      <c r="A59" s="9"/>
      <c r="B59" s="92"/>
      <c r="C59" s="92"/>
      <c r="D59" s="92"/>
      <c r="E59" s="16"/>
      <c r="F59" s="9"/>
    </row>
    <row r="60" spans="1:6" ht="14.25" x14ac:dyDescent="0.2">
      <c r="A60" s="9"/>
      <c r="B60" s="92"/>
      <c r="C60" s="92"/>
      <c r="D60" s="92"/>
      <c r="E60" s="16"/>
      <c r="F60" s="9"/>
    </row>
    <row r="61" spans="1:6" ht="14.25" x14ac:dyDescent="0.2">
      <c r="A61" s="9"/>
      <c r="B61" s="92"/>
      <c r="C61" s="92"/>
      <c r="D61" s="92"/>
      <c r="E61" s="16"/>
      <c r="F61" s="9"/>
    </row>
    <row r="62" spans="1:6" ht="14.25" x14ac:dyDescent="0.2">
      <c r="A62" s="9"/>
      <c r="B62" s="92"/>
      <c r="C62" s="92"/>
      <c r="D62" s="92"/>
      <c r="E62" s="16"/>
      <c r="F62" s="9"/>
    </row>
    <row r="63" spans="1:6" ht="14.25" x14ac:dyDescent="0.2">
      <c r="A63" s="9"/>
      <c r="B63" s="92"/>
      <c r="C63" s="92"/>
      <c r="D63" s="92"/>
      <c r="E63" s="16"/>
      <c r="F63" s="9"/>
    </row>
    <row r="64" spans="1:6" ht="14.25" x14ac:dyDescent="0.2">
      <c r="A64" s="9"/>
      <c r="B64" s="92"/>
      <c r="C64" s="92"/>
      <c r="D64" s="92"/>
      <c r="E64" s="16"/>
      <c r="F64" s="9"/>
    </row>
    <row r="65" spans="1:6" ht="14.25" x14ac:dyDescent="0.2">
      <c r="A65" s="9"/>
      <c r="B65" s="92"/>
      <c r="C65" s="92"/>
      <c r="D65" s="92"/>
      <c r="E65" s="16"/>
      <c r="F65" s="9"/>
    </row>
    <row r="66" spans="1:6" ht="14.25" x14ac:dyDescent="0.2">
      <c r="A66" s="9"/>
      <c r="B66" s="92"/>
      <c r="C66" s="92"/>
      <c r="D66" s="92"/>
      <c r="E66" s="16"/>
      <c r="F66" s="9"/>
    </row>
    <row r="67" spans="1:6" ht="14.25" x14ac:dyDescent="0.2">
      <c r="A67" s="9"/>
      <c r="B67" s="92"/>
      <c r="C67" s="92"/>
      <c r="D67" s="92"/>
      <c r="E67" s="16"/>
      <c r="F67" s="9"/>
    </row>
    <row r="68" spans="1:6" ht="13.5" customHeight="1" x14ac:dyDescent="0.2">
      <c r="A68" s="9"/>
      <c r="B68" s="92"/>
      <c r="C68" s="92"/>
      <c r="D68" s="92"/>
      <c r="E68" s="16"/>
      <c r="F68" s="9"/>
    </row>
    <row r="69" spans="1:6" ht="13.5" customHeight="1" x14ac:dyDescent="0.2">
      <c r="A69" s="9"/>
      <c r="B69" s="13" t="s">
        <v>17</v>
      </c>
      <c r="C69" s="14"/>
      <c r="D69" s="14"/>
      <c r="E69" s="17">
        <f>7*235</f>
        <v>1645</v>
      </c>
      <c r="F69" s="9"/>
    </row>
    <row r="70" spans="1:6" ht="13.5" customHeight="1" x14ac:dyDescent="0.2">
      <c r="A70" s="9"/>
      <c r="B70" s="22" t="s">
        <v>14</v>
      </c>
      <c r="C70" s="14"/>
      <c r="D70" s="14"/>
      <c r="E70" s="18">
        <v>0</v>
      </c>
      <c r="F70" s="9"/>
    </row>
    <row r="71" spans="1:6" ht="13.5" customHeight="1" x14ac:dyDescent="0.2">
      <c r="A71" s="9"/>
      <c r="B71" s="22" t="s">
        <v>15</v>
      </c>
      <c r="C71" s="14"/>
      <c r="D71" s="14"/>
      <c r="E71" s="18">
        <v>0</v>
      </c>
      <c r="F71" s="9"/>
    </row>
    <row r="72" spans="1:6" ht="13.5" customHeight="1" x14ac:dyDescent="0.2">
      <c r="A72" s="9"/>
      <c r="B72" s="13" t="s">
        <v>16</v>
      </c>
      <c r="C72" s="14"/>
      <c r="D72" s="14"/>
      <c r="E72" s="17">
        <f>SUM(E69:E71)</f>
        <v>1645</v>
      </c>
      <c r="F72" s="9"/>
    </row>
    <row r="73" spans="1:6" ht="13.5" customHeight="1" x14ac:dyDescent="0.2">
      <c r="A73" s="9"/>
      <c r="B73" s="14" t="s">
        <v>5</v>
      </c>
      <c r="C73" s="19">
        <v>0.05</v>
      </c>
      <c r="D73" s="14"/>
      <c r="E73" s="23">
        <f>ROUND(E72*C73,2)</f>
        <v>82.25</v>
      </c>
      <c r="F73" s="9"/>
    </row>
    <row r="74" spans="1:6" ht="13.5" customHeight="1" x14ac:dyDescent="0.2">
      <c r="A74" s="9"/>
      <c r="B74" s="14" t="s">
        <v>4</v>
      </c>
      <c r="C74" s="30">
        <v>9.9750000000000005E-2</v>
      </c>
      <c r="D74" s="14"/>
      <c r="E74" s="24">
        <f>ROUND(E72*C74,2)</f>
        <v>164.09</v>
      </c>
      <c r="F74" s="9"/>
    </row>
    <row r="75" spans="1:6" ht="13.5" customHeight="1" x14ac:dyDescent="0.2">
      <c r="A75" s="9"/>
      <c r="B75" s="14"/>
      <c r="C75" s="14"/>
      <c r="D75" s="14"/>
      <c r="E75" s="20"/>
      <c r="F75" s="9"/>
    </row>
    <row r="76" spans="1:6" ht="16.5" customHeight="1" thickBot="1" x14ac:dyDescent="0.25">
      <c r="A76" s="9"/>
      <c r="B76" s="13" t="s">
        <v>18</v>
      </c>
      <c r="C76" s="14"/>
      <c r="D76" s="14"/>
      <c r="E76" s="21">
        <f>SUM(E72:E74)</f>
        <v>1891.34</v>
      </c>
      <c r="F76" s="9"/>
    </row>
    <row r="77" spans="1:6" ht="15.75" thickTop="1" x14ac:dyDescent="0.2">
      <c r="A77" s="9"/>
      <c r="B77" s="93"/>
      <c r="C77" s="93"/>
      <c r="D77" s="93"/>
      <c r="E77" s="25"/>
      <c r="F77" s="9"/>
    </row>
    <row r="78" spans="1:6" ht="15" x14ac:dyDescent="0.2">
      <c r="A78" s="9"/>
      <c r="B78" s="99" t="s">
        <v>20</v>
      </c>
      <c r="C78" s="99"/>
      <c r="D78" s="99"/>
      <c r="E78" s="25">
        <v>0</v>
      </c>
      <c r="F78" s="9"/>
    </row>
    <row r="79" spans="1:6" ht="15" x14ac:dyDescent="0.2">
      <c r="A79" s="9"/>
      <c r="B79" s="93"/>
      <c r="C79" s="93"/>
      <c r="D79" s="93"/>
      <c r="E79" s="25"/>
      <c r="F79" s="9"/>
    </row>
    <row r="80" spans="1:6" ht="19.5" customHeight="1" x14ac:dyDescent="0.2">
      <c r="A80" s="9"/>
      <c r="B80" s="26" t="s">
        <v>19</v>
      </c>
      <c r="C80" s="27"/>
      <c r="D80" s="27"/>
      <c r="E80" s="28">
        <f>E76-E78</f>
        <v>1891.34</v>
      </c>
      <c r="F80" s="9"/>
    </row>
    <row r="81" spans="1:6" ht="13.5" customHeight="1" x14ac:dyDescent="0.2">
      <c r="A81" s="9"/>
      <c r="B81" s="9"/>
      <c r="C81" s="9"/>
      <c r="D81" s="9"/>
      <c r="E81" s="9"/>
      <c r="F81" s="9"/>
    </row>
    <row r="82" spans="1:6" x14ac:dyDescent="0.2">
      <c r="A82" s="9"/>
      <c r="B82" s="9"/>
      <c r="C82" s="9"/>
      <c r="D82" s="9"/>
      <c r="E82" s="9"/>
      <c r="F82" s="9"/>
    </row>
    <row r="83" spans="1:6" x14ac:dyDescent="0.2">
      <c r="A83" s="9"/>
      <c r="B83" s="97"/>
      <c r="C83" s="97"/>
      <c r="D83" s="97"/>
      <c r="E83" s="97"/>
      <c r="F83" s="9"/>
    </row>
    <row r="84" spans="1:6" ht="14.25" x14ac:dyDescent="0.2">
      <c r="A84" s="91" t="s">
        <v>78</v>
      </c>
      <c r="B84" s="91"/>
      <c r="C84" s="91"/>
      <c r="D84" s="91"/>
      <c r="E84" s="91"/>
      <c r="F84" s="91"/>
    </row>
    <row r="85" spans="1:6" ht="14.25" x14ac:dyDescent="0.2">
      <c r="A85" s="89" t="s">
        <v>79</v>
      </c>
      <c r="B85" s="89"/>
      <c r="C85" s="89"/>
      <c r="D85" s="89"/>
      <c r="E85" s="89"/>
      <c r="F85" s="89"/>
    </row>
    <row r="86" spans="1:6" x14ac:dyDescent="0.2">
      <c r="A86" s="9"/>
      <c r="B86" s="9"/>
      <c r="C86" s="9"/>
      <c r="D86" s="9"/>
      <c r="E86" s="9"/>
      <c r="F86" s="9"/>
    </row>
    <row r="87" spans="1:6" x14ac:dyDescent="0.2">
      <c r="A87" s="9"/>
      <c r="B87" s="98"/>
      <c r="C87" s="98"/>
      <c r="D87" s="98"/>
      <c r="E87" s="98"/>
      <c r="F87" s="9"/>
    </row>
    <row r="88" spans="1:6" ht="15" x14ac:dyDescent="0.2">
      <c r="A88" s="90" t="s">
        <v>7</v>
      </c>
      <c r="B88" s="90"/>
      <c r="C88" s="90"/>
      <c r="D88" s="90"/>
      <c r="E88" s="90"/>
      <c r="F88" s="90"/>
    </row>
    <row r="90" spans="1:6" ht="39.75" customHeight="1" x14ac:dyDescent="0.2">
      <c r="B90" s="95"/>
      <c r="C90" s="96"/>
      <c r="D90" s="96"/>
    </row>
    <row r="91" spans="1:6" ht="13.5" customHeight="1" x14ac:dyDescent="0.2"/>
    <row r="92" spans="1:6" x14ac:dyDescent="0.2">
      <c r="B92" s="4"/>
      <c r="C92" s="4"/>
      <c r="D92" s="4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C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2:F92"/>
  <sheetViews>
    <sheetView view="pageBreakPreview" topLeftCell="A31" zoomScale="80" zoomScaleNormal="100" zoomScaleSheetLayoutView="80" workbookViewId="0">
      <selection activeCell="G60" sqref="G60"/>
    </sheetView>
  </sheetViews>
  <sheetFormatPr baseColWidth="10" defaultRowHeight="12.75" x14ac:dyDescent="0.2"/>
  <cols>
    <col min="1" max="1" width="5.140625" style="1" customWidth="1"/>
    <col min="2" max="2" width="120" style="1" customWidth="1"/>
    <col min="3" max="3" width="11.5703125" style="1" customWidth="1"/>
    <col min="4" max="4" width="17.5703125" style="1" customWidth="1"/>
    <col min="5" max="5" width="17.7109375" style="1" customWidth="1"/>
    <col min="6" max="6" width="10.5703125" style="1" customWidth="1"/>
    <col min="7" max="16384" width="11.42578125" style="1"/>
  </cols>
  <sheetData>
    <row r="12" spans="2:5" x14ac:dyDescent="0.2">
      <c r="B12" s="2"/>
      <c r="E12" s="3"/>
    </row>
    <row r="13" spans="2:5" x14ac:dyDescent="0.2">
      <c r="B13" s="2"/>
      <c r="E13" s="3"/>
    </row>
    <row r="14" spans="2:5" x14ac:dyDescent="0.2">
      <c r="B14" s="2"/>
      <c r="E14" s="3"/>
    </row>
    <row r="15" spans="2:5" x14ac:dyDescent="0.2">
      <c r="B15" s="2"/>
      <c r="E15" s="3"/>
    </row>
    <row r="16" spans="2:5" x14ac:dyDescent="0.2">
      <c r="B16" s="2"/>
      <c r="E16" s="3"/>
    </row>
    <row r="17" spans="1:6" x14ac:dyDescent="0.2">
      <c r="B17" s="2"/>
      <c r="E17" s="3"/>
    </row>
    <row r="18" spans="1:6" x14ac:dyDescent="0.2">
      <c r="B18" s="2"/>
      <c r="E18" s="3"/>
    </row>
    <row r="19" spans="1:6" x14ac:dyDescent="0.2">
      <c r="B19" s="2"/>
      <c r="E19" s="3"/>
    </row>
    <row r="20" spans="1:6" x14ac:dyDescent="0.2">
      <c r="B20" s="2"/>
      <c r="E20" s="3"/>
    </row>
    <row r="21" spans="1:6" ht="15" x14ac:dyDescent="0.2">
      <c r="A21" s="5"/>
      <c r="B21" s="13" t="s">
        <v>99</v>
      </c>
      <c r="C21" s="9"/>
      <c r="D21" s="9"/>
      <c r="E21" s="9"/>
      <c r="F21" s="9"/>
    </row>
    <row r="22" spans="1:6" ht="15" x14ac:dyDescent="0.2">
      <c r="A22" s="5"/>
      <c r="B22" s="14"/>
      <c r="C22" s="9"/>
      <c r="D22" s="9"/>
      <c r="E22" s="9"/>
      <c r="F22" s="9"/>
    </row>
    <row r="23" spans="1:6" ht="15" x14ac:dyDescent="0.2">
      <c r="A23" s="5"/>
      <c r="B23" s="14"/>
      <c r="C23" s="9"/>
      <c r="D23" s="9"/>
      <c r="E23" s="9"/>
      <c r="F23" s="9"/>
    </row>
    <row r="24" spans="1:6" ht="15" x14ac:dyDescent="0.2">
      <c r="A24" s="5"/>
      <c r="B24" s="13" t="s">
        <v>22</v>
      </c>
      <c r="C24" s="9"/>
      <c r="D24" s="9"/>
      <c r="E24" s="9"/>
      <c r="F24" s="9"/>
    </row>
    <row r="25" spans="1:6" ht="15" x14ac:dyDescent="0.2">
      <c r="A25" s="5"/>
      <c r="B25" s="13" t="s">
        <v>23</v>
      </c>
      <c r="C25" s="9"/>
      <c r="D25" s="9"/>
      <c r="E25" s="9"/>
      <c r="F25" s="9"/>
    </row>
    <row r="26" spans="1:6" ht="33.75" customHeight="1" x14ac:dyDescent="0.2">
      <c r="A26" s="5"/>
      <c r="B26" s="36" t="s">
        <v>81</v>
      </c>
      <c r="C26" s="9"/>
      <c r="D26" s="9"/>
      <c r="E26" s="9"/>
      <c r="F26" s="9"/>
    </row>
    <row r="27" spans="1:6" x14ac:dyDescent="0.2">
      <c r="A27" s="6"/>
      <c r="B27" s="9"/>
      <c r="C27" s="11"/>
      <c r="D27" s="11"/>
      <c r="E27" s="12"/>
      <c r="F27" s="9"/>
    </row>
    <row r="28" spans="1:6" ht="15" x14ac:dyDescent="0.2">
      <c r="A28" s="5"/>
      <c r="B28" s="11"/>
      <c r="C28" s="11"/>
      <c r="D28" s="15" t="s">
        <v>13</v>
      </c>
      <c r="E28" s="15" t="s">
        <v>100</v>
      </c>
      <c r="F28" s="9"/>
    </row>
    <row r="29" spans="1:6" ht="13.5" thickBot="1" x14ac:dyDescent="0.25">
      <c r="A29" s="7"/>
      <c r="B29" s="7"/>
      <c r="C29" s="7"/>
      <c r="D29" s="7"/>
      <c r="E29" s="7"/>
      <c r="F29" s="8"/>
    </row>
    <row r="30" spans="1:6" s="29" customFormat="1" ht="21.75" customHeight="1" x14ac:dyDescent="0.2">
      <c r="A30" s="94" t="s">
        <v>0</v>
      </c>
      <c r="B30" s="94"/>
      <c r="C30" s="94"/>
      <c r="D30" s="94"/>
      <c r="E30" s="94"/>
      <c r="F30" s="94"/>
    </row>
    <row r="31" spans="1:6" x14ac:dyDescent="0.2">
      <c r="A31" s="5"/>
      <c r="B31" s="6"/>
      <c r="C31" s="5"/>
      <c r="D31" s="5"/>
      <c r="E31" s="5"/>
    </row>
    <row r="32" spans="1:6" ht="14.25" x14ac:dyDescent="0.2">
      <c r="A32" s="9"/>
      <c r="B32" s="10" t="s">
        <v>83</v>
      </c>
      <c r="C32" s="10"/>
      <c r="D32" s="10"/>
      <c r="E32" s="16"/>
      <c r="F32" s="9"/>
    </row>
    <row r="33" spans="1:6" ht="14.25" x14ac:dyDescent="0.2">
      <c r="A33" s="9"/>
      <c r="B33" s="92"/>
      <c r="C33" s="92"/>
      <c r="D33" s="92"/>
      <c r="E33" s="16"/>
      <c r="F33" s="9"/>
    </row>
    <row r="34" spans="1:6" ht="14.25" x14ac:dyDescent="0.2">
      <c r="A34" s="9"/>
      <c r="B34" s="92"/>
      <c r="C34" s="92"/>
      <c r="D34" s="92"/>
      <c r="E34" s="16"/>
      <c r="F34" s="9"/>
    </row>
    <row r="35" spans="1:6" ht="14.25" x14ac:dyDescent="0.2">
      <c r="A35" s="9"/>
      <c r="B35" s="92" t="s">
        <v>102</v>
      </c>
      <c r="C35" s="92"/>
      <c r="D35" s="92"/>
      <c r="E35" s="16"/>
      <c r="F35" s="9"/>
    </row>
    <row r="36" spans="1:6" ht="14.25" x14ac:dyDescent="0.2">
      <c r="A36" s="9"/>
      <c r="B36" s="92"/>
      <c r="C36" s="92"/>
      <c r="D36" s="92"/>
      <c r="E36" s="16"/>
      <c r="F36" s="9"/>
    </row>
    <row r="37" spans="1:6" ht="14.25" x14ac:dyDescent="0.2">
      <c r="A37" s="9"/>
      <c r="B37" s="92"/>
      <c r="C37" s="92"/>
      <c r="D37" s="92"/>
      <c r="E37" s="16"/>
      <c r="F37" s="9"/>
    </row>
    <row r="38" spans="1:6" ht="14.25" x14ac:dyDescent="0.2">
      <c r="A38" s="9"/>
      <c r="B38" s="92" t="s">
        <v>103</v>
      </c>
      <c r="C38" s="92"/>
      <c r="D38" s="92"/>
      <c r="E38" s="16"/>
      <c r="F38" s="9"/>
    </row>
    <row r="39" spans="1:6" ht="14.25" x14ac:dyDescent="0.2">
      <c r="A39" s="9"/>
      <c r="B39" s="92"/>
      <c r="C39" s="92"/>
      <c r="D39" s="92"/>
      <c r="E39" s="16"/>
      <c r="F39" s="9"/>
    </row>
    <row r="40" spans="1:6" ht="14.25" x14ac:dyDescent="0.2">
      <c r="A40" s="9"/>
      <c r="B40" s="92"/>
      <c r="C40" s="92"/>
      <c r="D40" s="92"/>
      <c r="E40" s="16"/>
      <c r="F40" s="9"/>
    </row>
    <row r="41" spans="1:6" ht="14.25" x14ac:dyDescent="0.2">
      <c r="A41" s="9"/>
      <c r="B41" s="92" t="s">
        <v>2</v>
      </c>
      <c r="C41" s="92"/>
      <c r="D41" s="92"/>
      <c r="E41" s="16"/>
      <c r="F41" s="9"/>
    </row>
    <row r="42" spans="1:6" ht="14.25" x14ac:dyDescent="0.2">
      <c r="A42" s="9"/>
      <c r="B42" s="92"/>
      <c r="C42" s="92"/>
      <c r="D42" s="92"/>
      <c r="E42" s="16"/>
      <c r="F42" s="9"/>
    </row>
    <row r="43" spans="1:6" ht="14.25" x14ac:dyDescent="0.2">
      <c r="A43" s="9"/>
      <c r="B43" s="92"/>
      <c r="C43" s="92"/>
      <c r="D43" s="92"/>
      <c r="E43" s="16"/>
      <c r="F43" s="9"/>
    </row>
    <row r="44" spans="1:6" ht="14.25" x14ac:dyDescent="0.2">
      <c r="A44" s="9"/>
      <c r="B44" s="92" t="s">
        <v>42</v>
      </c>
      <c r="C44" s="92"/>
      <c r="D44" s="92"/>
      <c r="E44" s="16"/>
      <c r="F44" s="9"/>
    </row>
    <row r="45" spans="1:6" ht="14.25" x14ac:dyDescent="0.2">
      <c r="A45" s="9"/>
      <c r="B45" s="92"/>
      <c r="C45" s="92"/>
      <c r="D45" s="92"/>
      <c r="E45" s="16"/>
      <c r="F45" s="9"/>
    </row>
    <row r="46" spans="1:6" ht="14.25" x14ac:dyDescent="0.2">
      <c r="A46" s="9"/>
      <c r="B46" s="92"/>
      <c r="C46" s="92"/>
      <c r="D46" s="92"/>
      <c r="E46" s="16"/>
      <c r="F46" s="9"/>
    </row>
    <row r="47" spans="1:6" ht="14.25" x14ac:dyDescent="0.2">
      <c r="A47" s="9"/>
      <c r="B47" s="92" t="s">
        <v>104</v>
      </c>
      <c r="C47" s="92"/>
      <c r="D47" s="92"/>
      <c r="E47" s="16"/>
      <c r="F47" s="9"/>
    </row>
    <row r="48" spans="1:6" ht="14.25" x14ac:dyDescent="0.2">
      <c r="A48" s="9"/>
      <c r="B48" s="92"/>
      <c r="C48" s="92"/>
      <c r="D48" s="92"/>
      <c r="E48" s="16"/>
      <c r="F48" s="9"/>
    </row>
    <row r="49" spans="1:6" ht="14.25" x14ac:dyDescent="0.2">
      <c r="A49" s="9"/>
      <c r="B49" s="92"/>
      <c r="C49" s="92"/>
      <c r="D49" s="92"/>
      <c r="E49" s="16"/>
      <c r="F49" s="9"/>
    </row>
    <row r="50" spans="1:6" ht="14.25" x14ac:dyDescent="0.2">
      <c r="A50" s="9"/>
      <c r="B50" s="92" t="s">
        <v>43</v>
      </c>
      <c r="C50" s="92"/>
      <c r="D50" s="92"/>
      <c r="E50" s="16"/>
      <c r="F50" s="9"/>
    </row>
    <row r="51" spans="1:6" ht="14.25" x14ac:dyDescent="0.2">
      <c r="A51" s="9"/>
      <c r="B51" s="92"/>
      <c r="C51" s="92"/>
      <c r="D51" s="92"/>
      <c r="E51" s="16"/>
      <c r="F51" s="9"/>
    </row>
    <row r="52" spans="1:6" ht="14.25" x14ac:dyDescent="0.2">
      <c r="A52" s="9"/>
      <c r="B52" s="92"/>
      <c r="C52" s="92"/>
      <c r="D52" s="92"/>
      <c r="E52" s="16"/>
      <c r="F52" s="9"/>
    </row>
    <row r="53" spans="1:6" ht="14.25" x14ac:dyDescent="0.2">
      <c r="A53" s="9"/>
      <c r="B53" s="92" t="s">
        <v>44</v>
      </c>
      <c r="C53" s="92"/>
      <c r="D53" s="92"/>
      <c r="E53" s="16"/>
      <c r="F53" s="9"/>
    </row>
    <row r="54" spans="1:6" ht="14.25" x14ac:dyDescent="0.2">
      <c r="A54" s="9"/>
      <c r="B54" s="92"/>
      <c r="C54" s="92"/>
      <c r="D54" s="92"/>
      <c r="E54" s="16"/>
      <c r="F54" s="9"/>
    </row>
    <row r="55" spans="1:6" ht="14.25" x14ac:dyDescent="0.2">
      <c r="A55" s="9"/>
      <c r="B55" s="39"/>
      <c r="C55" s="39"/>
      <c r="D55" s="39"/>
      <c r="E55" s="16"/>
      <c r="F55" s="9"/>
    </row>
    <row r="56" spans="1:6" ht="14.25" x14ac:dyDescent="0.2">
      <c r="A56" s="9"/>
      <c r="B56" s="92" t="s">
        <v>45</v>
      </c>
      <c r="C56" s="92"/>
      <c r="D56" s="92"/>
      <c r="E56" s="16"/>
      <c r="F56" s="9"/>
    </row>
    <row r="57" spans="1:6" ht="14.25" x14ac:dyDescent="0.2">
      <c r="A57" s="9"/>
      <c r="B57" s="92"/>
      <c r="C57" s="92"/>
      <c r="D57" s="92"/>
      <c r="E57" s="16"/>
      <c r="F57" s="9"/>
    </row>
    <row r="58" spans="1:6" ht="14.25" x14ac:dyDescent="0.2">
      <c r="A58" s="9"/>
      <c r="B58" s="92"/>
      <c r="C58" s="92"/>
      <c r="D58" s="92"/>
      <c r="E58" s="16"/>
      <c r="F58" s="9"/>
    </row>
    <row r="59" spans="1:6" ht="14.25" x14ac:dyDescent="0.2">
      <c r="A59" s="9"/>
      <c r="B59" s="92" t="s">
        <v>12</v>
      </c>
      <c r="C59" s="92"/>
      <c r="D59" s="92"/>
      <c r="E59" s="16"/>
      <c r="F59" s="9"/>
    </row>
    <row r="60" spans="1:6" ht="14.25" x14ac:dyDescent="0.2">
      <c r="A60" s="9"/>
      <c r="B60" s="92"/>
      <c r="C60" s="92"/>
      <c r="D60" s="92"/>
      <c r="E60" s="16"/>
      <c r="F60" s="9"/>
    </row>
    <row r="61" spans="1:6" ht="14.25" x14ac:dyDescent="0.2">
      <c r="A61" s="9"/>
      <c r="B61" s="92"/>
      <c r="C61" s="92"/>
      <c r="D61" s="92"/>
      <c r="E61" s="16"/>
      <c r="F61" s="9"/>
    </row>
    <row r="62" spans="1:6" ht="14.25" x14ac:dyDescent="0.2">
      <c r="A62" s="9"/>
      <c r="B62" s="92" t="s">
        <v>101</v>
      </c>
      <c r="C62" s="92"/>
      <c r="D62" s="92"/>
      <c r="E62" s="16"/>
      <c r="F62" s="9"/>
    </row>
    <row r="63" spans="1:6" ht="14.25" x14ac:dyDescent="0.2">
      <c r="A63" s="9"/>
      <c r="B63" s="92"/>
      <c r="C63" s="92"/>
      <c r="D63" s="92"/>
      <c r="E63" s="16"/>
      <c r="F63" s="9"/>
    </row>
    <row r="64" spans="1:6" ht="14.25" x14ac:dyDescent="0.2">
      <c r="A64" s="9"/>
      <c r="B64" s="92"/>
      <c r="C64" s="92"/>
      <c r="D64" s="92"/>
      <c r="E64" s="16"/>
      <c r="F64" s="9"/>
    </row>
    <row r="65" spans="1:6" ht="14.25" x14ac:dyDescent="0.2">
      <c r="A65" s="9"/>
      <c r="B65" s="92" t="s">
        <v>53</v>
      </c>
      <c r="C65" s="92"/>
      <c r="D65" s="92"/>
      <c r="E65" s="16"/>
      <c r="F65" s="9"/>
    </row>
    <row r="66" spans="1:6" ht="14.25" x14ac:dyDescent="0.2">
      <c r="A66" s="9"/>
      <c r="B66" s="92"/>
      <c r="C66" s="92"/>
      <c r="D66" s="92"/>
      <c r="E66" s="16"/>
      <c r="F66" s="9"/>
    </row>
    <row r="67" spans="1:6" ht="14.25" x14ac:dyDescent="0.2">
      <c r="A67" s="9"/>
      <c r="B67" s="92"/>
      <c r="C67" s="92"/>
      <c r="D67" s="92"/>
      <c r="E67" s="16"/>
      <c r="F67" s="9"/>
    </row>
    <row r="68" spans="1:6" ht="13.5" customHeight="1" x14ac:dyDescent="0.2">
      <c r="A68" s="9"/>
      <c r="B68" s="92"/>
      <c r="C68" s="92"/>
      <c r="D68" s="92"/>
      <c r="E68" s="16"/>
      <c r="F68" s="9"/>
    </row>
    <row r="69" spans="1:6" ht="13.5" customHeight="1" x14ac:dyDescent="0.2">
      <c r="A69" s="9"/>
      <c r="B69" s="13" t="s">
        <v>17</v>
      </c>
      <c r="C69" s="14"/>
      <c r="D69" s="14"/>
      <c r="E69" s="17">
        <f>25*235</f>
        <v>5875</v>
      </c>
      <c r="F69" s="9"/>
    </row>
    <row r="70" spans="1:6" ht="13.5" customHeight="1" x14ac:dyDescent="0.2">
      <c r="A70" s="9"/>
      <c r="B70" s="22" t="s">
        <v>14</v>
      </c>
      <c r="C70" s="14"/>
      <c r="D70" s="14"/>
      <c r="E70" s="18">
        <v>0</v>
      </c>
      <c r="F70" s="9"/>
    </row>
    <row r="71" spans="1:6" ht="13.5" customHeight="1" x14ac:dyDescent="0.2">
      <c r="A71" s="9"/>
      <c r="B71" s="22" t="s">
        <v>15</v>
      </c>
      <c r="C71" s="14"/>
      <c r="D71" s="14"/>
      <c r="E71" s="18">
        <v>0</v>
      </c>
      <c r="F71" s="9"/>
    </row>
    <row r="72" spans="1:6" ht="13.5" customHeight="1" x14ac:dyDescent="0.2">
      <c r="A72" s="9"/>
      <c r="B72" s="13" t="s">
        <v>16</v>
      </c>
      <c r="C72" s="14"/>
      <c r="D72" s="14"/>
      <c r="E72" s="17">
        <f>SUM(E69:E71)</f>
        <v>5875</v>
      </c>
      <c r="F72" s="9"/>
    </row>
    <row r="73" spans="1:6" ht="13.5" customHeight="1" x14ac:dyDescent="0.2">
      <c r="A73" s="9"/>
      <c r="B73" s="14" t="s">
        <v>5</v>
      </c>
      <c r="C73" s="19">
        <v>0.05</v>
      </c>
      <c r="D73" s="14"/>
      <c r="E73" s="23">
        <f>ROUND(E72*C73,2)</f>
        <v>293.75</v>
      </c>
      <c r="F73" s="9"/>
    </row>
    <row r="74" spans="1:6" ht="13.5" customHeight="1" x14ac:dyDescent="0.2">
      <c r="A74" s="9"/>
      <c r="B74" s="14" t="s">
        <v>4</v>
      </c>
      <c r="C74" s="30">
        <v>9.9750000000000005E-2</v>
      </c>
      <c r="D74" s="14"/>
      <c r="E74" s="24">
        <f>ROUND(E72*C74,2)</f>
        <v>586.03</v>
      </c>
      <c r="F74" s="9"/>
    </row>
    <row r="75" spans="1:6" ht="13.5" customHeight="1" x14ac:dyDescent="0.2">
      <c r="A75" s="9"/>
      <c r="B75" s="14"/>
      <c r="C75" s="14"/>
      <c r="D75" s="14"/>
      <c r="E75" s="20"/>
      <c r="F75" s="9"/>
    </row>
    <row r="76" spans="1:6" ht="16.5" customHeight="1" thickBot="1" x14ac:dyDescent="0.25">
      <c r="A76" s="9"/>
      <c r="B76" s="13" t="s">
        <v>18</v>
      </c>
      <c r="C76" s="14"/>
      <c r="D76" s="14"/>
      <c r="E76" s="21">
        <f>SUM(E72:E74)</f>
        <v>6754.78</v>
      </c>
      <c r="F76" s="9"/>
    </row>
    <row r="77" spans="1:6" ht="15.75" thickTop="1" x14ac:dyDescent="0.2">
      <c r="A77" s="9"/>
      <c r="B77" s="93"/>
      <c r="C77" s="93"/>
      <c r="D77" s="93"/>
      <c r="E77" s="25"/>
      <c r="F77" s="9"/>
    </row>
    <row r="78" spans="1:6" ht="15" x14ac:dyDescent="0.2">
      <c r="A78" s="9"/>
      <c r="B78" s="99" t="s">
        <v>20</v>
      </c>
      <c r="C78" s="99"/>
      <c r="D78" s="99"/>
      <c r="E78" s="25">
        <v>0</v>
      </c>
      <c r="F78" s="9"/>
    </row>
    <row r="79" spans="1:6" ht="15" x14ac:dyDescent="0.2">
      <c r="A79" s="9"/>
      <c r="B79" s="93"/>
      <c r="C79" s="93"/>
      <c r="D79" s="93"/>
      <c r="E79" s="25"/>
      <c r="F79" s="9"/>
    </row>
    <row r="80" spans="1:6" ht="19.5" customHeight="1" x14ac:dyDescent="0.2">
      <c r="A80" s="9"/>
      <c r="B80" s="26" t="s">
        <v>19</v>
      </c>
      <c r="C80" s="27"/>
      <c r="D80" s="27"/>
      <c r="E80" s="28">
        <f>E76-E78</f>
        <v>6754.78</v>
      </c>
      <c r="F80" s="9"/>
    </row>
    <row r="81" spans="1:6" ht="13.5" customHeight="1" x14ac:dyDescent="0.2">
      <c r="A81" s="9"/>
      <c r="B81" s="9"/>
      <c r="C81" s="9"/>
      <c r="D81" s="9"/>
      <c r="E81" s="9"/>
      <c r="F81" s="9"/>
    </row>
    <row r="82" spans="1:6" x14ac:dyDescent="0.2">
      <c r="A82" s="9"/>
      <c r="B82" s="9"/>
      <c r="C82" s="9"/>
      <c r="D82" s="9"/>
      <c r="E82" s="9"/>
      <c r="F82" s="9"/>
    </row>
    <row r="83" spans="1:6" x14ac:dyDescent="0.2">
      <c r="A83" s="9"/>
      <c r="B83" s="97"/>
      <c r="C83" s="97"/>
      <c r="D83" s="97"/>
      <c r="E83" s="97"/>
      <c r="F83" s="9"/>
    </row>
    <row r="84" spans="1:6" ht="14.25" x14ac:dyDescent="0.2">
      <c r="A84" s="91" t="s">
        <v>78</v>
      </c>
      <c r="B84" s="91"/>
      <c r="C84" s="91"/>
      <c r="D84" s="91"/>
      <c r="E84" s="91"/>
      <c r="F84" s="91"/>
    </row>
    <row r="85" spans="1:6" ht="14.25" x14ac:dyDescent="0.2">
      <c r="A85" s="89" t="s">
        <v>79</v>
      </c>
      <c r="B85" s="89"/>
      <c r="C85" s="89"/>
      <c r="D85" s="89"/>
      <c r="E85" s="89"/>
      <c r="F85" s="89"/>
    </row>
    <row r="86" spans="1:6" x14ac:dyDescent="0.2">
      <c r="A86" s="9"/>
      <c r="B86" s="9"/>
      <c r="C86" s="9"/>
      <c r="D86" s="9"/>
      <c r="E86" s="9"/>
      <c r="F86" s="9"/>
    </row>
    <row r="87" spans="1:6" x14ac:dyDescent="0.2">
      <c r="A87" s="9"/>
      <c r="B87" s="98"/>
      <c r="C87" s="98"/>
      <c r="D87" s="98"/>
      <c r="E87" s="98"/>
      <c r="F87" s="9"/>
    </row>
    <row r="88" spans="1:6" ht="15" x14ac:dyDescent="0.2">
      <c r="A88" s="90" t="s">
        <v>7</v>
      </c>
      <c r="B88" s="90"/>
      <c r="C88" s="90"/>
      <c r="D88" s="90"/>
      <c r="E88" s="90"/>
      <c r="F88" s="90"/>
    </row>
    <row r="90" spans="1:6" ht="39.75" customHeight="1" x14ac:dyDescent="0.2">
      <c r="B90" s="95"/>
      <c r="C90" s="96"/>
      <c r="D90" s="96"/>
    </row>
    <row r="91" spans="1:6" ht="13.5" customHeight="1" x14ac:dyDescent="0.2"/>
    <row r="92" spans="1:6" x14ac:dyDescent="0.2">
      <c r="B92" s="4"/>
      <c r="C92" s="4"/>
      <c r="D92" s="4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0D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2:F92"/>
  <sheetViews>
    <sheetView view="pageBreakPreview" topLeftCell="A34" zoomScale="80" zoomScaleNormal="100" zoomScaleSheetLayoutView="80" workbookViewId="0">
      <selection activeCell="B64" sqref="B64:D64"/>
    </sheetView>
  </sheetViews>
  <sheetFormatPr baseColWidth="10" defaultRowHeight="12.75" x14ac:dyDescent="0.2"/>
  <cols>
    <col min="1" max="1" width="5.140625" style="1" customWidth="1"/>
    <col min="2" max="2" width="120" style="1" customWidth="1"/>
    <col min="3" max="3" width="11.5703125" style="1" customWidth="1"/>
    <col min="4" max="4" width="17.5703125" style="1" customWidth="1"/>
    <col min="5" max="5" width="17.7109375" style="1" customWidth="1"/>
    <col min="6" max="6" width="10.5703125" style="1" customWidth="1"/>
    <col min="7" max="16384" width="11.42578125" style="1"/>
  </cols>
  <sheetData>
    <row r="12" spans="2:5" x14ac:dyDescent="0.2">
      <c r="B12" s="2"/>
      <c r="E12" s="3"/>
    </row>
    <row r="13" spans="2:5" x14ac:dyDescent="0.2">
      <c r="B13" s="2"/>
      <c r="E13" s="3"/>
    </row>
    <row r="14" spans="2:5" x14ac:dyDescent="0.2">
      <c r="B14" s="2"/>
      <c r="E14" s="3"/>
    </row>
    <row r="15" spans="2:5" x14ac:dyDescent="0.2">
      <c r="B15" s="2"/>
      <c r="E15" s="3"/>
    </row>
    <row r="16" spans="2:5" x14ac:dyDescent="0.2">
      <c r="B16" s="2"/>
      <c r="E16" s="3"/>
    </row>
    <row r="17" spans="1:6" x14ac:dyDescent="0.2">
      <c r="B17" s="2"/>
      <c r="E17" s="3"/>
    </row>
    <row r="18" spans="1:6" x14ac:dyDescent="0.2">
      <c r="B18" s="2"/>
      <c r="E18" s="3"/>
    </row>
    <row r="19" spans="1:6" x14ac:dyDescent="0.2">
      <c r="B19" s="2"/>
      <c r="E19" s="3"/>
    </row>
    <row r="20" spans="1:6" x14ac:dyDescent="0.2">
      <c r="B20" s="2"/>
      <c r="E20" s="3"/>
    </row>
    <row r="21" spans="1:6" ht="15" x14ac:dyDescent="0.2">
      <c r="A21" s="5"/>
      <c r="B21" s="13" t="s">
        <v>105</v>
      </c>
      <c r="C21" s="9"/>
      <c r="D21" s="9"/>
      <c r="E21" s="9"/>
      <c r="F21" s="9"/>
    </row>
    <row r="22" spans="1:6" ht="15" x14ac:dyDescent="0.2">
      <c r="A22" s="5"/>
      <c r="B22" s="14"/>
      <c r="C22" s="9"/>
      <c r="D22" s="9"/>
      <c r="E22" s="9"/>
      <c r="F22" s="9"/>
    </row>
    <row r="23" spans="1:6" ht="15" x14ac:dyDescent="0.2">
      <c r="A23" s="5"/>
      <c r="B23" s="14"/>
      <c r="C23" s="9"/>
      <c r="D23" s="9"/>
      <c r="E23" s="9"/>
      <c r="F23" s="9"/>
    </row>
    <row r="24" spans="1:6" ht="15" x14ac:dyDescent="0.2">
      <c r="A24" s="5"/>
      <c r="B24" s="13" t="s">
        <v>22</v>
      </c>
      <c r="C24" s="9"/>
      <c r="D24" s="9"/>
      <c r="E24" s="9"/>
      <c r="F24" s="9"/>
    </row>
    <row r="25" spans="1:6" ht="15" x14ac:dyDescent="0.2">
      <c r="A25" s="5"/>
      <c r="B25" s="13" t="s">
        <v>23</v>
      </c>
      <c r="C25" s="9"/>
      <c r="D25" s="9"/>
      <c r="E25" s="9"/>
      <c r="F25" s="9"/>
    </row>
    <row r="26" spans="1:6" ht="33.75" customHeight="1" x14ac:dyDescent="0.2">
      <c r="A26" s="5"/>
      <c r="B26" s="36" t="s">
        <v>81</v>
      </c>
      <c r="C26" s="9"/>
      <c r="D26" s="9"/>
      <c r="E26" s="9"/>
      <c r="F26" s="9"/>
    </row>
    <row r="27" spans="1:6" x14ac:dyDescent="0.2">
      <c r="A27" s="6"/>
      <c r="B27" s="9"/>
      <c r="C27" s="11"/>
      <c r="D27" s="11"/>
      <c r="E27" s="12"/>
      <c r="F27" s="9"/>
    </row>
    <row r="28" spans="1:6" ht="15" x14ac:dyDescent="0.2">
      <c r="A28" s="5"/>
      <c r="B28" s="11"/>
      <c r="C28" s="11"/>
      <c r="D28" s="15" t="s">
        <v>13</v>
      </c>
      <c r="E28" s="15" t="s">
        <v>106</v>
      </c>
      <c r="F28" s="9"/>
    </row>
    <row r="29" spans="1:6" ht="13.5" thickBot="1" x14ac:dyDescent="0.25">
      <c r="A29" s="7"/>
      <c r="B29" s="7"/>
      <c r="C29" s="7"/>
      <c r="D29" s="7"/>
      <c r="E29" s="7"/>
      <c r="F29" s="8"/>
    </row>
    <row r="30" spans="1:6" s="29" customFormat="1" ht="21.75" customHeight="1" x14ac:dyDescent="0.2">
      <c r="A30" s="94" t="s">
        <v>0</v>
      </c>
      <c r="B30" s="94"/>
      <c r="C30" s="94"/>
      <c r="D30" s="94"/>
      <c r="E30" s="94"/>
      <c r="F30" s="94"/>
    </row>
    <row r="31" spans="1:6" x14ac:dyDescent="0.2">
      <c r="A31" s="5"/>
      <c r="B31" s="6"/>
      <c r="C31" s="5"/>
      <c r="D31" s="5"/>
      <c r="E31" s="5"/>
    </row>
    <row r="32" spans="1:6" ht="14.25" x14ac:dyDescent="0.2">
      <c r="A32" s="9"/>
      <c r="B32" s="10" t="s">
        <v>83</v>
      </c>
      <c r="C32" s="10"/>
      <c r="D32" s="10"/>
      <c r="E32" s="16"/>
      <c r="F32" s="9"/>
    </row>
    <row r="33" spans="1:6" ht="14.25" x14ac:dyDescent="0.2">
      <c r="A33" s="9"/>
      <c r="B33" s="92"/>
      <c r="C33" s="92"/>
      <c r="D33" s="92"/>
      <c r="E33" s="16"/>
      <c r="F33" s="9"/>
    </row>
    <row r="34" spans="1:6" ht="14.25" x14ac:dyDescent="0.2">
      <c r="A34" s="9"/>
      <c r="B34" s="92"/>
      <c r="C34" s="92"/>
      <c r="D34" s="92"/>
      <c r="E34" s="16"/>
      <c r="F34" s="9"/>
    </row>
    <row r="35" spans="1:6" ht="14.25" x14ac:dyDescent="0.2">
      <c r="A35" s="9"/>
      <c r="B35" s="92" t="s">
        <v>102</v>
      </c>
      <c r="C35" s="92"/>
      <c r="D35" s="92"/>
      <c r="E35" s="16"/>
      <c r="F35" s="9"/>
    </row>
    <row r="36" spans="1:6" ht="14.25" x14ac:dyDescent="0.2">
      <c r="A36" s="9"/>
      <c r="B36" s="92"/>
      <c r="C36" s="92"/>
      <c r="D36" s="92"/>
      <c r="E36" s="16"/>
      <c r="F36" s="9"/>
    </row>
    <row r="37" spans="1:6" ht="14.25" x14ac:dyDescent="0.2">
      <c r="A37" s="9"/>
      <c r="B37" s="92" t="s">
        <v>108</v>
      </c>
      <c r="C37" s="92"/>
      <c r="D37" s="92"/>
      <c r="E37" s="16"/>
      <c r="F37" s="9"/>
    </row>
    <row r="38" spans="1:6" ht="14.25" x14ac:dyDescent="0.2">
      <c r="A38" s="9"/>
      <c r="B38" s="92"/>
      <c r="C38" s="92"/>
      <c r="D38" s="92"/>
      <c r="E38" s="16"/>
      <c r="F38" s="9"/>
    </row>
    <row r="39" spans="1:6" ht="14.25" x14ac:dyDescent="0.2">
      <c r="A39" s="9"/>
      <c r="B39" s="92" t="s">
        <v>109</v>
      </c>
      <c r="C39" s="92"/>
      <c r="D39" s="92"/>
      <c r="E39" s="16"/>
      <c r="F39" s="9"/>
    </row>
    <row r="40" spans="1:6" ht="14.25" x14ac:dyDescent="0.2">
      <c r="A40" s="9"/>
      <c r="B40" s="92"/>
      <c r="C40" s="92"/>
      <c r="D40" s="92"/>
      <c r="E40" s="16"/>
      <c r="F40" s="9"/>
    </row>
    <row r="41" spans="1:6" ht="14.25" x14ac:dyDescent="0.2">
      <c r="A41" s="9"/>
      <c r="B41" s="92" t="s">
        <v>10</v>
      </c>
      <c r="C41" s="92"/>
      <c r="D41" s="92"/>
      <c r="E41" s="16"/>
      <c r="F41" s="9"/>
    </row>
    <row r="42" spans="1:6" ht="14.25" x14ac:dyDescent="0.2">
      <c r="A42" s="9"/>
      <c r="B42" s="92"/>
      <c r="C42" s="92"/>
      <c r="D42" s="92"/>
      <c r="E42" s="16"/>
      <c r="F42" s="9"/>
    </row>
    <row r="43" spans="1:6" ht="14.25" x14ac:dyDescent="0.2">
      <c r="A43" s="9"/>
      <c r="B43" s="92" t="s">
        <v>12</v>
      </c>
      <c r="C43" s="92"/>
      <c r="D43" s="92"/>
      <c r="E43" s="16"/>
      <c r="F43" s="9"/>
    </row>
    <row r="44" spans="1:6" ht="14.25" x14ac:dyDescent="0.2">
      <c r="A44" s="9"/>
      <c r="B44" s="92"/>
      <c r="C44" s="92"/>
      <c r="D44" s="92"/>
      <c r="E44" s="16"/>
      <c r="F44" s="9"/>
    </row>
    <row r="45" spans="1:6" ht="14.25" x14ac:dyDescent="0.2">
      <c r="A45" s="9"/>
      <c r="B45" s="92" t="s">
        <v>110</v>
      </c>
      <c r="C45" s="92"/>
      <c r="D45" s="92"/>
      <c r="E45" s="16"/>
      <c r="F45" s="9"/>
    </row>
    <row r="46" spans="1:6" ht="14.25" x14ac:dyDescent="0.2">
      <c r="A46" s="9"/>
      <c r="B46" s="92"/>
      <c r="C46" s="92"/>
      <c r="D46" s="92"/>
      <c r="E46" s="16"/>
      <c r="F46" s="9"/>
    </row>
    <row r="47" spans="1:6" ht="14.25" x14ac:dyDescent="0.2">
      <c r="A47" s="9"/>
      <c r="B47" s="92" t="s">
        <v>51</v>
      </c>
      <c r="C47" s="92"/>
      <c r="D47" s="92"/>
      <c r="E47" s="16"/>
      <c r="F47" s="9"/>
    </row>
    <row r="48" spans="1:6" ht="14.25" x14ac:dyDescent="0.2">
      <c r="A48" s="9"/>
      <c r="B48" s="92"/>
      <c r="C48" s="92"/>
      <c r="D48" s="92"/>
      <c r="E48" s="16"/>
      <c r="F48" s="9"/>
    </row>
    <row r="49" spans="1:6" ht="14.25" x14ac:dyDescent="0.2">
      <c r="A49" s="9"/>
      <c r="B49" s="92" t="s">
        <v>111</v>
      </c>
      <c r="C49" s="92"/>
      <c r="D49" s="92"/>
      <c r="E49" s="16"/>
      <c r="F49" s="9"/>
    </row>
    <row r="50" spans="1:6" ht="14.25" x14ac:dyDescent="0.2">
      <c r="A50" s="9"/>
      <c r="B50" s="92"/>
      <c r="C50" s="92"/>
      <c r="D50" s="92"/>
      <c r="E50" s="16"/>
      <c r="F50" s="9"/>
    </row>
    <row r="51" spans="1:6" ht="14.25" x14ac:dyDescent="0.2">
      <c r="A51" s="9"/>
      <c r="B51" s="92" t="s">
        <v>112</v>
      </c>
      <c r="C51" s="92"/>
      <c r="D51" s="92"/>
      <c r="E51" s="16"/>
      <c r="F51" s="9"/>
    </row>
    <row r="52" spans="1:6" ht="14.25" x14ac:dyDescent="0.2">
      <c r="A52" s="9"/>
      <c r="B52" s="92"/>
      <c r="C52" s="92"/>
      <c r="D52" s="92"/>
      <c r="E52" s="16"/>
      <c r="F52" s="9"/>
    </row>
    <row r="53" spans="1:6" ht="14.25" x14ac:dyDescent="0.2">
      <c r="A53" s="9"/>
      <c r="B53" s="92" t="s">
        <v>113</v>
      </c>
      <c r="C53" s="92"/>
      <c r="D53" s="92"/>
      <c r="E53" s="16"/>
      <c r="F53" s="9"/>
    </row>
    <row r="54" spans="1:6" ht="14.25" x14ac:dyDescent="0.2">
      <c r="A54" s="9"/>
      <c r="B54" s="92"/>
      <c r="C54" s="92"/>
      <c r="D54" s="92"/>
      <c r="E54" s="16"/>
      <c r="F54" s="9"/>
    </row>
    <row r="55" spans="1:6" ht="14.25" x14ac:dyDescent="0.2">
      <c r="A55" s="9"/>
      <c r="B55" s="92" t="s">
        <v>114</v>
      </c>
      <c r="C55" s="92"/>
      <c r="D55" s="92"/>
      <c r="E55" s="16"/>
      <c r="F55" s="9"/>
    </row>
    <row r="56" spans="1:6" ht="14.25" x14ac:dyDescent="0.2">
      <c r="A56" s="9"/>
      <c r="B56" s="92"/>
      <c r="C56" s="92"/>
      <c r="D56" s="92"/>
      <c r="E56" s="16"/>
      <c r="F56" s="9"/>
    </row>
    <row r="57" spans="1:6" ht="14.25" x14ac:dyDescent="0.2">
      <c r="A57" s="9"/>
      <c r="B57" s="92" t="s">
        <v>53</v>
      </c>
      <c r="C57" s="92"/>
      <c r="D57" s="92"/>
      <c r="E57" s="16"/>
      <c r="F57" s="9"/>
    </row>
    <row r="58" spans="1:6" ht="14.25" x14ac:dyDescent="0.2">
      <c r="A58" s="9"/>
      <c r="B58" s="92"/>
      <c r="C58" s="92"/>
      <c r="D58" s="92"/>
      <c r="E58" s="16"/>
      <c r="F58" s="9"/>
    </row>
    <row r="59" spans="1:6" ht="14.25" x14ac:dyDescent="0.2">
      <c r="A59" s="9"/>
      <c r="B59" s="92"/>
      <c r="C59" s="92"/>
      <c r="D59" s="92"/>
      <c r="E59" s="16"/>
      <c r="F59" s="9"/>
    </row>
    <row r="60" spans="1:6" ht="14.25" x14ac:dyDescent="0.2">
      <c r="A60" s="9"/>
      <c r="B60" s="92"/>
      <c r="C60" s="92"/>
      <c r="D60" s="92"/>
      <c r="E60" s="16"/>
      <c r="F60" s="9"/>
    </row>
    <row r="61" spans="1:6" ht="14.25" x14ac:dyDescent="0.2">
      <c r="A61" s="9"/>
      <c r="B61" s="92"/>
      <c r="C61" s="92"/>
      <c r="D61" s="92"/>
      <c r="E61" s="16"/>
      <c r="F61" s="9"/>
    </row>
    <row r="62" spans="1:6" ht="14.25" x14ac:dyDescent="0.2">
      <c r="A62" s="9"/>
      <c r="B62" s="92"/>
      <c r="C62" s="92"/>
      <c r="D62" s="92"/>
      <c r="E62" s="16"/>
      <c r="F62" s="9"/>
    </row>
    <row r="63" spans="1:6" ht="14.25" x14ac:dyDescent="0.2">
      <c r="A63" s="9"/>
      <c r="B63" s="92"/>
      <c r="C63" s="92"/>
      <c r="D63" s="92"/>
      <c r="E63" s="16"/>
      <c r="F63" s="9"/>
    </row>
    <row r="64" spans="1:6" ht="14.25" x14ac:dyDescent="0.2">
      <c r="A64" s="9"/>
      <c r="B64" s="92"/>
      <c r="C64" s="92"/>
      <c r="D64" s="92"/>
      <c r="E64" s="16"/>
      <c r="F64" s="9"/>
    </row>
    <row r="65" spans="1:6" ht="14.25" x14ac:dyDescent="0.2">
      <c r="A65" s="9"/>
      <c r="B65" s="92"/>
      <c r="C65" s="92"/>
      <c r="D65" s="92"/>
      <c r="E65" s="16"/>
      <c r="F65" s="9"/>
    </row>
    <row r="66" spans="1:6" ht="14.25" x14ac:dyDescent="0.2">
      <c r="A66" s="9"/>
      <c r="B66" s="92"/>
      <c r="C66" s="92"/>
      <c r="D66" s="92"/>
      <c r="E66" s="16"/>
      <c r="F66" s="9"/>
    </row>
    <row r="67" spans="1:6" ht="14.25" x14ac:dyDescent="0.2">
      <c r="A67" s="9"/>
      <c r="B67" s="92"/>
      <c r="C67" s="92"/>
      <c r="D67" s="92"/>
      <c r="E67" s="16"/>
      <c r="F67" s="9"/>
    </row>
    <row r="68" spans="1:6" ht="13.5" customHeight="1" x14ac:dyDescent="0.2">
      <c r="A68" s="9"/>
      <c r="B68" s="92"/>
      <c r="C68" s="92"/>
      <c r="D68" s="92"/>
      <c r="E68" s="16"/>
      <c r="F68" s="9"/>
    </row>
    <row r="69" spans="1:6" ht="13.5" customHeight="1" x14ac:dyDescent="0.2">
      <c r="A69" s="9"/>
      <c r="B69" s="13" t="s">
        <v>17</v>
      </c>
      <c r="C69" s="14"/>
      <c r="D69" s="14"/>
      <c r="E69" s="17">
        <f>33*235</f>
        <v>7755</v>
      </c>
      <c r="F69" s="9"/>
    </row>
    <row r="70" spans="1:6" ht="13.5" customHeight="1" x14ac:dyDescent="0.2">
      <c r="A70" s="9"/>
      <c r="B70" s="22" t="s">
        <v>107</v>
      </c>
      <c r="C70" s="14"/>
      <c r="D70" s="14"/>
      <c r="E70" s="18">
        <v>75</v>
      </c>
      <c r="F70" s="9"/>
    </row>
    <row r="71" spans="1:6" ht="13.5" customHeight="1" x14ac:dyDescent="0.2">
      <c r="A71" s="9"/>
      <c r="B71" s="22" t="s">
        <v>15</v>
      </c>
      <c r="C71" s="14"/>
      <c r="D71" s="14"/>
      <c r="E71" s="18">
        <v>0</v>
      </c>
      <c r="F71" s="9"/>
    </row>
    <row r="72" spans="1:6" ht="13.5" customHeight="1" x14ac:dyDescent="0.2">
      <c r="A72" s="9"/>
      <c r="B72" s="13" t="s">
        <v>16</v>
      </c>
      <c r="C72" s="14"/>
      <c r="D72" s="14"/>
      <c r="E72" s="17">
        <f>SUM(E69:E71)</f>
        <v>7830</v>
      </c>
      <c r="F72" s="9"/>
    </row>
    <row r="73" spans="1:6" ht="13.5" customHeight="1" x14ac:dyDescent="0.2">
      <c r="A73" s="9"/>
      <c r="B73" s="14" t="s">
        <v>5</v>
      </c>
      <c r="C73" s="19">
        <v>0.05</v>
      </c>
      <c r="D73" s="14"/>
      <c r="E73" s="23">
        <f>ROUND(E72*C73,2)</f>
        <v>391.5</v>
      </c>
      <c r="F73" s="9"/>
    </row>
    <row r="74" spans="1:6" ht="13.5" customHeight="1" x14ac:dyDescent="0.2">
      <c r="A74" s="9"/>
      <c r="B74" s="14" t="s">
        <v>4</v>
      </c>
      <c r="C74" s="30">
        <v>9.9750000000000005E-2</v>
      </c>
      <c r="D74" s="14"/>
      <c r="E74" s="24">
        <f>ROUND(E72*C74,2)</f>
        <v>781.04</v>
      </c>
      <c r="F74" s="9"/>
    </row>
    <row r="75" spans="1:6" ht="13.5" customHeight="1" x14ac:dyDescent="0.2">
      <c r="A75" s="9"/>
      <c r="B75" s="14"/>
      <c r="C75" s="14"/>
      <c r="D75" s="14"/>
      <c r="E75" s="20"/>
      <c r="F75" s="9"/>
    </row>
    <row r="76" spans="1:6" ht="16.5" customHeight="1" thickBot="1" x14ac:dyDescent="0.25">
      <c r="A76" s="9"/>
      <c r="B76" s="13" t="s">
        <v>18</v>
      </c>
      <c r="C76" s="14"/>
      <c r="D76" s="14"/>
      <c r="E76" s="21">
        <f>SUM(E72:E74)</f>
        <v>9002.5400000000009</v>
      </c>
      <c r="F76" s="9"/>
    </row>
    <row r="77" spans="1:6" ht="15.75" thickTop="1" x14ac:dyDescent="0.2">
      <c r="A77" s="9"/>
      <c r="B77" s="93"/>
      <c r="C77" s="93"/>
      <c r="D77" s="93"/>
      <c r="E77" s="25"/>
      <c r="F77" s="9"/>
    </row>
    <row r="78" spans="1:6" ht="15" x14ac:dyDescent="0.2">
      <c r="A78" s="9"/>
      <c r="B78" s="99" t="s">
        <v>20</v>
      </c>
      <c r="C78" s="99"/>
      <c r="D78" s="99"/>
      <c r="E78" s="25">
        <v>0</v>
      </c>
      <c r="F78" s="9"/>
    </row>
    <row r="79" spans="1:6" ht="15" x14ac:dyDescent="0.2">
      <c r="A79" s="9"/>
      <c r="B79" s="93"/>
      <c r="C79" s="93"/>
      <c r="D79" s="93"/>
      <c r="E79" s="25"/>
      <c r="F79" s="9"/>
    </row>
    <row r="80" spans="1:6" ht="19.5" customHeight="1" x14ac:dyDescent="0.2">
      <c r="A80" s="9"/>
      <c r="B80" s="26" t="s">
        <v>19</v>
      </c>
      <c r="C80" s="27"/>
      <c r="D80" s="27"/>
      <c r="E80" s="28">
        <f>E76-E78</f>
        <v>9002.5400000000009</v>
      </c>
      <c r="F80" s="9"/>
    </row>
    <row r="81" spans="1:6" ht="13.5" customHeight="1" x14ac:dyDescent="0.2">
      <c r="A81" s="9"/>
      <c r="B81" s="9"/>
      <c r="C81" s="9"/>
      <c r="D81" s="9"/>
      <c r="E81" s="9"/>
      <c r="F81" s="9"/>
    </row>
    <row r="82" spans="1:6" x14ac:dyDescent="0.2">
      <c r="A82" s="9"/>
      <c r="B82" s="9"/>
      <c r="C82" s="9"/>
      <c r="D82" s="9"/>
      <c r="E82" s="9"/>
      <c r="F82" s="9"/>
    </row>
    <row r="83" spans="1:6" x14ac:dyDescent="0.2">
      <c r="A83" s="9"/>
      <c r="B83" s="97"/>
      <c r="C83" s="97"/>
      <c r="D83" s="97"/>
      <c r="E83" s="97"/>
      <c r="F83" s="9"/>
    </row>
    <row r="84" spans="1:6" ht="14.25" x14ac:dyDescent="0.2">
      <c r="A84" s="91" t="s">
        <v>78</v>
      </c>
      <c r="B84" s="91"/>
      <c r="C84" s="91"/>
      <c r="D84" s="91"/>
      <c r="E84" s="91"/>
      <c r="F84" s="91"/>
    </row>
    <row r="85" spans="1:6" ht="14.25" x14ac:dyDescent="0.2">
      <c r="A85" s="89" t="s">
        <v>79</v>
      </c>
      <c r="B85" s="89"/>
      <c r="C85" s="89"/>
      <c r="D85" s="89"/>
      <c r="E85" s="89"/>
      <c r="F85" s="89"/>
    </row>
    <row r="86" spans="1:6" x14ac:dyDescent="0.2">
      <c r="A86" s="9"/>
      <c r="B86" s="9"/>
      <c r="C86" s="9"/>
      <c r="D86" s="9"/>
      <c r="E86" s="9"/>
      <c r="F86" s="9"/>
    </row>
    <row r="87" spans="1:6" x14ac:dyDescent="0.2">
      <c r="A87" s="9"/>
      <c r="B87" s="98"/>
      <c r="C87" s="98"/>
      <c r="D87" s="98"/>
      <c r="E87" s="98"/>
      <c r="F87" s="9"/>
    </row>
    <row r="88" spans="1:6" ht="15" x14ac:dyDescent="0.2">
      <c r="A88" s="90" t="s">
        <v>7</v>
      </c>
      <c r="B88" s="90"/>
      <c r="C88" s="90"/>
      <c r="D88" s="90"/>
      <c r="E88" s="90"/>
      <c r="F88" s="90"/>
    </row>
    <row r="90" spans="1:6" ht="39.75" customHeight="1" x14ac:dyDescent="0.2">
      <c r="B90" s="95"/>
      <c r="C90" s="96"/>
      <c r="D90" s="96"/>
    </row>
    <row r="91" spans="1:6" ht="13.5" customHeight="1" x14ac:dyDescent="0.2"/>
    <row r="92" spans="1:6" x14ac:dyDescent="0.2">
      <c r="B92" s="4"/>
      <c r="C92" s="4"/>
      <c r="D92" s="4"/>
    </row>
  </sheetData>
  <mergeCells count="46">
    <mergeCell ref="B87:E87"/>
    <mergeCell ref="A88:F88"/>
    <mergeCell ref="B90:D90"/>
    <mergeCell ref="B55:D55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  <mergeCell ref="B62:D62"/>
    <mergeCell ref="B50:D50"/>
    <mergeCell ref="B51:D51"/>
    <mergeCell ref="B52:D52"/>
    <mergeCell ref="B53:D53"/>
    <mergeCell ref="B54:D54"/>
    <mergeCell ref="B56:D56"/>
    <mergeCell ref="B57:D57"/>
    <mergeCell ref="B58:D58"/>
    <mergeCell ref="B59:D59"/>
    <mergeCell ref="B60:D60"/>
    <mergeCell ref="B61:D61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00000000-0002-0000-0E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2:F92"/>
  <sheetViews>
    <sheetView view="pageBreakPreview" topLeftCell="A37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1" customWidth="1"/>
    <col min="2" max="2" width="120" style="1" customWidth="1"/>
    <col min="3" max="3" width="11.5703125" style="1" customWidth="1"/>
    <col min="4" max="4" width="17.5703125" style="1" customWidth="1"/>
    <col min="5" max="5" width="17.7109375" style="1" customWidth="1"/>
    <col min="6" max="6" width="10.5703125" style="1" customWidth="1"/>
    <col min="7" max="16384" width="11.42578125" style="1"/>
  </cols>
  <sheetData>
    <row r="12" spans="2:5" x14ac:dyDescent="0.2">
      <c r="B12" s="2"/>
      <c r="E12" s="3"/>
    </row>
    <row r="13" spans="2:5" x14ac:dyDescent="0.2">
      <c r="B13" s="2"/>
      <c r="E13" s="3"/>
    </row>
    <row r="14" spans="2:5" x14ac:dyDescent="0.2">
      <c r="B14" s="2"/>
      <c r="E14" s="3"/>
    </row>
    <row r="15" spans="2:5" x14ac:dyDescent="0.2">
      <c r="B15" s="2"/>
      <c r="E15" s="3"/>
    </row>
    <row r="16" spans="2:5" x14ac:dyDescent="0.2">
      <c r="B16" s="2"/>
      <c r="E16" s="3"/>
    </row>
    <row r="17" spans="1:6" x14ac:dyDescent="0.2">
      <c r="B17" s="2"/>
      <c r="E17" s="3"/>
    </row>
    <row r="18" spans="1:6" x14ac:dyDescent="0.2">
      <c r="B18" s="2"/>
      <c r="E18" s="3"/>
    </row>
    <row r="19" spans="1:6" x14ac:dyDescent="0.2">
      <c r="B19" s="2"/>
      <c r="E19" s="3"/>
    </row>
    <row r="20" spans="1:6" x14ac:dyDescent="0.2">
      <c r="B20" s="2"/>
      <c r="E20" s="3"/>
    </row>
    <row r="21" spans="1:6" ht="15" x14ac:dyDescent="0.2">
      <c r="A21" s="5"/>
      <c r="B21" s="13" t="s">
        <v>115</v>
      </c>
      <c r="C21" s="9"/>
      <c r="D21" s="9"/>
      <c r="E21" s="9"/>
      <c r="F21" s="9"/>
    </row>
    <row r="22" spans="1:6" ht="15" x14ac:dyDescent="0.2">
      <c r="A22" s="5"/>
      <c r="B22" s="14"/>
      <c r="C22" s="9"/>
      <c r="D22" s="9"/>
      <c r="E22" s="9"/>
      <c r="F22" s="9"/>
    </row>
    <row r="23" spans="1:6" ht="15" x14ac:dyDescent="0.2">
      <c r="A23" s="5"/>
      <c r="B23" s="14"/>
      <c r="C23" s="9"/>
      <c r="D23" s="9"/>
      <c r="E23" s="9"/>
      <c r="F23" s="9"/>
    </row>
    <row r="24" spans="1:6" ht="15" x14ac:dyDescent="0.2">
      <c r="A24" s="5"/>
      <c r="B24" s="13" t="s">
        <v>22</v>
      </c>
      <c r="C24" s="9"/>
      <c r="D24" s="9"/>
      <c r="E24" s="9"/>
      <c r="F24" s="9"/>
    </row>
    <row r="25" spans="1:6" ht="15" x14ac:dyDescent="0.2">
      <c r="A25" s="5"/>
      <c r="B25" s="13" t="s">
        <v>23</v>
      </c>
      <c r="C25" s="9"/>
      <c r="D25" s="9"/>
      <c r="E25" s="9"/>
      <c r="F25" s="9"/>
    </row>
    <row r="26" spans="1:6" ht="33.75" customHeight="1" x14ac:dyDescent="0.2">
      <c r="A26" s="5"/>
      <c r="B26" s="36" t="s">
        <v>81</v>
      </c>
      <c r="C26" s="9"/>
      <c r="D26" s="9"/>
      <c r="E26" s="9"/>
      <c r="F26" s="9"/>
    </row>
    <row r="27" spans="1:6" x14ac:dyDescent="0.2">
      <c r="A27" s="6"/>
      <c r="B27" s="9"/>
      <c r="C27" s="11"/>
      <c r="D27" s="11"/>
      <c r="E27" s="12"/>
      <c r="F27" s="9"/>
    </row>
    <row r="28" spans="1:6" ht="15" x14ac:dyDescent="0.2">
      <c r="A28" s="5"/>
      <c r="B28" s="11"/>
      <c r="C28" s="11"/>
      <c r="D28" s="15" t="s">
        <v>13</v>
      </c>
      <c r="E28" s="15" t="s">
        <v>116</v>
      </c>
      <c r="F28" s="9"/>
    </row>
    <row r="29" spans="1:6" ht="13.5" thickBot="1" x14ac:dyDescent="0.25">
      <c r="A29" s="7"/>
      <c r="B29" s="7"/>
      <c r="C29" s="7"/>
      <c r="D29" s="7"/>
      <c r="E29" s="7"/>
      <c r="F29" s="8"/>
    </row>
    <row r="30" spans="1:6" s="29" customFormat="1" ht="21.75" customHeight="1" x14ac:dyDescent="0.2">
      <c r="A30" s="94" t="s">
        <v>0</v>
      </c>
      <c r="B30" s="94"/>
      <c r="C30" s="94"/>
      <c r="D30" s="94"/>
      <c r="E30" s="94"/>
      <c r="F30" s="94"/>
    </row>
    <row r="31" spans="1:6" x14ac:dyDescent="0.2">
      <c r="A31" s="5"/>
      <c r="B31" s="6"/>
      <c r="C31" s="5"/>
      <c r="D31" s="5"/>
      <c r="E31" s="5"/>
    </row>
    <row r="32" spans="1:6" ht="14.25" x14ac:dyDescent="0.2">
      <c r="A32" s="9"/>
      <c r="B32" s="10" t="s">
        <v>83</v>
      </c>
      <c r="C32" s="10"/>
      <c r="D32" s="10"/>
      <c r="E32" s="16"/>
      <c r="F32" s="9"/>
    </row>
    <row r="33" spans="1:6" ht="14.25" x14ac:dyDescent="0.2">
      <c r="A33" s="9"/>
      <c r="B33" s="92"/>
      <c r="C33" s="92"/>
      <c r="D33" s="92"/>
      <c r="E33" s="16"/>
      <c r="F33" s="9"/>
    </row>
    <row r="34" spans="1:6" ht="14.25" x14ac:dyDescent="0.2">
      <c r="A34" s="9"/>
      <c r="B34" s="92"/>
      <c r="C34" s="92"/>
      <c r="D34" s="92"/>
      <c r="E34" s="16"/>
      <c r="F34" s="9"/>
    </row>
    <row r="35" spans="1:6" ht="14.25" x14ac:dyDescent="0.2">
      <c r="A35" s="9"/>
      <c r="B35" s="92" t="s">
        <v>117</v>
      </c>
      <c r="C35" s="92"/>
      <c r="D35" s="92"/>
      <c r="E35" s="16"/>
      <c r="F35" s="9"/>
    </row>
    <row r="36" spans="1:6" ht="14.25" x14ac:dyDescent="0.2">
      <c r="A36" s="9"/>
      <c r="B36" s="92"/>
      <c r="C36" s="92"/>
      <c r="D36" s="92"/>
      <c r="E36" s="16"/>
      <c r="F36" s="9"/>
    </row>
    <row r="37" spans="1:6" ht="14.25" x14ac:dyDescent="0.2">
      <c r="A37" s="9"/>
      <c r="B37" s="92"/>
      <c r="C37" s="92"/>
      <c r="D37" s="92"/>
      <c r="E37" s="16"/>
      <c r="F37" s="9"/>
    </row>
    <row r="38" spans="1:6" ht="14.25" x14ac:dyDescent="0.2">
      <c r="A38" s="9"/>
      <c r="B38" s="92"/>
      <c r="C38" s="92"/>
      <c r="D38" s="92"/>
      <c r="E38" s="16"/>
      <c r="F38" s="9"/>
    </row>
    <row r="39" spans="1:6" ht="14.25" x14ac:dyDescent="0.2">
      <c r="A39" s="9"/>
      <c r="B39" s="92"/>
      <c r="C39" s="92"/>
      <c r="D39" s="92"/>
      <c r="E39" s="16"/>
      <c r="F39" s="9"/>
    </row>
    <row r="40" spans="1:6" ht="14.25" x14ac:dyDescent="0.2">
      <c r="A40" s="9"/>
      <c r="B40" s="92"/>
      <c r="C40" s="92"/>
      <c r="D40" s="92"/>
      <c r="E40" s="16"/>
      <c r="F40" s="9"/>
    </row>
    <row r="41" spans="1:6" ht="14.25" x14ac:dyDescent="0.2">
      <c r="A41" s="9"/>
      <c r="B41" s="92"/>
      <c r="C41" s="92"/>
      <c r="D41" s="92"/>
      <c r="E41" s="16"/>
      <c r="F41" s="9"/>
    </row>
    <row r="42" spans="1:6" ht="14.25" x14ac:dyDescent="0.2">
      <c r="A42" s="9"/>
      <c r="B42" s="92"/>
      <c r="C42" s="92"/>
      <c r="D42" s="92"/>
      <c r="E42" s="16"/>
      <c r="F42" s="9"/>
    </row>
    <row r="43" spans="1:6" ht="14.25" x14ac:dyDescent="0.2">
      <c r="A43" s="9"/>
      <c r="B43" s="92"/>
      <c r="C43" s="92"/>
      <c r="D43" s="92"/>
      <c r="E43" s="16"/>
      <c r="F43" s="9"/>
    </row>
    <row r="44" spans="1:6" ht="14.25" x14ac:dyDescent="0.2">
      <c r="A44" s="9"/>
      <c r="B44" s="92"/>
      <c r="C44" s="92"/>
      <c r="D44" s="92"/>
      <c r="E44" s="16"/>
      <c r="F44" s="9"/>
    </row>
    <row r="45" spans="1:6" ht="14.25" x14ac:dyDescent="0.2">
      <c r="A45" s="9"/>
      <c r="B45" s="92"/>
      <c r="C45" s="92"/>
      <c r="D45" s="92"/>
      <c r="E45" s="16"/>
      <c r="F45" s="9"/>
    </row>
    <row r="46" spans="1:6" ht="14.25" x14ac:dyDescent="0.2">
      <c r="A46" s="9"/>
      <c r="B46" s="92"/>
      <c r="C46" s="92"/>
      <c r="D46" s="92"/>
      <c r="E46" s="16"/>
      <c r="F46" s="9"/>
    </row>
    <row r="47" spans="1:6" ht="14.25" x14ac:dyDescent="0.2">
      <c r="A47" s="9"/>
      <c r="B47" s="92"/>
      <c r="C47" s="92"/>
      <c r="D47" s="92"/>
      <c r="E47" s="16"/>
      <c r="F47" s="9"/>
    </row>
    <row r="48" spans="1:6" ht="14.25" x14ac:dyDescent="0.2">
      <c r="A48" s="9"/>
      <c r="B48" s="92"/>
      <c r="C48" s="92"/>
      <c r="D48" s="92"/>
      <c r="E48" s="16"/>
      <c r="F48" s="9"/>
    </row>
    <row r="49" spans="1:6" ht="14.25" x14ac:dyDescent="0.2">
      <c r="A49" s="9"/>
      <c r="B49" s="92"/>
      <c r="C49" s="92"/>
      <c r="D49" s="92"/>
      <c r="E49" s="16"/>
      <c r="F49" s="9"/>
    </row>
    <row r="50" spans="1:6" ht="14.25" x14ac:dyDescent="0.2">
      <c r="A50" s="9"/>
      <c r="B50" s="92"/>
      <c r="C50" s="92"/>
      <c r="D50" s="92"/>
      <c r="E50" s="16"/>
      <c r="F50" s="9"/>
    </row>
    <row r="51" spans="1:6" ht="14.25" x14ac:dyDescent="0.2">
      <c r="A51" s="9"/>
      <c r="B51" s="92"/>
      <c r="C51" s="92"/>
      <c r="D51" s="92"/>
      <c r="E51" s="16"/>
      <c r="F51" s="9"/>
    </row>
    <row r="52" spans="1:6" ht="14.25" x14ac:dyDescent="0.2">
      <c r="A52" s="9"/>
      <c r="B52" s="92"/>
      <c r="C52" s="92"/>
      <c r="D52" s="92"/>
      <c r="E52" s="16"/>
      <c r="F52" s="9"/>
    </row>
    <row r="53" spans="1:6" ht="14.25" x14ac:dyDescent="0.2">
      <c r="A53" s="9"/>
      <c r="B53" s="92"/>
      <c r="C53" s="92"/>
      <c r="D53" s="92"/>
      <c r="E53" s="16"/>
      <c r="F53" s="9"/>
    </row>
    <row r="54" spans="1:6" ht="14.25" x14ac:dyDescent="0.2">
      <c r="A54" s="9"/>
      <c r="B54" s="92"/>
      <c r="C54" s="92"/>
      <c r="D54" s="92"/>
      <c r="E54" s="16"/>
      <c r="F54" s="9"/>
    </row>
    <row r="55" spans="1:6" ht="14.25" x14ac:dyDescent="0.2">
      <c r="A55" s="9"/>
      <c r="B55" s="92"/>
      <c r="C55" s="92"/>
      <c r="D55" s="92"/>
      <c r="E55" s="16"/>
      <c r="F55" s="9"/>
    </row>
    <row r="56" spans="1:6" ht="14.25" x14ac:dyDescent="0.2">
      <c r="A56" s="9"/>
      <c r="B56" s="92"/>
      <c r="C56" s="92"/>
      <c r="D56" s="92"/>
      <c r="E56" s="16"/>
      <c r="F56" s="9"/>
    </row>
    <row r="57" spans="1:6" ht="14.25" x14ac:dyDescent="0.2">
      <c r="A57" s="9"/>
      <c r="B57" s="92"/>
      <c r="C57" s="92"/>
      <c r="D57" s="92"/>
      <c r="E57" s="16"/>
      <c r="F57" s="9"/>
    </row>
    <row r="58" spans="1:6" ht="14.25" x14ac:dyDescent="0.2">
      <c r="A58" s="9"/>
      <c r="B58" s="92"/>
      <c r="C58" s="92"/>
      <c r="D58" s="92"/>
      <c r="E58" s="16"/>
      <c r="F58" s="9"/>
    </row>
    <row r="59" spans="1:6" ht="14.25" x14ac:dyDescent="0.2">
      <c r="A59" s="9"/>
      <c r="B59" s="92"/>
      <c r="C59" s="92"/>
      <c r="D59" s="92"/>
      <c r="E59" s="16"/>
      <c r="F59" s="9"/>
    </row>
    <row r="60" spans="1:6" ht="14.25" x14ac:dyDescent="0.2">
      <c r="A60" s="9"/>
      <c r="B60" s="92"/>
      <c r="C60" s="92"/>
      <c r="D60" s="92"/>
      <c r="E60" s="16"/>
      <c r="F60" s="9"/>
    </row>
    <row r="61" spans="1:6" ht="14.25" x14ac:dyDescent="0.2">
      <c r="A61" s="9"/>
      <c r="B61" s="92"/>
      <c r="C61" s="92"/>
      <c r="D61" s="92"/>
      <c r="E61" s="16"/>
      <c r="F61" s="9"/>
    </row>
    <row r="62" spans="1:6" ht="14.25" x14ac:dyDescent="0.2">
      <c r="A62" s="9"/>
      <c r="B62" s="92"/>
      <c r="C62" s="92"/>
      <c r="D62" s="92"/>
      <c r="E62" s="16"/>
      <c r="F62" s="9"/>
    </row>
    <row r="63" spans="1:6" ht="14.25" x14ac:dyDescent="0.2">
      <c r="A63" s="9"/>
      <c r="B63" s="92"/>
      <c r="C63" s="92"/>
      <c r="D63" s="92"/>
      <c r="E63" s="16"/>
      <c r="F63" s="9"/>
    </row>
    <row r="64" spans="1:6" ht="14.25" x14ac:dyDescent="0.2">
      <c r="A64" s="9"/>
      <c r="B64" s="92"/>
      <c r="C64" s="92"/>
      <c r="D64" s="92"/>
      <c r="E64" s="16"/>
      <c r="F64" s="9"/>
    </row>
    <row r="65" spans="1:6" ht="14.25" x14ac:dyDescent="0.2">
      <c r="A65" s="9"/>
      <c r="B65" s="92"/>
      <c r="C65" s="92"/>
      <c r="D65" s="92"/>
      <c r="E65" s="16"/>
      <c r="F65" s="9"/>
    </row>
    <row r="66" spans="1:6" ht="14.25" x14ac:dyDescent="0.2">
      <c r="A66" s="9"/>
      <c r="B66" s="92"/>
      <c r="C66" s="92"/>
      <c r="D66" s="92"/>
      <c r="E66" s="16"/>
      <c r="F66" s="9"/>
    </row>
    <row r="67" spans="1:6" ht="14.25" x14ac:dyDescent="0.2">
      <c r="A67" s="9"/>
      <c r="B67" s="92"/>
      <c r="C67" s="92"/>
      <c r="D67" s="92"/>
      <c r="E67" s="16"/>
      <c r="F67" s="9"/>
    </row>
    <row r="68" spans="1:6" ht="13.5" customHeight="1" x14ac:dyDescent="0.2">
      <c r="A68" s="9"/>
      <c r="B68" s="92"/>
      <c r="C68" s="92"/>
      <c r="D68" s="92"/>
      <c r="E68" s="16"/>
      <c r="F68" s="9"/>
    </row>
    <row r="69" spans="1:6" ht="13.5" customHeight="1" x14ac:dyDescent="0.2">
      <c r="A69" s="9"/>
      <c r="B69" s="13" t="s">
        <v>17</v>
      </c>
      <c r="C69" s="14"/>
      <c r="D69" s="14"/>
      <c r="E69" s="17">
        <f>1.25*245</f>
        <v>306.25</v>
      </c>
      <c r="F69" s="9"/>
    </row>
    <row r="70" spans="1:6" ht="13.5" customHeight="1" x14ac:dyDescent="0.2">
      <c r="A70" s="9"/>
      <c r="B70" s="22" t="s">
        <v>107</v>
      </c>
      <c r="C70" s="14"/>
      <c r="D70" s="14"/>
      <c r="E70" s="18">
        <v>0</v>
      </c>
      <c r="F70" s="9"/>
    </row>
    <row r="71" spans="1:6" ht="13.5" customHeight="1" x14ac:dyDescent="0.2">
      <c r="A71" s="9"/>
      <c r="B71" s="22" t="s">
        <v>15</v>
      </c>
      <c r="C71" s="14"/>
      <c r="D71" s="14"/>
      <c r="E71" s="18">
        <v>0</v>
      </c>
      <c r="F71" s="9"/>
    </row>
    <row r="72" spans="1:6" ht="13.5" customHeight="1" x14ac:dyDescent="0.2">
      <c r="A72" s="9"/>
      <c r="B72" s="13" t="s">
        <v>16</v>
      </c>
      <c r="C72" s="14"/>
      <c r="D72" s="14"/>
      <c r="E72" s="17">
        <f>SUM(E69:E71)</f>
        <v>306.25</v>
      </c>
      <c r="F72" s="9"/>
    </row>
    <row r="73" spans="1:6" ht="13.5" customHeight="1" x14ac:dyDescent="0.2">
      <c r="A73" s="9"/>
      <c r="B73" s="14" t="s">
        <v>5</v>
      </c>
      <c r="C73" s="19">
        <v>0.05</v>
      </c>
      <c r="D73" s="14"/>
      <c r="E73" s="23">
        <f>ROUND(E72*C73,2)</f>
        <v>15.31</v>
      </c>
      <c r="F73" s="9"/>
    </row>
    <row r="74" spans="1:6" ht="13.5" customHeight="1" x14ac:dyDescent="0.2">
      <c r="A74" s="9"/>
      <c r="B74" s="14" t="s">
        <v>4</v>
      </c>
      <c r="C74" s="30">
        <v>9.9750000000000005E-2</v>
      </c>
      <c r="D74" s="14"/>
      <c r="E74" s="24">
        <f>ROUND(E72*C74,2)</f>
        <v>30.55</v>
      </c>
      <c r="F74" s="9"/>
    </row>
    <row r="75" spans="1:6" ht="13.5" customHeight="1" x14ac:dyDescent="0.2">
      <c r="A75" s="9"/>
      <c r="B75" s="14"/>
      <c r="C75" s="14"/>
      <c r="D75" s="14"/>
      <c r="E75" s="20"/>
      <c r="F75" s="9"/>
    </row>
    <row r="76" spans="1:6" ht="16.5" customHeight="1" thickBot="1" x14ac:dyDescent="0.25">
      <c r="A76" s="9"/>
      <c r="B76" s="13" t="s">
        <v>18</v>
      </c>
      <c r="C76" s="14"/>
      <c r="D76" s="14"/>
      <c r="E76" s="21">
        <f>SUM(E72:E74)</f>
        <v>352.11</v>
      </c>
      <c r="F76" s="9"/>
    </row>
    <row r="77" spans="1:6" ht="15.75" thickTop="1" x14ac:dyDescent="0.2">
      <c r="A77" s="9"/>
      <c r="B77" s="93"/>
      <c r="C77" s="93"/>
      <c r="D77" s="93"/>
      <c r="E77" s="25"/>
      <c r="F77" s="9"/>
    </row>
    <row r="78" spans="1:6" ht="15" x14ac:dyDescent="0.2">
      <c r="A78" s="9"/>
      <c r="B78" s="99" t="s">
        <v>20</v>
      </c>
      <c r="C78" s="99"/>
      <c r="D78" s="99"/>
      <c r="E78" s="25">
        <v>0</v>
      </c>
      <c r="F78" s="9"/>
    </row>
    <row r="79" spans="1:6" ht="15" x14ac:dyDescent="0.2">
      <c r="A79" s="9"/>
      <c r="B79" s="93"/>
      <c r="C79" s="93"/>
      <c r="D79" s="93"/>
      <c r="E79" s="25"/>
      <c r="F79" s="9"/>
    </row>
    <row r="80" spans="1:6" ht="19.5" customHeight="1" x14ac:dyDescent="0.2">
      <c r="A80" s="9"/>
      <c r="B80" s="26" t="s">
        <v>19</v>
      </c>
      <c r="C80" s="27"/>
      <c r="D80" s="27"/>
      <c r="E80" s="28">
        <f>E76-E78</f>
        <v>352.11</v>
      </c>
      <c r="F80" s="9"/>
    </row>
    <row r="81" spans="1:6" ht="13.5" customHeight="1" x14ac:dyDescent="0.2">
      <c r="A81" s="9"/>
      <c r="B81" s="9"/>
      <c r="C81" s="9"/>
      <c r="D81" s="9"/>
      <c r="E81" s="9"/>
      <c r="F81" s="9"/>
    </row>
    <row r="82" spans="1:6" x14ac:dyDescent="0.2">
      <c r="A82" s="9"/>
      <c r="B82" s="9"/>
      <c r="C82" s="9"/>
      <c r="D82" s="9"/>
      <c r="E82" s="9"/>
      <c r="F82" s="9"/>
    </row>
    <row r="83" spans="1:6" x14ac:dyDescent="0.2">
      <c r="A83" s="9"/>
      <c r="B83" s="97"/>
      <c r="C83" s="97"/>
      <c r="D83" s="97"/>
      <c r="E83" s="97"/>
      <c r="F83" s="9"/>
    </row>
    <row r="84" spans="1:6" ht="14.25" x14ac:dyDescent="0.2">
      <c r="A84" s="91" t="s">
        <v>78</v>
      </c>
      <c r="B84" s="91"/>
      <c r="C84" s="91"/>
      <c r="D84" s="91"/>
      <c r="E84" s="91"/>
      <c r="F84" s="91"/>
    </row>
    <row r="85" spans="1:6" ht="14.25" x14ac:dyDescent="0.2">
      <c r="A85" s="89" t="s">
        <v>79</v>
      </c>
      <c r="B85" s="89"/>
      <c r="C85" s="89"/>
      <c r="D85" s="89"/>
      <c r="E85" s="89"/>
      <c r="F85" s="89"/>
    </row>
    <row r="86" spans="1:6" x14ac:dyDescent="0.2">
      <c r="A86" s="9"/>
      <c r="B86" s="9"/>
      <c r="C86" s="9"/>
      <c r="D86" s="9"/>
      <c r="E86" s="9"/>
      <c r="F86" s="9"/>
    </row>
    <row r="87" spans="1:6" x14ac:dyDescent="0.2">
      <c r="A87" s="9"/>
      <c r="B87" s="98"/>
      <c r="C87" s="98"/>
      <c r="D87" s="98"/>
      <c r="E87" s="98"/>
      <c r="F87" s="9"/>
    </row>
    <row r="88" spans="1:6" ht="15" x14ac:dyDescent="0.2">
      <c r="A88" s="90" t="s">
        <v>7</v>
      </c>
      <c r="B88" s="90"/>
      <c r="C88" s="90"/>
      <c r="D88" s="90"/>
      <c r="E88" s="90"/>
      <c r="F88" s="90"/>
    </row>
    <row r="90" spans="1:6" ht="39.75" customHeight="1" x14ac:dyDescent="0.2">
      <c r="B90" s="95"/>
      <c r="C90" s="96"/>
      <c r="D90" s="96"/>
    </row>
    <row r="91" spans="1:6" ht="13.5" customHeight="1" x14ac:dyDescent="0.2"/>
    <row r="92" spans="1:6" x14ac:dyDescent="0.2">
      <c r="B92" s="4"/>
      <c r="C92" s="4"/>
      <c r="D92" s="4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00000000-0002-0000-0F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2:F91"/>
  <sheetViews>
    <sheetView view="pageBreakPreview" zoomScale="80" zoomScaleNormal="100" zoomScaleSheetLayoutView="80" workbookViewId="0">
      <selection activeCell="E68" sqref="E68"/>
    </sheetView>
  </sheetViews>
  <sheetFormatPr baseColWidth="10" defaultRowHeight="12.75" x14ac:dyDescent="0.2"/>
  <cols>
    <col min="1" max="1" width="5.140625" style="1" customWidth="1"/>
    <col min="2" max="2" width="120" style="1" customWidth="1"/>
    <col min="3" max="3" width="11.5703125" style="1" customWidth="1"/>
    <col min="4" max="4" width="17.5703125" style="1" customWidth="1"/>
    <col min="5" max="5" width="17.7109375" style="1" customWidth="1"/>
    <col min="6" max="6" width="10.5703125" style="1" customWidth="1"/>
    <col min="7" max="16384" width="11.42578125" style="1"/>
  </cols>
  <sheetData>
    <row r="12" spans="2:5" x14ac:dyDescent="0.2">
      <c r="B12" s="2"/>
      <c r="E12" s="3"/>
    </row>
    <row r="13" spans="2:5" x14ac:dyDescent="0.2">
      <c r="B13" s="2"/>
      <c r="E13" s="3"/>
    </row>
    <row r="14" spans="2:5" x14ac:dyDescent="0.2">
      <c r="B14" s="2"/>
      <c r="E14" s="3"/>
    </row>
    <row r="15" spans="2:5" x14ac:dyDescent="0.2">
      <c r="B15" s="2"/>
      <c r="E15" s="3"/>
    </row>
    <row r="16" spans="2:5" x14ac:dyDescent="0.2">
      <c r="B16" s="2"/>
      <c r="E16" s="3"/>
    </row>
    <row r="17" spans="1:6" x14ac:dyDescent="0.2">
      <c r="B17" s="2"/>
      <c r="E17" s="3"/>
    </row>
    <row r="18" spans="1:6" x14ac:dyDescent="0.2">
      <c r="B18" s="2"/>
      <c r="E18" s="3"/>
    </row>
    <row r="19" spans="1:6" x14ac:dyDescent="0.2">
      <c r="B19" s="2"/>
      <c r="E19" s="3"/>
    </row>
    <row r="20" spans="1:6" x14ac:dyDescent="0.2">
      <c r="B20" s="2"/>
      <c r="E20" s="3"/>
    </row>
    <row r="21" spans="1:6" ht="15" x14ac:dyDescent="0.2">
      <c r="A21" s="5"/>
      <c r="B21" s="13" t="s">
        <v>118</v>
      </c>
      <c r="C21" s="9"/>
      <c r="D21" s="9"/>
      <c r="E21" s="9"/>
      <c r="F21" s="9"/>
    </row>
    <row r="22" spans="1:6" ht="15" x14ac:dyDescent="0.2">
      <c r="A22" s="5"/>
      <c r="B22" s="14"/>
      <c r="C22" s="9"/>
      <c r="D22" s="9"/>
      <c r="E22" s="9"/>
      <c r="F22" s="9"/>
    </row>
    <row r="23" spans="1:6" ht="15" x14ac:dyDescent="0.2">
      <c r="A23" s="5"/>
      <c r="B23" s="14"/>
      <c r="C23" s="9"/>
      <c r="D23" s="9"/>
      <c r="E23" s="9"/>
      <c r="F23" s="9"/>
    </row>
    <row r="24" spans="1:6" ht="15" x14ac:dyDescent="0.2">
      <c r="A24" s="5"/>
      <c r="B24" s="13" t="s">
        <v>22</v>
      </c>
      <c r="C24" s="9"/>
      <c r="D24" s="9"/>
      <c r="E24" s="9"/>
      <c r="F24" s="9"/>
    </row>
    <row r="25" spans="1:6" ht="15" x14ac:dyDescent="0.2">
      <c r="A25" s="5"/>
      <c r="B25" s="13" t="s">
        <v>23</v>
      </c>
      <c r="C25" s="9"/>
      <c r="D25" s="9"/>
      <c r="E25" s="9"/>
      <c r="F25" s="9"/>
    </row>
    <row r="26" spans="1:6" ht="33.75" customHeight="1" x14ac:dyDescent="0.2">
      <c r="A26" s="5"/>
      <c r="B26" s="36" t="s">
        <v>81</v>
      </c>
      <c r="C26" s="9"/>
      <c r="D26" s="9"/>
      <c r="E26" s="9"/>
      <c r="F26" s="9"/>
    </row>
    <row r="27" spans="1:6" x14ac:dyDescent="0.2">
      <c r="A27" s="6"/>
      <c r="B27" s="9"/>
      <c r="C27" s="11"/>
      <c r="D27" s="11"/>
      <c r="E27" s="12"/>
      <c r="F27" s="9"/>
    </row>
    <row r="28" spans="1:6" ht="15" x14ac:dyDescent="0.2">
      <c r="A28" s="5"/>
      <c r="B28" s="11"/>
      <c r="C28" s="11"/>
      <c r="D28" s="15" t="s">
        <v>13</v>
      </c>
      <c r="E28" s="15" t="s">
        <v>119</v>
      </c>
      <c r="F28" s="9"/>
    </row>
    <row r="29" spans="1:6" ht="13.5" thickBot="1" x14ac:dyDescent="0.25">
      <c r="A29" s="7"/>
      <c r="B29" s="7"/>
      <c r="C29" s="7"/>
      <c r="D29" s="7"/>
      <c r="E29" s="7"/>
      <c r="F29" s="8"/>
    </row>
    <row r="30" spans="1:6" s="29" customFormat="1" ht="21.75" customHeight="1" x14ac:dyDescent="0.2">
      <c r="A30" s="94" t="s">
        <v>0</v>
      </c>
      <c r="B30" s="94"/>
      <c r="C30" s="94"/>
      <c r="D30" s="94"/>
      <c r="E30" s="94"/>
      <c r="F30" s="94"/>
    </row>
    <row r="31" spans="1:6" x14ac:dyDescent="0.2">
      <c r="A31" s="5"/>
      <c r="B31" s="6"/>
      <c r="C31" s="5"/>
      <c r="D31" s="5"/>
      <c r="E31" s="5"/>
    </row>
    <row r="32" spans="1:6" ht="14.25" x14ac:dyDescent="0.2">
      <c r="A32" s="9"/>
      <c r="B32" s="10" t="s">
        <v>83</v>
      </c>
      <c r="C32" s="10"/>
      <c r="D32" s="10"/>
      <c r="E32" s="16"/>
      <c r="F32" s="9"/>
    </row>
    <row r="33" spans="1:6" ht="14.25" x14ac:dyDescent="0.2">
      <c r="A33" s="9"/>
      <c r="B33" s="92"/>
      <c r="C33" s="92"/>
      <c r="D33" s="92"/>
      <c r="E33" s="16"/>
      <c r="F33" s="9"/>
    </row>
    <row r="34" spans="1:6" ht="14.25" x14ac:dyDescent="0.2">
      <c r="A34" s="9"/>
      <c r="B34" s="92"/>
      <c r="C34" s="92"/>
      <c r="D34" s="92"/>
      <c r="E34" s="16"/>
      <c r="F34" s="9"/>
    </row>
    <row r="35" spans="1:6" ht="29.25" customHeight="1" x14ac:dyDescent="0.2">
      <c r="A35" s="9"/>
      <c r="B35" s="92" t="s">
        <v>120</v>
      </c>
      <c r="C35" s="92"/>
      <c r="D35" s="92"/>
      <c r="E35" s="16"/>
      <c r="F35" s="9"/>
    </row>
    <row r="36" spans="1:6" ht="14.25" x14ac:dyDescent="0.2">
      <c r="A36" s="9"/>
      <c r="B36" s="92"/>
      <c r="C36" s="92"/>
      <c r="D36" s="92"/>
      <c r="E36" s="16"/>
      <c r="F36" s="9"/>
    </row>
    <row r="37" spans="1:6" ht="14.25" x14ac:dyDescent="0.2">
      <c r="A37" s="9"/>
      <c r="B37" s="92"/>
      <c r="C37" s="92"/>
      <c r="D37" s="92"/>
      <c r="E37" s="16"/>
      <c r="F37" s="9"/>
    </row>
    <row r="38" spans="1:6" ht="14.25" x14ac:dyDescent="0.2">
      <c r="A38" s="9"/>
      <c r="B38" s="92"/>
      <c r="C38" s="92"/>
      <c r="D38" s="92"/>
      <c r="E38" s="16"/>
      <c r="F38" s="9"/>
    </row>
    <row r="39" spans="1:6" ht="14.25" x14ac:dyDescent="0.2">
      <c r="A39" s="9"/>
      <c r="B39" s="92"/>
      <c r="C39" s="92"/>
      <c r="D39" s="92"/>
      <c r="E39" s="16"/>
      <c r="F39" s="9"/>
    </row>
    <row r="40" spans="1:6" ht="14.25" x14ac:dyDescent="0.2">
      <c r="A40" s="9"/>
      <c r="B40" s="92"/>
      <c r="C40" s="92"/>
      <c r="D40" s="92"/>
      <c r="E40" s="16"/>
      <c r="F40" s="9"/>
    </row>
    <row r="41" spans="1:6" ht="14.25" x14ac:dyDescent="0.2">
      <c r="A41" s="9"/>
      <c r="B41" s="92"/>
      <c r="C41" s="92"/>
      <c r="D41" s="92"/>
      <c r="E41" s="16"/>
      <c r="F41" s="9"/>
    </row>
    <row r="42" spans="1:6" ht="14.25" x14ac:dyDescent="0.2">
      <c r="A42" s="9"/>
      <c r="B42" s="92"/>
      <c r="C42" s="92"/>
      <c r="D42" s="92"/>
      <c r="E42" s="16"/>
      <c r="F42" s="9"/>
    </row>
    <row r="43" spans="1:6" ht="14.25" x14ac:dyDescent="0.2">
      <c r="A43" s="9"/>
      <c r="B43" s="92"/>
      <c r="C43" s="92"/>
      <c r="D43" s="92"/>
      <c r="E43" s="16"/>
      <c r="F43" s="9"/>
    </row>
    <row r="44" spans="1:6" ht="14.25" x14ac:dyDescent="0.2">
      <c r="A44" s="9"/>
      <c r="B44" s="92"/>
      <c r="C44" s="92"/>
      <c r="D44" s="92"/>
      <c r="E44" s="16"/>
      <c r="F44" s="9"/>
    </row>
    <row r="45" spans="1:6" ht="14.25" x14ac:dyDescent="0.2">
      <c r="A45" s="9"/>
      <c r="B45" s="92"/>
      <c r="C45" s="92"/>
      <c r="D45" s="92"/>
      <c r="E45" s="16"/>
      <c r="F45" s="9"/>
    </row>
    <row r="46" spans="1:6" ht="14.25" x14ac:dyDescent="0.2">
      <c r="A46" s="9"/>
      <c r="B46" s="92"/>
      <c r="C46" s="92"/>
      <c r="D46" s="92"/>
      <c r="E46" s="16"/>
      <c r="F46" s="9"/>
    </row>
    <row r="47" spans="1:6" ht="14.25" x14ac:dyDescent="0.2">
      <c r="A47" s="9"/>
      <c r="B47" s="92"/>
      <c r="C47" s="92"/>
      <c r="D47" s="92"/>
      <c r="E47" s="16"/>
      <c r="F47" s="9"/>
    </row>
    <row r="48" spans="1:6" ht="14.25" x14ac:dyDescent="0.2">
      <c r="A48" s="9"/>
      <c r="B48" s="92"/>
      <c r="C48" s="92"/>
      <c r="D48" s="92"/>
      <c r="E48" s="16"/>
      <c r="F48" s="9"/>
    </row>
    <row r="49" spans="1:6" ht="14.25" x14ac:dyDescent="0.2">
      <c r="A49" s="9"/>
      <c r="B49" s="92"/>
      <c r="C49" s="92"/>
      <c r="D49" s="92"/>
      <c r="E49" s="16"/>
      <c r="F49" s="9"/>
    </row>
    <row r="50" spans="1:6" ht="14.25" x14ac:dyDescent="0.2">
      <c r="A50" s="9"/>
      <c r="B50" s="92"/>
      <c r="C50" s="92"/>
      <c r="D50" s="92"/>
      <c r="E50" s="16"/>
      <c r="F50" s="9"/>
    </row>
    <row r="51" spans="1:6" ht="14.25" x14ac:dyDescent="0.2">
      <c r="A51" s="9"/>
      <c r="B51" s="92"/>
      <c r="C51" s="92"/>
      <c r="D51" s="92"/>
      <c r="E51" s="16"/>
      <c r="F51" s="9"/>
    </row>
    <row r="52" spans="1:6" ht="14.25" x14ac:dyDescent="0.2">
      <c r="A52" s="9"/>
      <c r="B52" s="92"/>
      <c r="C52" s="92"/>
      <c r="D52" s="92"/>
      <c r="E52" s="16"/>
      <c r="F52" s="9"/>
    </row>
    <row r="53" spans="1:6" ht="14.25" x14ac:dyDescent="0.2">
      <c r="A53" s="9"/>
      <c r="B53" s="92"/>
      <c r="C53" s="92"/>
      <c r="D53" s="92"/>
      <c r="E53" s="16"/>
      <c r="F53" s="9"/>
    </row>
    <row r="54" spans="1:6" ht="14.25" x14ac:dyDescent="0.2">
      <c r="A54" s="9"/>
      <c r="B54" s="92"/>
      <c r="C54" s="92"/>
      <c r="D54" s="92"/>
      <c r="E54" s="16"/>
      <c r="F54" s="9"/>
    </row>
    <row r="55" spans="1:6" ht="14.25" x14ac:dyDescent="0.2">
      <c r="A55" s="9"/>
      <c r="B55" s="92"/>
      <c r="C55" s="92"/>
      <c r="D55" s="92"/>
      <c r="E55" s="16"/>
      <c r="F55" s="9"/>
    </row>
    <row r="56" spans="1:6" ht="14.25" x14ac:dyDescent="0.2">
      <c r="A56" s="9"/>
      <c r="B56" s="92"/>
      <c r="C56" s="92"/>
      <c r="D56" s="92"/>
      <c r="E56" s="16"/>
      <c r="F56" s="9"/>
    </row>
    <row r="57" spans="1:6" ht="14.25" x14ac:dyDescent="0.2">
      <c r="A57" s="9"/>
      <c r="B57" s="92"/>
      <c r="C57" s="92"/>
      <c r="D57" s="92"/>
      <c r="E57" s="16"/>
      <c r="F57" s="9"/>
    </row>
    <row r="58" spans="1:6" ht="14.25" x14ac:dyDescent="0.2">
      <c r="A58" s="9"/>
      <c r="B58" s="92"/>
      <c r="C58" s="92"/>
      <c r="D58" s="92"/>
      <c r="E58" s="16"/>
      <c r="F58" s="9"/>
    </row>
    <row r="59" spans="1:6" ht="14.25" x14ac:dyDescent="0.2">
      <c r="A59" s="9"/>
      <c r="B59" s="92"/>
      <c r="C59" s="92"/>
      <c r="D59" s="92"/>
      <c r="E59" s="16"/>
      <c r="F59" s="9"/>
    </row>
    <row r="60" spans="1:6" ht="14.25" x14ac:dyDescent="0.2">
      <c r="A60" s="9"/>
      <c r="B60" s="92"/>
      <c r="C60" s="92"/>
      <c r="D60" s="92"/>
      <c r="E60" s="16"/>
      <c r="F60" s="9"/>
    </row>
    <row r="61" spans="1:6" ht="14.25" x14ac:dyDescent="0.2">
      <c r="A61" s="9"/>
      <c r="B61" s="92"/>
      <c r="C61" s="92"/>
      <c r="D61" s="92"/>
      <c r="E61" s="16"/>
      <c r="F61" s="9"/>
    </row>
    <row r="62" spans="1:6" ht="14.25" x14ac:dyDescent="0.2">
      <c r="A62" s="9"/>
      <c r="B62" s="92"/>
      <c r="C62" s="92"/>
      <c r="D62" s="92"/>
      <c r="E62" s="16"/>
      <c r="F62" s="9"/>
    </row>
    <row r="63" spans="1:6" ht="14.25" x14ac:dyDescent="0.2">
      <c r="A63" s="9"/>
      <c r="B63" s="92"/>
      <c r="C63" s="92"/>
      <c r="D63" s="92"/>
      <c r="E63" s="16"/>
      <c r="F63" s="9"/>
    </row>
    <row r="64" spans="1:6" ht="14.25" x14ac:dyDescent="0.2">
      <c r="A64" s="9"/>
      <c r="B64" s="92"/>
      <c r="C64" s="92"/>
      <c r="D64" s="92"/>
      <c r="E64" s="16"/>
      <c r="F64" s="9"/>
    </row>
    <row r="65" spans="1:6" ht="14.25" x14ac:dyDescent="0.2">
      <c r="A65" s="9"/>
      <c r="B65" s="92"/>
      <c r="C65" s="92"/>
      <c r="D65" s="92"/>
      <c r="E65" s="16"/>
      <c r="F65" s="9"/>
    </row>
    <row r="66" spans="1:6" ht="14.25" x14ac:dyDescent="0.2">
      <c r="A66" s="9"/>
      <c r="B66" s="92"/>
      <c r="C66" s="92"/>
      <c r="D66" s="92"/>
      <c r="E66" s="16"/>
      <c r="F66" s="9"/>
    </row>
    <row r="67" spans="1:6" ht="13.5" customHeight="1" x14ac:dyDescent="0.2">
      <c r="A67" s="9"/>
      <c r="B67" s="92"/>
      <c r="C67" s="92"/>
      <c r="D67" s="92"/>
      <c r="E67" s="16"/>
      <c r="F67" s="9"/>
    </row>
    <row r="68" spans="1:6" ht="13.5" customHeight="1" x14ac:dyDescent="0.2">
      <c r="A68" s="9"/>
      <c r="B68" s="13" t="s">
        <v>17</v>
      </c>
      <c r="C68" s="14"/>
      <c r="D68" s="14"/>
      <c r="E68" s="17">
        <f>1.25*245</f>
        <v>306.25</v>
      </c>
      <c r="F68" s="9"/>
    </row>
    <row r="69" spans="1:6" ht="13.5" customHeight="1" x14ac:dyDescent="0.2">
      <c r="A69" s="9"/>
      <c r="B69" s="22" t="s">
        <v>107</v>
      </c>
      <c r="C69" s="14"/>
      <c r="D69" s="14"/>
      <c r="E69" s="18">
        <v>0</v>
      </c>
      <c r="F69" s="9"/>
    </row>
    <row r="70" spans="1:6" ht="13.5" customHeight="1" x14ac:dyDescent="0.2">
      <c r="A70" s="9"/>
      <c r="B70" s="22" t="s">
        <v>15</v>
      </c>
      <c r="C70" s="14"/>
      <c r="D70" s="14"/>
      <c r="E70" s="18">
        <v>0</v>
      </c>
      <c r="F70" s="9"/>
    </row>
    <row r="71" spans="1:6" ht="13.5" customHeight="1" x14ac:dyDescent="0.2">
      <c r="A71" s="9"/>
      <c r="B71" s="13" t="s">
        <v>16</v>
      </c>
      <c r="C71" s="14"/>
      <c r="D71" s="14"/>
      <c r="E71" s="17">
        <f>SUM(E68:E70)</f>
        <v>306.25</v>
      </c>
      <c r="F71" s="9"/>
    </row>
    <row r="72" spans="1:6" ht="13.5" customHeight="1" x14ac:dyDescent="0.2">
      <c r="A72" s="9"/>
      <c r="B72" s="14" t="s">
        <v>5</v>
      </c>
      <c r="C72" s="19">
        <v>0.05</v>
      </c>
      <c r="D72" s="14"/>
      <c r="E72" s="23">
        <f>ROUND(E71*C72,2)</f>
        <v>15.31</v>
      </c>
      <c r="F72" s="9"/>
    </row>
    <row r="73" spans="1:6" ht="13.5" customHeight="1" x14ac:dyDescent="0.2">
      <c r="A73" s="9"/>
      <c r="B73" s="14" t="s">
        <v>4</v>
      </c>
      <c r="C73" s="30">
        <v>9.9750000000000005E-2</v>
      </c>
      <c r="D73" s="14"/>
      <c r="E73" s="24">
        <f>ROUND(E71*C73,2)</f>
        <v>30.55</v>
      </c>
      <c r="F73" s="9"/>
    </row>
    <row r="74" spans="1:6" ht="13.5" customHeight="1" x14ac:dyDescent="0.2">
      <c r="A74" s="9"/>
      <c r="B74" s="14"/>
      <c r="C74" s="14"/>
      <c r="D74" s="14"/>
      <c r="E74" s="20"/>
      <c r="F74" s="9"/>
    </row>
    <row r="75" spans="1:6" ht="16.5" customHeight="1" thickBot="1" x14ac:dyDescent="0.25">
      <c r="A75" s="9"/>
      <c r="B75" s="13" t="s">
        <v>18</v>
      </c>
      <c r="C75" s="14"/>
      <c r="D75" s="14"/>
      <c r="E75" s="21">
        <f>SUM(E71:E73)</f>
        <v>352.11</v>
      </c>
      <c r="F75" s="9"/>
    </row>
    <row r="76" spans="1:6" ht="15.75" thickTop="1" x14ac:dyDescent="0.2">
      <c r="A76" s="9"/>
      <c r="B76" s="93"/>
      <c r="C76" s="93"/>
      <c r="D76" s="93"/>
      <c r="E76" s="25"/>
      <c r="F76" s="9"/>
    </row>
    <row r="77" spans="1:6" ht="15" x14ac:dyDescent="0.2">
      <c r="A77" s="9"/>
      <c r="B77" s="99" t="s">
        <v>20</v>
      </c>
      <c r="C77" s="99"/>
      <c r="D77" s="99"/>
      <c r="E77" s="25">
        <v>0</v>
      </c>
      <c r="F77" s="9"/>
    </row>
    <row r="78" spans="1:6" ht="15" x14ac:dyDescent="0.2">
      <c r="A78" s="9"/>
      <c r="B78" s="93"/>
      <c r="C78" s="93"/>
      <c r="D78" s="93"/>
      <c r="E78" s="25"/>
      <c r="F78" s="9"/>
    </row>
    <row r="79" spans="1:6" ht="19.5" customHeight="1" x14ac:dyDescent="0.2">
      <c r="A79" s="9"/>
      <c r="B79" s="26" t="s">
        <v>19</v>
      </c>
      <c r="C79" s="27"/>
      <c r="D79" s="27"/>
      <c r="E79" s="28">
        <f>E75-E77</f>
        <v>352.11</v>
      </c>
      <c r="F79" s="9"/>
    </row>
    <row r="80" spans="1:6" ht="13.5" customHeight="1" x14ac:dyDescent="0.2">
      <c r="A80" s="9"/>
      <c r="B80" s="9"/>
      <c r="C80" s="9"/>
      <c r="D80" s="9"/>
      <c r="E80" s="9"/>
      <c r="F80" s="9"/>
    </row>
    <row r="81" spans="1:6" x14ac:dyDescent="0.2">
      <c r="A81" s="9"/>
      <c r="B81" s="9"/>
      <c r="C81" s="9"/>
      <c r="D81" s="9"/>
      <c r="E81" s="9"/>
      <c r="F81" s="9"/>
    </row>
    <row r="82" spans="1:6" x14ac:dyDescent="0.2">
      <c r="A82" s="9"/>
      <c r="B82" s="97"/>
      <c r="C82" s="97"/>
      <c r="D82" s="97"/>
      <c r="E82" s="97"/>
      <c r="F82" s="9"/>
    </row>
    <row r="83" spans="1:6" ht="14.25" x14ac:dyDescent="0.2">
      <c r="A83" s="91" t="s">
        <v>78</v>
      </c>
      <c r="B83" s="91"/>
      <c r="C83" s="91"/>
      <c r="D83" s="91"/>
      <c r="E83" s="91"/>
      <c r="F83" s="91"/>
    </row>
    <row r="84" spans="1:6" ht="14.25" x14ac:dyDescent="0.2">
      <c r="A84" s="89" t="s">
        <v>79</v>
      </c>
      <c r="B84" s="89"/>
      <c r="C84" s="89"/>
      <c r="D84" s="89"/>
      <c r="E84" s="89"/>
      <c r="F84" s="89"/>
    </row>
    <row r="85" spans="1:6" x14ac:dyDescent="0.2">
      <c r="A85" s="9"/>
      <c r="B85" s="9"/>
      <c r="C85" s="9"/>
      <c r="D85" s="9"/>
      <c r="E85" s="9"/>
      <c r="F85" s="9"/>
    </row>
    <row r="86" spans="1:6" x14ac:dyDescent="0.2">
      <c r="A86" s="9"/>
      <c r="B86" s="98"/>
      <c r="C86" s="98"/>
      <c r="D86" s="98"/>
      <c r="E86" s="98"/>
      <c r="F86" s="9"/>
    </row>
    <row r="87" spans="1:6" ht="15" x14ac:dyDescent="0.2">
      <c r="A87" s="90" t="s">
        <v>7</v>
      </c>
      <c r="B87" s="90"/>
      <c r="C87" s="90"/>
      <c r="D87" s="90"/>
      <c r="E87" s="90"/>
      <c r="F87" s="90"/>
    </row>
    <row r="89" spans="1:6" ht="39.75" customHeight="1" x14ac:dyDescent="0.2">
      <c r="B89" s="95"/>
      <c r="C89" s="96"/>
      <c r="D89" s="96"/>
    </row>
    <row r="90" spans="1:6" ht="13.5" customHeight="1" x14ac:dyDescent="0.2"/>
    <row r="91" spans="1:6" x14ac:dyDescent="0.2">
      <c r="B91" s="4"/>
      <c r="C91" s="4"/>
      <c r="D91" s="4"/>
    </row>
  </sheetData>
  <mergeCells count="45">
    <mergeCell ref="A84:F84"/>
    <mergeCell ref="B86:E86"/>
    <mergeCell ref="A87:F87"/>
    <mergeCell ref="B89:D89"/>
    <mergeCell ref="B67:D67"/>
    <mergeCell ref="B76:D76"/>
    <mergeCell ref="B77:D77"/>
    <mergeCell ref="B78:D78"/>
    <mergeCell ref="B82:E82"/>
    <mergeCell ref="A83:F83"/>
    <mergeCell ref="B66:D6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38:D38"/>
    <mergeCell ref="B39:D39"/>
    <mergeCell ref="B40:D40"/>
    <mergeCell ref="B41:D41"/>
    <mergeCell ref="B42:D42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00000000-0002-0000-10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2:F92"/>
  <sheetViews>
    <sheetView view="pageBreakPreview" zoomScale="80" zoomScaleNormal="100" zoomScaleSheetLayoutView="80" workbookViewId="0">
      <selection activeCell="B64" sqref="B64:D64"/>
    </sheetView>
  </sheetViews>
  <sheetFormatPr baseColWidth="10" defaultRowHeight="12.75" x14ac:dyDescent="0.2"/>
  <cols>
    <col min="1" max="1" width="5.140625" style="1" customWidth="1"/>
    <col min="2" max="2" width="120" style="1" customWidth="1"/>
    <col min="3" max="3" width="11.5703125" style="1" customWidth="1"/>
    <col min="4" max="4" width="17.5703125" style="1" customWidth="1"/>
    <col min="5" max="5" width="17.7109375" style="1" customWidth="1"/>
    <col min="6" max="6" width="10.5703125" style="1" customWidth="1"/>
    <col min="7" max="16384" width="11.42578125" style="1"/>
  </cols>
  <sheetData>
    <row r="12" spans="2:5" x14ac:dyDescent="0.2">
      <c r="B12" s="2"/>
      <c r="E12" s="3"/>
    </row>
    <row r="13" spans="2:5" x14ac:dyDescent="0.2">
      <c r="B13" s="2"/>
      <c r="E13" s="3"/>
    </row>
    <row r="14" spans="2:5" x14ac:dyDescent="0.2">
      <c r="B14" s="2"/>
      <c r="E14" s="3"/>
    </row>
    <row r="15" spans="2:5" x14ac:dyDescent="0.2">
      <c r="B15" s="2"/>
      <c r="E15" s="3"/>
    </row>
    <row r="16" spans="2:5" x14ac:dyDescent="0.2">
      <c r="B16" s="2"/>
      <c r="E16" s="3"/>
    </row>
    <row r="17" spans="1:6" x14ac:dyDescent="0.2">
      <c r="B17" s="2"/>
      <c r="E17" s="3"/>
    </row>
    <row r="18" spans="1:6" x14ac:dyDescent="0.2">
      <c r="B18" s="2"/>
      <c r="E18" s="3"/>
    </row>
    <row r="19" spans="1:6" x14ac:dyDescent="0.2">
      <c r="B19" s="2"/>
      <c r="E19" s="3"/>
    </row>
    <row r="20" spans="1:6" x14ac:dyDescent="0.2">
      <c r="B20" s="2"/>
      <c r="E20" s="3"/>
    </row>
    <row r="21" spans="1:6" ht="15" x14ac:dyDescent="0.2">
      <c r="A21" s="5"/>
      <c r="B21" s="13" t="s">
        <v>121</v>
      </c>
      <c r="C21" s="9"/>
      <c r="D21" s="9"/>
      <c r="E21" s="9"/>
      <c r="F21" s="9"/>
    </row>
    <row r="22" spans="1:6" ht="15" x14ac:dyDescent="0.2">
      <c r="A22" s="5"/>
      <c r="B22" s="14"/>
      <c r="C22" s="9"/>
      <c r="D22" s="9"/>
      <c r="E22" s="9"/>
      <c r="F22" s="9"/>
    </row>
    <row r="23" spans="1:6" ht="15" x14ac:dyDescent="0.2">
      <c r="A23" s="5"/>
      <c r="B23" s="14"/>
      <c r="C23" s="9"/>
      <c r="D23" s="9"/>
      <c r="E23" s="9"/>
      <c r="F23" s="9"/>
    </row>
    <row r="24" spans="1:6" ht="15" x14ac:dyDescent="0.2">
      <c r="A24" s="5"/>
      <c r="B24" s="13" t="s">
        <v>22</v>
      </c>
      <c r="C24" s="9"/>
      <c r="D24" s="9"/>
      <c r="E24" s="9"/>
      <c r="F24" s="9"/>
    </row>
    <row r="25" spans="1:6" ht="15" x14ac:dyDescent="0.2">
      <c r="A25" s="5"/>
      <c r="B25" s="13" t="s">
        <v>23</v>
      </c>
      <c r="C25" s="9"/>
      <c r="D25" s="9"/>
      <c r="E25" s="9"/>
      <c r="F25" s="9"/>
    </row>
    <row r="26" spans="1:6" ht="33.75" customHeight="1" x14ac:dyDescent="0.2">
      <c r="A26" s="5"/>
      <c r="B26" s="36" t="s">
        <v>81</v>
      </c>
      <c r="C26" s="9"/>
      <c r="D26" s="9"/>
      <c r="E26" s="9"/>
      <c r="F26" s="9"/>
    </row>
    <row r="27" spans="1:6" x14ac:dyDescent="0.2">
      <c r="A27" s="6"/>
      <c r="B27" s="9"/>
      <c r="C27" s="11"/>
      <c r="D27" s="11"/>
      <c r="E27" s="12"/>
      <c r="F27" s="9"/>
    </row>
    <row r="28" spans="1:6" ht="15" x14ac:dyDescent="0.2">
      <c r="A28" s="5"/>
      <c r="B28" s="11"/>
      <c r="C28" s="11"/>
      <c r="D28" s="15" t="s">
        <v>13</v>
      </c>
      <c r="E28" s="15" t="s">
        <v>122</v>
      </c>
      <c r="F28" s="9"/>
    </row>
    <row r="29" spans="1:6" ht="13.5" thickBot="1" x14ac:dyDescent="0.25">
      <c r="A29" s="7"/>
      <c r="B29" s="7"/>
      <c r="C29" s="7"/>
      <c r="D29" s="7"/>
      <c r="E29" s="7"/>
      <c r="F29" s="8"/>
    </row>
    <row r="30" spans="1:6" s="29" customFormat="1" ht="21.75" customHeight="1" x14ac:dyDescent="0.2">
      <c r="A30" s="94" t="s">
        <v>0</v>
      </c>
      <c r="B30" s="94"/>
      <c r="C30" s="94"/>
      <c r="D30" s="94"/>
      <c r="E30" s="94"/>
      <c r="F30" s="94"/>
    </row>
    <row r="31" spans="1:6" x14ac:dyDescent="0.2">
      <c r="A31" s="5"/>
      <c r="B31" s="6"/>
      <c r="C31" s="5"/>
      <c r="D31" s="5"/>
      <c r="E31" s="5"/>
    </row>
    <row r="32" spans="1:6" ht="14.25" x14ac:dyDescent="0.2">
      <c r="A32" s="9"/>
      <c r="B32" s="10" t="s">
        <v>83</v>
      </c>
      <c r="C32" s="10"/>
      <c r="D32" s="10"/>
      <c r="E32" s="16"/>
      <c r="F32" s="9"/>
    </row>
    <row r="33" spans="1:6" ht="14.25" x14ac:dyDescent="0.2">
      <c r="A33" s="9"/>
      <c r="B33" s="92"/>
      <c r="C33" s="92"/>
      <c r="D33" s="92"/>
      <c r="E33" s="16"/>
      <c r="F33" s="9"/>
    </row>
    <row r="34" spans="1:6" ht="14.25" x14ac:dyDescent="0.2">
      <c r="A34" s="9"/>
      <c r="B34" s="92"/>
      <c r="C34" s="92"/>
      <c r="D34" s="92"/>
      <c r="E34" s="16"/>
      <c r="F34" s="9"/>
    </row>
    <row r="35" spans="1:6" ht="14.25" x14ac:dyDescent="0.2">
      <c r="A35" s="9"/>
      <c r="B35" s="92" t="s">
        <v>123</v>
      </c>
      <c r="C35" s="92"/>
      <c r="D35" s="92"/>
      <c r="E35" s="16"/>
      <c r="F35" s="9"/>
    </row>
    <row r="36" spans="1:6" ht="14.25" x14ac:dyDescent="0.2">
      <c r="A36" s="9"/>
      <c r="B36" s="92"/>
      <c r="C36" s="92"/>
      <c r="D36" s="92"/>
      <c r="E36" s="16"/>
      <c r="F36" s="9"/>
    </row>
    <row r="37" spans="1:6" ht="14.25" x14ac:dyDescent="0.2">
      <c r="A37" s="9"/>
      <c r="B37" s="92"/>
      <c r="C37" s="92"/>
      <c r="D37" s="92"/>
      <c r="E37" s="16"/>
      <c r="F37" s="9"/>
    </row>
    <row r="38" spans="1:6" ht="14.25" x14ac:dyDescent="0.2">
      <c r="A38" s="9"/>
      <c r="B38" s="92"/>
      <c r="C38" s="92"/>
      <c r="D38" s="92"/>
      <c r="E38" s="16"/>
      <c r="F38" s="9"/>
    </row>
    <row r="39" spans="1:6" ht="14.25" x14ac:dyDescent="0.2">
      <c r="A39" s="9"/>
      <c r="B39" s="92"/>
      <c r="C39" s="92"/>
      <c r="D39" s="92"/>
      <c r="E39" s="16"/>
      <c r="F39" s="9"/>
    </row>
    <row r="40" spans="1:6" ht="14.25" x14ac:dyDescent="0.2">
      <c r="A40" s="9"/>
      <c r="B40" s="92"/>
      <c r="C40" s="92"/>
      <c r="D40" s="92"/>
      <c r="E40" s="16"/>
      <c r="F40" s="9"/>
    </row>
    <row r="41" spans="1:6" ht="14.25" x14ac:dyDescent="0.2">
      <c r="A41" s="9"/>
      <c r="B41" s="92"/>
      <c r="C41" s="92"/>
      <c r="D41" s="92"/>
      <c r="E41" s="16"/>
      <c r="F41" s="9"/>
    </row>
    <row r="42" spans="1:6" ht="14.25" x14ac:dyDescent="0.2">
      <c r="A42" s="9"/>
      <c r="B42" s="92"/>
      <c r="C42" s="92"/>
      <c r="D42" s="92"/>
      <c r="E42" s="16"/>
      <c r="F42" s="9"/>
    </row>
    <row r="43" spans="1:6" ht="14.25" x14ac:dyDescent="0.2">
      <c r="A43" s="9"/>
      <c r="B43" s="92"/>
      <c r="C43" s="92"/>
      <c r="D43" s="92"/>
      <c r="E43" s="16"/>
      <c r="F43" s="9"/>
    </row>
    <row r="44" spans="1:6" ht="14.25" x14ac:dyDescent="0.2">
      <c r="A44" s="9"/>
      <c r="B44" s="92"/>
      <c r="C44" s="92"/>
      <c r="D44" s="92"/>
      <c r="E44" s="16"/>
      <c r="F44" s="9"/>
    </row>
    <row r="45" spans="1:6" ht="14.25" x14ac:dyDescent="0.2">
      <c r="A45" s="9"/>
      <c r="B45" s="92"/>
      <c r="C45" s="92"/>
      <c r="D45" s="92"/>
      <c r="E45" s="16"/>
      <c r="F45" s="9"/>
    </row>
    <row r="46" spans="1:6" ht="14.25" x14ac:dyDescent="0.2">
      <c r="A46" s="9"/>
      <c r="B46" s="92"/>
      <c r="C46" s="92"/>
      <c r="D46" s="92"/>
      <c r="E46" s="16"/>
      <c r="F46" s="9"/>
    </row>
    <row r="47" spans="1:6" ht="14.25" x14ac:dyDescent="0.2">
      <c r="A47" s="9"/>
      <c r="B47" s="92"/>
      <c r="C47" s="92"/>
      <c r="D47" s="92"/>
      <c r="E47" s="16"/>
      <c r="F47" s="9"/>
    </row>
    <row r="48" spans="1:6" ht="14.25" x14ac:dyDescent="0.2">
      <c r="A48" s="9"/>
      <c r="B48" s="92"/>
      <c r="C48" s="92"/>
      <c r="D48" s="92"/>
      <c r="E48" s="16"/>
      <c r="F48" s="9"/>
    </row>
    <row r="49" spans="1:6" ht="14.25" x14ac:dyDescent="0.2">
      <c r="A49" s="9"/>
      <c r="B49" s="92"/>
      <c r="C49" s="92"/>
      <c r="D49" s="92"/>
      <c r="E49" s="16"/>
      <c r="F49" s="9"/>
    </row>
    <row r="50" spans="1:6" ht="14.25" x14ac:dyDescent="0.2">
      <c r="A50" s="9"/>
      <c r="B50" s="92"/>
      <c r="C50" s="92"/>
      <c r="D50" s="92"/>
      <c r="E50" s="16"/>
      <c r="F50" s="9"/>
    </row>
    <row r="51" spans="1:6" ht="14.25" x14ac:dyDescent="0.2">
      <c r="A51" s="9"/>
      <c r="B51" s="92"/>
      <c r="C51" s="92"/>
      <c r="D51" s="92"/>
      <c r="E51" s="16"/>
      <c r="F51" s="9"/>
    </row>
    <row r="52" spans="1:6" ht="14.25" x14ac:dyDescent="0.2">
      <c r="A52" s="9"/>
      <c r="B52" s="92"/>
      <c r="C52" s="92"/>
      <c r="D52" s="92"/>
      <c r="E52" s="16"/>
      <c r="F52" s="9"/>
    </row>
    <row r="53" spans="1:6" ht="14.25" x14ac:dyDescent="0.2">
      <c r="A53" s="9"/>
      <c r="B53" s="92"/>
      <c r="C53" s="92"/>
      <c r="D53" s="92"/>
      <c r="E53" s="16"/>
      <c r="F53" s="9"/>
    </row>
    <row r="54" spans="1:6" ht="14.25" x14ac:dyDescent="0.2">
      <c r="A54" s="9"/>
      <c r="B54" s="92"/>
      <c r="C54" s="92"/>
      <c r="D54" s="92"/>
      <c r="E54" s="16"/>
      <c r="F54" s="9"/>
    </row>
    <row r="55" spans="1:6" ht="14.25" x14ac:dyDescent="0.2">
      <c r="A55" s="9"/>
      <c r="B55" s="92"/>
      <c r="C55" s="92"/>
      <c r="D55" s="92"/>
      <c r="E55" s="16"/>
      <c r="F55" s="9"/>
    </row>
    <row r="56" spans="1:6" ht="14.25" x14ac:dyDescent="0.2">
      <c r="A56" s="9"/>
      <c r="B56" s="92"/>
      <c r="C56" s="92"/>
      <c r="D56" s="92"/>
      <c r="E56" s="16"/>
      <c r="F56" s="9"/>
    </row>
    <row r="57" spans="1:6" ht="14.25" x14ac:dyDescent="0.2">
      <c r="A57" s="9"/>
      <c r="B57" s="92"/>
      <c r="C57" s="92"/>
      <c r="D57" s="92"/>
      <c r="E57" s="16"/>
      <c r="F57" s="9"/>
    </row>
    <row r="58" spans="1:6" ht="14.25" x14ac:dyDescent="0.2">
      <c r="A58" s="9"/>
      <c r="B58" s="92"/>
      <c r="C58" s="92"/>
      <c r="D58" s="92"/>
      <c r="E58" s="16"/>
      <c r="F58" s="9"/>
    </row>
    <row r="59" spans="1:6" ht="14.25" x14ac:dyDescent="0.2">
      <c r="A59" s="9"/>
      <c r="B59" s="92"/>
      <c r="C59" s="92"/>
      <c r="D59" s="92"/>
      <c r="E59" s="16"/>
      <c r="F59" s="9"/>
    </row>
    <row r="60" spans="1:6" ht="14.25" x14ac:dyDescent="0.2">
      <c r="A60" s="9"/>
      <c r="B60" s="92"/>
      <c r="C60" s="92"/>
      <c r="D60" s="92"/>
      <c r="E60" s="16"/>
      <c r="F60" s="9"/>
    </row>
    <row r="61" spans="1:6" ht="14.25" x14ac:dyDescent="0.2">
      <c r="A61" s="9"/>
      <c r="B61" s="92"/>
      <c r="C61" s="92"/>
      <c r="D61" s="92"/>
      <c r="E61" s="16"/>
      <c r="F61" s="9"/>
    </row>
    <row r="62" spans="1:6" ht="14.25" x14ac:dyDescent="0.2">
      <c r="A62" s="9"/>
      <c r="B62" s="92"/>
      <c r="C62" s="92"/>
      <c r="D62" s="92"/>
      <c r="E62" s="16"/>
      <c r="F62" s="9"/>
    </row>
    <row r="63" spans="1:6" ht="14.25" x14ac:dyDescent="0.2">
      <c r="A63" s="9"/>
      <c r="B63" s="92"/>
      <c r="C63" s="92"/>
      <c r="D63" s="92"/>
      <c r="E63" s="16"/>
      <c r="F63" s="9"/>
    </row>
    <row r="64" spans="1:6" ht="14.25" x14ac:dyDescent="0.2">
      <c r="A64" s="9"/>
      <c r="B64" s="92"/>
      <c r="C64" s="92"/>
      <c r="D64" s="92"/>
      <c r="E64" s="16"/>
      <c r="F64" s="9"/>
    </row>
    <row r="65" spans="1:6" ht="14.25" x14ac:dyDescent="0.2">
      <c r="A65" s="9"/>
      <c r="B65" s="92"/>
      <c r="C65" s="92"/>
      <c r="D65" s="92"/>
      <c r="E65" s="16"/>
      <c r="F65" s="9"/>
    </row>
    <row r="66" spans="1:6" ht="14.25" x14ac:dyDescent="0.2">
      <c r="A66" s="9"/>
      <c r="B66" s="92"/>
      <c r="C66" s="92"/>
      <c r="D66" s="92"/>
      <c r="E66" s="16"/>
      <c r="F66" s="9"/>
    </row>
    <row r="67" spans="1:6" ht="14.25" x14ac:dyDescent="0.2">
      <c r="A67" s="9"/>
      <c r="B67" s="92"/>
      <c r="C67" s="92"/>
      <c r="D67" s="92"/>
      <c r="E67" s="16"/>
      <c r="F67" s="9"/>
    </row>
    <row r="68" spans="1:6" ht="13.5" customHeight="1" x14ac:dyDescent="0.2">
      <c r="A68" s="9"/>
      <c r="B68" s="92"/>
      <c r="C68" s="92"/>
      <c r="D68" s="92"/>
      <c r="E68" s="16"/>
      <c r="F68" s="9"/>
    </row>
    <row r="69" spans="1:6" ht="13.5" customHeight="1" x14ac:dyDescent="0.2">
      <c r="A69" s="9"/>
      <c r="B69" s="13" t="s">
        <v>17</v>
      </c>
      <c r="C69" s="14"/>
      <c r="D69" s="14"/>
      <c r="E69" s="17">
        <f>1.25*245</f>
        <v>306.25</v>
      </c>
      <c r="F69" s="9"/>
    </row>
    <row r="70" spans="1:6" ht="13.5" customHeight="1" x14ac:dyDescent="0.2">
      <c r="A70" s="9"/>
      <c r="B70" s="22" t="s">
        <v>107</v>
      </c>
      <c r="C70" s="14"/>
      <c r="D70" s="14"/>
      <c r="E70" s="18">
        <v>0</v>
      </c>
      <c r="F70" s="9"/>
    </row>
    <row r="71" spans="1:6" ht="13.5" customHeight="1" x14ac:dyDescent="0.2">
      <c r="A71" s="9"/>
      <c r="B71" s="22" t="s">
        <v>15</v>
      </c>
      <c r="C71" s="14"/>
      <c r="D71" s="14"/>
      <c r="E71" s="18">
        <v>0</v>
      </c>
      <c r="F71" s="9"/>
    </row>
    <row r="72" spans="1:6" ht="13.5" customHeight="1" x14ac:dyDescent="0.2">
      <c r="A72" s="9"/>
      <c r="B72" s="13" t="s">
        <v>16</v>
      </c>
      <c r="C72" s="14"/>
      <c r="D72" s="14"/>
      <c r="E72" s="17">
        <f>SUM(E69:E71)</f>
        <v>306.25</v>
      </c>
      <c r="F72" s="9"/>
    </row>
    <row r="73" spans="1:6" ht="13.5" customHeight="1" x14ac:dyDescent="0.2">
      <c r="A73" s="9"/>
      <c r="B73" s="14" t="s">
        <v>5</v>
      </c>
      <c r="C73" s="19">
        <v>0.05</v>
      </c>
      <c r="D73" s="14"/>
      <c r="E73" s="23">
        <f>ROUND(E72*C73,2)</f>
        <v>15.31</v>
      </c>
      <c r="F73" s="9"/>
    </row>
    <row r="74" spans="1:6" ht="13.5" customHeight="1" x14ac:dyDescent="0.2">
      <c r="A74" s="9"/>
      <c r="B74" s="14" t="s">
        <v>4</v>
      </c>
      <c r="C74" s="30">
        <v>9.9750000000000005E-2</v>
      </c>
      <c r="D74" s="14"/>
      <c r="E74" s="24">
        <f>ROUND(E72*C74,2)</f>
        <v>30.55</v>
      </c>
      <c r="F74" s="9"/>
    </row>
    <row r="75" spans="1:6" ht="13.5" customHeight="1" x14ac:dyDescent="0.2">
      <c r="A75" s="9"/>
      <c r="B75" s="14"/>
      <c r="C75" s="14"/>
      <c r="D75" s="14"/>
      <c r="E75" s="20"/>
      <c r="F75" s="9"/>
    </row>
    <row r="76" spans="1:6" ht="16.5" customHeight="1" thickBot="1" x14ac:dyDescent="0.25">
      <c r="A76" s="9"/>
      <c r="B76" s="13" t="s">
        <v>18</v>
      </c>
      <c r="C76" s="14"/>
      <c r="D76" s="14"/>
      <c r="E76" s="21">
        <f>SUM(E72:E74)</f>
        <v>352.11</v>
      </c>
      <c r="F76" s="9"/>
    </row>
    <row r="77" spans="1:6" ht="15.75" thickTop="1" x14ac:dyDescent="0.2">
      <c r="A77" s="9"/>
      <c r="B77" s="93"/>
      <c r="C77" s="93"/>
      <c r="D77" s="93"/>
      <c r="E77" s="25"/>
      <c r="F77" s="9"/>
    </row>
    <row r="78" spans="1:6" ht="15" x14ac:dyDescent="0.2">
      <c r="A78" s="9"/>
      <c r="B78" s="99" t="s">
        <v>20</v>
      </c>
      <c r="C78" s="99"/>
      <c r="D78" s="99"/>
      <c r="E78" s="25">
        <v>0</v>
      </c>
      <c r="F78" s="9"/>
    </row>
    <row r="79" spans="1:6" ht="15" x14ac:dyDescent="0.2">
      <c r="A79" s="9"/>
      <c r="B79" s="93"/>
      <c r="C79" s="93"/>
      <c r="D79" s="93"/>
      <c r="E79" s="25"/>
      <c r="F79" s="9"/>
    </row>
    <row r="80" spans="1:6" ht="19.5" customHeight="1" x14ac:dyDescent="0.2">
      <c r="A80" s="9"/>
      <c r="B80" s="26" t="s">
        <v>19</v>
      </c>
      <c r="C80" s="27"/>
      <c r="D80" s="27"/>
      <c r="E80" s="28">
        <f>E76-E78</f>
        <v>352.11</v>
      </c>
      <c r="F80" s="9"/>
    </row>
    <row r="81" spans="1:6" ht="13.5" customHeight="1" x14ac:dyDescent="0.2">
      <c r="A81" s="9"/>
      <c r="B81" s="9"/>
      <c r="C81" s="9"/>
      <c r="D81" s="9"/>
      <c r="E81" s="9"/>
      <c r="F81" s="9"/>
    </row>
    <row r="82" spans="1:6" x14ac:dyDescent="0.2">
      <c r="A82" s="9"/>
      <c r="B82" s="9"/>
      <c r="C82" s="9"/>
      <c r="D82" s="9"/>
      <c r="E82" s="9"/>
      <c r="F82" s="9"/>
    </row>
    <row r="83" spans="1:6" x14ac:dyDescent="0.2">
      <c r="A83" s="9"/>
      <c r="B83" s="97"/>
      <c r="C83" s="97"/>
      <c r="D83" s="97"/>
      <c r="E83" s="97"/>
      <c r="F83" s="9"/>
    </row>
    <row r="84" spans="1:6" ht="14.25" x14ac:dyDescent="0.2">
      <c r="A84" s="91" t="s">
        <v>78</v>
      </c>
      <c r="B84" s="91"/>
      <c r="C84" s="91"/>
      <c r="D84" s="91"/>
      <c r="E84" s="91"/>
      <c r="F84" s="91"/>
    </row>
    <row r="85" spans="1:6" ht="14.25" x14ac:dyDescent="0.2">
      <c r="A85" s="89" t="s">
        <v>79</v>
      </c>
      <c r="B85" s="89"/>
      <c r="C85" s="89"/>
      <c r="D85" s="89"/>
      <c r="E85" s="89"/>
      <c r="F85" s="89"/>
    </row>
    <row r="86" spans="1:6" x14ac:dyDescent="0.2">
      <c r="A86" s="9"/>
      <c r="B86" s="9"/>
      <c r="C86" s="9"/>
      <c r="D86" s="9"/>
      <c r="E86" s="9"/>
      <c r="F86" s="9"/>
    </row>
    <row r="87" spans="1:6" x14ac:dyDescent="0.2">
      <c r="A87" s="9"/>
      <c r="B87" s="98"/>
      <c r="C87" s="98"/>
      <c r="D87" s="98"/>
      <c r="E87" s="98"/>
      <c r="F87" s="9"/>
    </row>
    <row r="88" spans="1:6" ht="15" x14ac:dyDescent="0.2">
      <c r="A88" s="90" t="s">
        <v>7</v>
      </c>
      <c r="B88" s="90"/>
      <c r="C88" s="90"/>
      <c r="D88" s="90"/>
      <c r="E88" s="90"/>
      <c r="F88" s="90"/>
    </row>
    <row r="90" spans="1:6" ht="39.75" customHeight="1" x14ac:dyDescent="0.2">
      <c r="B90" s="95"/>
      <c r="C90" s="96"/>
      <c r="D90" s="96"/>
    </row>
    <row r="91" spans="1:6" ht="13.5" customHeight="1" x14ac:dyDescent="0.2"/>
    <row r="92" spans="1:6" x14ac:dyDescent="0.2">
      <c r="B92" s="4"/>
      <c r="C92" s="4"/>
      <c r="D92" s="4"/>
    </row>
  </sheetData>
  <mergeCells count="46">
    <mergeCell ref="B37:D37"/>
    <mergeCell ref="A30:F30"/>
    <mergeCell ref="B33:D33"/>
    <mergeCell ref="B34:D34"/>
    <mergeCell ref="B35:D35"/>
    <mergeCell ref="B36:D36"/>
    <mergeCell ref="B50:D50"/>
    <mergeCell ref="B38:D38"/>
    <mergeCell ref="B39:D39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87:E87"/>
    <mergeCell ref="A88:F88"/>
    <mergeCell ref="B90:D90"/>
    <mergeCell ref="B40:D40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</mergeCells>
  <dataValidations count="1">
    <dataValidation type="list" allowBlank="1" showInputMessage="1" showErrorMessage="1" sqref="B77:B79 B12:B20 B33:B68" xr:uid="{00000000-0002-0000-11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2:F92"/>
  <sheetViews>
    <sheetView view="pageBreakPreview" topLeftCell="A4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1" customWidth="1"/>
    <col min="2" max="2" width="120" style="1" customWidth="1"/>
    <col min="3" max="3" width="11.5703125" style="1" customWidth="1"/>
    <col min="4" max="4" width="17.5703125" style="1" customWidth="1"/>
    <col min="5" max="5" width="17.7109375" style="1" customWidth="1"/>
    <col min="6" max="6" width="10.5703125" style="1" customWidth="1"/>
    <col min="7" max="16384" width="11.42578125" style="1"/>
  </cols>
  <sheetData>
    <row r="12" spans="2:5" x14ac:dyDescent="0.2">
      <c r="B12" s="2"/>
      <c r="E12" s="3"/>
    </row>
    <row r="13" spans="2:5" x14ac:dyDescent="0.2">
      <c r="B13" s="2"/>
      <c r="E13" s="3"/>
    </row>
    <row r="14" spans="2:5" x14ac:dyDescent="0.2">
      <c r="B14" s="2"/>
      <c r="E14" s="3"/>
    </row>
    <row r="15" spans="2:5" x14ac:dyDescent="0.2">
      <c r="B15" s="2"/>
      <c r="E15" s="3"/>
    </row>
    <row r="16" spans="2:5" x14ac:dyDescent="0.2">
      <c r="B16" s="2"/>
      <c r="E16" s="3"/>
    </row>
    <row r="17" spans="1:6" x14ac:dyDescent="0.2">
      <c r="B17" s="2"/>
      <c r="E17" s="3"/>
    </row>
    <row r="18" spans="1:6" x14ac:dyDescent="0.2">
      <c r="B18" s="2"/>
      <c r="E18" s="3"/>
    </row>
    <row r="19" spans="1:6" x14ac:dyDescent="0.2">
      <c r="B19" s="2"/>
      <c r="E19" s="3"/>
    </row>
    <row r="20" spans="1:6" x14ac:dyDescent="0.2">
      <c r="B20" s="2"/>
      <c r="E20" s="3"/>
    </row>
    <row r="21" spans="1:6" ht="15" x14ac:dyDescent="0.2">
      <c r="A21" s="5"/>
      <c r="B21" s="13" t="s">
        <v>125</v>
      </c>
      <c r="C21" s="9"/>
      <c r="D21" s="9"/>
      <c r="E21" s="9"/>
      <c r="F21" s="9"/>
    </row>
    <row r="22" spans="1:6" ht="15" x14ac:dyDescent="0.2">
      <c r="A22" s="5"/>
      <c r="B22" s="14"/>
      <c r="C22" s="9"/>
      <c r="D22" s="9"/>
      <c r="E22" s="9"/>
      <c r="F22" s="9"/>
    </row>
    <row r="23" spans="1:6" ht="15" x14ac:dyDescent="0.2">
      <c r="A23" s="5"/>
      <c r="B23" s="14"/>
      <c r="C23" s="9"/>
      <c r="D23" s="9"/>
      <c r="E23" s="9"/>
      <c r="F23" s="9"/>
    </row>
    <row r="24" spans="1:6" ht="15" x14ac:dyDescent="0.2">
      <c r="A24" s="5"/>
      <c r="B24" s="13" t="s">
        <v>22</v>
      </c>
      <c r="C24" s="9"/>
      <c r="D24" s="9"/>
      <c r="E24" s="9"/>
      <c r="F24" s="9"/>
    </row>
    <row r="25" spans="1:6" ht="15" x14ac:dyDescent="0.2">
      <c r="A25" s="5"/>
      <c r="B25" s="13" t="s">
        <v>23</v>
      </c>
      <c r="C25" s="9"/>
      <c r="D25" s="9"/>
      <c r="E25" s="9"/>
      <c r="F25" s="9"/>
    </row>
    <row r="26" spans="1:6" ht="33.75" customHeight="1" x14ac:dyDescent="0.2">
      <c r="A26" s="5"/>
      <c r="B26" s="36" t="s">
        <v>81</v>
      </c>
      <c r="C26" s="9"/>
      <c r="D26" s="9"/>
      <c r="E26" s="9"/>
      <c r="F26" s="9"/>
    </row>
    <row r="27" spans="1:6" x14ac:dyDescent="0.2">
      <c r="A27" s="6"/>
      <c r="B27" s="9"/>
      <c r="C27" s="11"/>
      <c r="D27" s="11"/>
      <c r="E27" s="12"/>
      <c r="F27" s="9"/>
    </row>
    <row r="28" spans="1:6" ht="15" x14ac:dyDescent="0.2">
      <c r="A28" s="5"/>
      <c r="B28" s="11"/>
      <c r="C28" s="11"/>
      <c r="D28" s="15" t="s">
        <v>13</v>
      </c>
      <c r="E28" s="15" t="s">
        <v>124</v>
      </c>
      <c r="F28" s="9"/>
    </row>
    <row r="29" spans="1:6" ht="13.5" thickBot="1" x14ac:dyDescent="0.25">
      <c r="A29" s="7"/>
      <c r="B29" s="7"/>
      <c r="C29" s="7"/>
      <c r="D29" s="7"/>
      <c r="E29" s="7"/>
      <c r="F29" s="8"/>
    </row>
    <row r="30" spans="1:6" s="29" customFormat="1" ht="21.75" customHeight="1" x14ac:dyDescent="0.2">
      <c r="A30" s="94" t="s">
        <v>0</v>
      </c>
      <c r="B30" s="94"/>
      <c r="C30" s="94"/>
      <c r="D30" s="94"/>
      <c r="E30" s="94"/>
      <c r="F30" s="94"/>
    </row>
    <row r="31" spans="1:6" x14ac:dyDescent="0.2">
      <c r="A31" s="5"/>
      <c r="B31" s="6"/>
      <c r="C31" s="5"/>
      <c r="D31" s="5"/>
      <c r="E31" s="5"/>
    </row>
    <row r="32" spans="1:6" ht="14.25" x14ac:dyDescent="0.2">
      <c r="A32" s="9"/>
      <c r="B32" s="10" t="s">
        <v>83</v>
      </c>
      <c r="C32" s="10"/>
      <c r="D32" s="10"/>
      <c r="E32" s="16"/>
      <c r="F32" s="9"/>
    </row>
    <row r="33" spans="1:6" ht="14.25" x14ac:dyDescent="0.2">
      <c r="A33" s="9"/>
      <c r="B33" s="92"/>
      <c r="C33" s="92"/>
      <c r="D33" s="92"/>
      <c r="E33" s="16"/>
      <c r="F33" s="9"/>
    </row>
    <row r="34" spans="1:6" ht="14.25" x14ac:dyDescent="0.2">
      <c r="A34" s="9"/>
      <c r="B34" s="92"/>
      <c r="C34" s="92"/>
      <c r="D34" s="92"/>
      <c r="E34" s="16"/>
      <c r="F34" s="9"/>
    </row>
    <row r="35" spans="1:6" ht="14.25" x14ac:dyDescent="0.2">
      <c r="A35" s="9"/>
      <c r="B35" s="92" t="s">
        <v>126</v>
      </c>
      <c r="C35" s="92"/>
      <c r="D35" s="92"/>
      <c r="E35" s="16"/>
      <c r="F35" s="9"/>
    </row>
    <row r="36" spans="1:6" ht="14.25" x14ac:dyDescent="0.2">
      <c r="A36" s="9"/>
      <c r="B36" s="92"/>
      <c r="C36" s="92"/>
      <c r="D36" s="92"/>
      <c r="E36" s="16"/>
      <c r="F36" s="9"/>
    </row>
    <row r="37" spans="1:6" ht="14.25" x14ac:dyDescent="0.2">
      <c r="A37" s="9"/>
      <c r="B37" s="92" t="s">
        <v>127</v>
      </c>
      <c r="C37" s="92"/>
      <c r="D37" s="92"/>
      <c r="E37" s="16"/>
      <c r="F37" s="9"/>
    </row>
    <row r="38" spans="1:6" ht="14.25" x14ac:dyDescent="0.2">
      <c r="A38" s="9"/>
      <c r="B38" s="92"/>
      <c r="C38" s="92"/>
      <c r="D38" s="92"/>
      <c r="E38" s="16"/>
      <c r="F38" s="9"/>
    </row>
    <row r="39" spans="1:6" ht="14.25" x14ac:dyDescent="0.2">
      <c r="A39" s="9"/>
      <c r="B39" s="92" t="s">
        <v>128</v>
      </c>
      <c r="C39" s="92"/>
      <c r="D39" s="92"/>
      <c r="E39" s="16"/>
      <c r="F39" s="9"/>
    </row>
    <row r="40" spans="1:6" ht="14.25" x14ac:dyDescent="0.2">
      <c r="A40" s="9"/>
      <c r="B40" s="92"/>
      <c r="C40" s="92"/>
      <c r="D40" s="92"/>
      <c r="E40" s="16"/>
      <c r="F40" s="9"/>
    </row>
    <row r="41" spans="1:6" ht="14.25" x14ac:dyDescent="0.2">
      <c r="A41" s="9"/>
      <c r="B41" s="92"/>
      <c r="C41" s="92"/>
      <c r="D41" s="92"/>
      <c r="E41" s="16"/>
      <c r="F41" s="9"/>
    </row>
    <row r="42" spans="1:6" ht="14.25" x14ac:dyDescent="0.2">
      <c r="A42" s="9"/>
      <c r="B42" s="92"/>
      <c r="C42" s="92"/>
      <c r="D42" s="92"/>
      <c r="E42" s="16"/>
      <c r="F42" s="9"/>
    </row>
    <row r="43" spans="1:6" ht="14.25" x14ac:dyDescent="0.2">
      <c r="A43" s="9"/>
      <c r="B43" s="92"/>
      <c r="C43" s="92"/>
      <c r="D43" s="92"/>
      <c r="E43" s="16"/>
      <c r="F43" s="9"/>
    </row>
    <row r="44" spans="1:6" ht="14.25" x14ac:dyDescent="0.2">
      <c r="A44" s="9"/>
      <c r="B44" s="92"/>
      <c r="C44" s="92"/>
      <c r="D44" s="92"/>
      <c r="E44" s="16"/>
      <c r="F44" s="9"/>
    </row>
    <row r="45" spans="1:6" ht="14.25" x14ac:dyDescent="0.2">
      <c r="A45" s="9"/>
      <c r="B45" s="92"/>
      <c r="C45" s="92"/>
      <c r="D45" s="92"/>
      <c r="E45" s="16"/>
      <c r="F45" s="9"/>
    </row>
    <row r="46" spans="1:6" ht="14.25" x14ac:dyDescent="0.2">
      <c r="A46" s="9"/>
      <c r="B46" s="92"/>
      <c r="C46" s="92"/>
      <c r="D46" s="92"/>
      <c r="E46" s="16"/>
      <c r="F46" s="9"/>
    </row>
    <row r="47" spans="1:6" ht="14.25" x14ac:dyDescent="0.2">
      <c r="A47" s="9"/>
      <c r="B47" s="92"/>
      <c r="C47" s="92"/>
      <c r="D47" s="92"/>
      <c r="E47" s="16"/>
      <c r="F47" s="9"/>
    </row>
    <row r="48" spans="1:6" ht="14.25" x14ac:dyDescent="0.2">
      <c r="A48" s="9"/>
      <c r="B48" s="92"/>
      <c r="C48" s="92"/>
      <c r="D48" s="92"/>
      <c r="E48" s="16"/>
      <c r="F48" s="9"/>
    </row>
    <row r="49" spans="1:6" ht="14.25" x14ac:dyDescent="0.2">
      <c r="A49" s="9"/>
      <c r="B49" s="92"/>
      <c r="C49" s="92"/>
      <c r="D49" s="92"/>
      <c r="E49" s="16"/>
      <c r="F49" s="9"/>
    </row>
    <row r="50" spans="1:6" ht="14.25" x14ac:dyDescent="0.2">
      <c r="A50" s="9"/>
      <c r="B50" s="92"/>
      <c r="C50" s="92"/>
      <c r="D50" s="92"/>
      <c r="E50" s="16"/>
      <c r="F50" s="9"/>
    </row>
    <row r="51" spans="1:6" ht="14.25" x14ac:dyDescent="0.2">
      <c r="A51" s="9"/>
      <c r="B51" s="92"/>
      <c r="C51" s="92"/>
      <c r="D51" s="92"/>
      <c r="E51" s="16"/>
      <c r="F51" s="9"/>
    </row>
    <row r="52" spans="1:6" ht="14.25" x14ac:dyDescent="0.2">
      <c r="A52" s="9"/>
      <c r="B52" s="92"/>
      <c r="C52" s="92"/>
      <c r="D52" s="92"/>
      <c r="E52" s="16"/>
      <c r="F52" s="9"/>
    </row>
    <row r="53" spans="1:6" ht="14.25" x14ac:dyDescent="0.2">
      <c r="A53" s="9"/>
      <c r="B53" s="92"/>
      <c r="C53" s="92"/>
      <c r="D53" s="92"/>
      <c r="E53" s="16"/>
      <c r="F53" s="9"/>
    </row>
    <row r="54" spans="1:6" ht="14.25" x14ac:dyDescent="0.2">
      <c r="A54" s="9"/>
      <c r="B54" s="92"/>
      <c r="C54" s="92"/>
      <c r="D54" s="92"/>
      <c r="E54" s="16"/>
      <c r="F54" s="9"/>
    </row>
    <row r="55" spans="1:6" ht="14.25" x14ac:dyDescent="0.2">
      <c r="A55" s="9"/>
      <c r="B55" s="92"/>
      <c r="C55" s="92"/>
      <c r="D55" s="92"/>
      <c r="E55" s="16"/>
      <c r="F55" s="9"/>
    </row>
    <row r="56" spans="1:6" ht="14.25" x14ac:dyDescent="0.2">
      <c r="A56" s="9"/>
      <c r="B56" s="92"/>
      <c r="C56" s="92"/>
      <c r="D56" s="92"/>
      <c r="E56" s="16"/>
      <c r="F56" s="9"/>
    </row>
    <row r="57" spans="1:6" ht="14.25" x14ac:dyDescent="0.2">
      <c r="A57" s="9"/>
      <c r="B57" s="92"/>
      <c r="C57" s="92"/>
      <c r="D57" s="92"/>
      <c r="E57" s="16"/>
      <c r="F57" s="9"/>
    </row>
    <row r="58" spans="1:6" ht="14.25" x14ac:dyDescent="0.2">
      <c r="A58" s="9"/>
      <c r="B58" s="92"/>
      <c r="C58" s="92"/>
      <c r="D58" s="92"/>
      <c r="E58" s="16"/>
      <c r="F58" s="9"/>
    </row>
    <row r="59" spans="1:6" ht="14.25" x14ac:dyDescent="0.2">
      <c r="A59" s="9"/>
      <c r="B59" s="92"/>
      <c r="C59" s="92"/>
      <c r="D59" s="92"/>
      <c r="E59" s="16"/>
      <c r="F59" s="9"/>
    </row>
    <row r="60" spans="1:6" ht="14.25" x14ac:dyDescent="0.2">
      <c r="A60" s="9"/>
      <c r="B60" s="92"/>
      <c r="C60" s="92"/>
      <c r="D60" s="92"/>
      <c r="E60" s="16"/>
      <c r="F60" s="9"/>
    </row>
    <row r="61" spans="1:6" ht="14.25" x14ac:dyDescent="0.2">
      <c r="A61" s="9"/>
      <c r="B61" s="92"/>
      <c r="C61" s="92"/>
      <c r="D61" s="92"/>
      <c r="E61" s="16"/>
      <c r="F61" s="9"/>
    </row>
    <row r="62" spans="1:6" ht="14.25" x14ac:dyDescent="0.2">
      <c r="A62" s="9"/>
      <c r="B62" s="92"/>
      <c r="C62" s="92"/>
      <c r="D62" s="92"/>
      <c r="E62" s="16"/>
      <c r="F62" s="9"/>
    </row>
    <row r="63" spans="1:6" ht="14.25" x14ac:dyDescent="0.2">
      <c r="A63" s="9"/>
      <c r="B63" s="92"/>
      <c r="C63" s="92"/>
      <c r="D63" s="92"/>
      <c r="E63" s="16"/>
      <c r="F63" s="9"/>
    </row>
    <row r="64" spans="1:6" ht="14.25" x14ac:dyDescent="0.2">
      <c r="A64" s="9"/>
      <c r="B64" s="92"/>
      <c r="C64" s="92"/>
      <c r="D64" s="92"/>
      <c r="E64" s="16"/>
      <c r="F64" s="9"/>
    </row>
    <row r="65" spans="1:6" ht="14.25" x14ac:dyDescent="0.2">
      <c r="A65" s="9"/>
      <c r="B65" s="92"/>
      <c r="C65" s="92"/>
      <c r="D65" s="92"/>
      <c r="E65" s="16"/>
      <c r="F65" s="9"/>
    </row>
    <row r="66" spans="1:6" ht="14.25" x14ac:dyDescent="0.2">
      <c r="A66" s="9"/>
      <c r="B66" s="92"/>
      <c r="C66" s="92"/>
      <c r="D66" s="92"/>
      <c r="E66" s="16"/>
      <c r="F66" s="9"/>
    </row>
    <row r="67" spans="1:6" ht="14.25" x14ac:dyDescent="0.2">
      <c r="A67" s="9"/>
      <c r="B67" s="92"/>
      <c r="C67" s="92"/>
      <c r="D67" s="92"/>
      <c r="E67" s="16"/>
      <c r="F67" s="9"/>
    </row>
    <row r="68" spans="1:6" ht="13.5" customHeight="1" x14ac:dyDescent="0.2">
      <c r="A68" s="9"/>
      <c r="B68" s="92"/>
      <c r="C68" s="92"/>
      <c r="D68" s="92"/>
      <c r="E68" s="16"/>
      <c r="F68" s="9"/>
    </row>
    <row r="69" spans="1:6" ht="13.5" customHeight="1" x14ac:dyDescent="0.2">
      <c r="A69" s="9"/>
      <c r="B69" s="13" t="s">
        <v>17</v>
      </c>
      <c r="C69" s="14"/>
      <c r="D69" s="14"/>
      <c r="E69" s="17">
        <f>1.75*255</f>
        <v>446.25</v>
      </c>
      <c r="F69" s="9"/>
    </row>
    <row r="70" spans="1:6" ht="13.5" customHeight="1" x14ac:dyDescent="0.2">
      <c r="A70" s="9"/>
      <c r="B70" s="22" t="s">
        <v>107</v>
      </c>
      <c r="C70" s="14"/>
      <c r="D70" s="14"/>
      <c r="E70" s="18">
        <v>0</v>
      </c>
      <c r="F70" s="9"/>
    </row>
    <row r="71" spans="1:6" ht="13.5" customHeight="1" x14ac:dyDescent="0.2">
      <c r="A71" s="9"/>
      <c r="B71" s="22" t="s">
        <v>15</v>
      </c>
      <c r="C71" s="14"/>
      <c r="D71" s="14"/>
      <c r="E71" s="18">
        <v>0</v>
      </c>
      <c r="F71" s="9"/>
    </row>
    <row r="72" spans="1:6" ht="13.5" customHeight="1" x14ac:dyDescent="0.2">
      <c r="A72" s="9"/>
      <c r="B72" s="13" t="s">
        <v>16</v>
      </c>
      <c r="C72" s="14"/>
      <c r="D72" s="14"/>
      <c r="E72" s="17">
        <f>SUM(E69:E71)</f>
        <v>446.25</v>
      </c>
      <c r="F72" s="9"/>
    </row>
    <row r="73" spans="1:6" ht="13.5" customHeight="1" x14ac:dyDescent="0.2">
      <c r="A73" s="9"/>
      <c r="B73" s="14" t="s">
        <v>5</v>
      </c>
      <c r="C73" s="19">
        <v>0.05</v>
      </c>
      <c r="D73" s="14"/>
      <c r="E73" s="23">
        <f>ROUND(E72*C73,2)</f>
        <v>22.31</v>
      </c>
      <c r="F73" s="9"/>
    </row>
    <row r="74" spans="1:6" ht="13.5" customHeight="1" x14ac:dyDescent="0.2">
      <c r="A74" s="9"/>
      <c r="B74" s="14" t="s">
        <v>4</v>
      </c>
      <c r="C74" s="30">
        <v>9.9750000000000005E-2</v>
      </c>
      <c r="D74" s="14"/>
      <c r="E74" s="24">
        <f>ROUND(E72*C74,2)</f>
        <v>44.51</v>
      </c>
      <c r="F74" s="9"/>
    </row>
    <row r="75" spans="1:6" ht="13.5" customHeight="1" x14ac:dyDescent="0.2">
      <c r="A75" s="9"/>
      <c r="B75" s="14"/>
      <c r="C75" s="14"/>
      <c r="D75" s="14"/>
      <c r="E75" s="20"/>
      <c r="F75" s="9"/>
    </row>
    <row r="76" spans="1:6" ht="16.5" customHeight="1" thickBot="1" x14ac:dyDescent="0.25">
      <c r="A76" s="9"/>
      <c r="B76" s="13" t="s">
        <v>18</v>
      </c>
      <c r="C76" s="14"/>
      <c r="D76" s="14"/>
      <c r="E76" s="21">
        <f>SUM(E72:E74)</f>
        <v>513.07000000000005</v>
      </c>
      <c r="F76" s="9"/>
    </row>
    <row r="77" spans="1:6" ht="15.75" thickTop="1" x14ac:dyDescent="0.2">
      <c r="A77" s="9"/>
      <c r="B77" s="93"/>
      <c r="C77" s="93"/>
      <c r="D77" s="93"/>
      <c r="E77" s="25"/>
      <c r="F77" s="9"/>
    </row>
    <row r="78" spans="1:6" ht="15" x14ac:dyDescent="0.2">
      <c r="A78" s="9"/>
      <c r="B78" s="99" t="s">
        <v>20</v>
      </c>
      <c r="C78" s="99"/>
      <c r="D78" s="99"/>
      <c r="E78" s="25">
        <v>0</v>
      </c>
      <c r="F78" s="9"/>
    </row>
    <row r="79" spans="1:6" ht="15" x14ac:dyDescent="0.2">
      <c r="A79" s="9"/>
      <c r="B79" s="93"/>
      <c r="C79" s="93"/>
      <c r="D79" s="93"/>
      <c r="E79" s="25"/>
      <c r="F79" s="9"/>
    </row>
    <row r="80" spans="1:6" ht="19.5" customHeight="1" x14ac:dyDescent="0.2">
      <c r="A80" s="9"/>
      <c r="B80" s="26" t="s">
        <v>19</v>
      </c>
      <c r="C80" s="27"/>
      <c r="D80" s="27"/>
      <c r="E80" s="28">
        <f>E76-E78</f>
        <v>513.07000000000005</v>
      </c>
      <c r="F80" s="9"/>
    </row>
    <row r="81" spans="1:6" ht="13.5" customHeight="1" x14ac:dyDescent="0.2">
      <c r="A81" s="9"/>
      <c r="B81" s="9"/>
      <c r="C81" s="9"/>
      <c r="D81" s="9"/>
      <c r="E81" s="9"/>
      <c r="F81" s="9"/>
    </row>
    <row r="82" spans="1:6" x14ac:dyDescent="0.2">
      <c r="A82" s="9"/>
      <c r="B82" s="9"/>
      <c r="C82" s="9"/>
      <c r="D82" s="9"/>
      <c r="E82" s="9"/>
      <c r="F82" s="9"/>
    </row>
    <row r="83" spans="1:6" x14ac:dyDescent="0.2">
      <c r="A83" s="9"/>
      <c r="B83" s="97"/>
      <c r="C83" s="97"/>
      <c r="D83" s="97"/>
      <c r="E83" s="97"/>
      <c r="F83" s="9"/>
    </row>
    <row r="84" spans="1:6" ht="14.25" x14ac:dyDescent="0.2">
      <c r="A84" s="91" t="s">
        <v>78</v>
      </c>
      <c r="B84" s="91"/>
      <c r="C84" s="91"/>
      <c r="D84" s="91"/>
      <c r="E84" s="91"/>
      <c r="F84" s="91"/>
    </row>
    <row r="85" spans="1:6" ht="14.25" x14ac:dyDescent="0.2">
      <c r="A85" s="89" t="s">
        <v>79</v>
      </c>
      <c r="B85" s="89"/>
      <c r="C85" s="89"/>
      <c r="D85" s="89"/>
      <c r="E85" s="89"/>
      <c r="F85" s="89"/>
    </row>
    <row r="86" spans="1:6" x14ac:dyDescent="0.2">
      <c r="A86" s="9"/>
      <c r="B86" s="9"/>
      <c r="C86" s="9"/>
      <c r="D86" s="9"/>
      <c r="E86" s="9"/>
      <c r="F86" s="9"/>
    </row>
    <row r="87" spans="1:6" x14ac:dyDescent="0.2">
      <c r="A87" s="9"/>
      <c r="B87" s="98"/>
      <c r="C87" s="98"/>
      <c r="D87" s="98"/>
      <c r="E87" s="98"/>
      <c r="F87" s="9"/>
    </row>
    <row r="88" spans="1:6" ht="15" x14ac:dyDescent="0.2">
      <c r="A88" s="90" t="s">
        <v>7</v>
      </c>
      <c r="B88" s="90"/>
      <c r="C88" s="90"/>
      <c r="D88" s="90"/>
      <c r="E88" s="90"/>
      <c r="F88" s="90"/>
    </row>
    <row r="90" spans="1:6" ht="39.75" customHeight="1" x14ac:dyDescent="0.2">
      <c r="B90" s="95"/>
      <c r="C90" s="96"/>
      <c r="D90" s="96"/>
    </row>
    <row r="91" spans="1:6" ht="13.5" customHeight="1" x14ac:dyDescent="0.2"/>
    <row r="92" spans="1:6" x14ac:dyDescent="0.2">
      <c r="B92" s="4"/>
      <c r="C92" s="4"/>
      <c r="D92" s="4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12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7"/>
  <sheetViews>
    <sheetView view="pageBreakPreview" topLeftCell="A40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1" customWidth="1"/>
    <col min="2" max="2" width="120" style="1" customWidth="1"/>
    <col min="3" max="3" width="10.42578125" style="1" customWidth="1"/>
    <col min="4" max="4" width="17.5703125" style="1" customWidth="1"/>
    <col min="5" max="5" width="17.7109375" style="1" customWidth="1"/>
    <col min="6" max="6" width="10.5703125" style="1" customWidth="1"/>
    <col min="7" max="16384" width="11.42578125" style="1"/>
  </cols>
  <sheetData>
    <row r="12" spans="2:5" x14ac:dyDescent="0.2">
      <c r="B12" s="2"/>
      <c r="E12" s="3"/>
    </row>
    <row r="13" spans="2:5" x14ac:dyDescent="0.2">
      <c r="B13" s="2"/>
      <c r="E13" s="3"/>
    </row>
    <row r="14" spans="2:5" x14ac:dyDescent="0.2">
      <c r="B14" s="2"/>
      <c r="E14" s="3"/>
    </row>
    <row r="15" spans="2:5" x14ac:dyDescent="0.2">
      <c r="B15" s="2"/>
      <c r="E15" s="3"/>
    </row>
    <row r="16" spans="2:5" x14ac:dyDescent="0.2">
      <c r="B16" s="2"/>
      <c r="E16" s="3"/>
    </row>
    <row r="17" spans="1:6" x14ac:dyDescent="0.2">
      <c r="B17" s="2"/>
      <c r="E17" s="3"/>
    </row>
    <row r="18" spans="1:6" x14ac:dyDescent="0.2">
      <c r="B18" s="2"/>
      <c r="E18" s="3"/>
    </row>
    <row r="19" spans="1:6" x14ac:dyDescent="0.2">
      <c r="B19" s="2"/>
      <c r="E19" s="3"/>
    </row>
    <row r="20" spans="1:6" x14ac:dyDescent="0.2">
      <c r="B20" s="2"/>
      <c r="E20" s="3"/>
    </row>
    <row r="21" spans="1:6" ht="15" x14ac:dyDescent="0.2">
      <c r="A21" s="5"/>
      <c r="B21" s="13" t="s">
        <v>34</v>
      </c>
      <c r="C21" s="9"/>
      <c r="D21" s="9"/>
      <c r="E21" s="9"/>
      <c r="F21" s="9"/>
    </row>
    <row r="22" spans="1:6" ht="15" x14ac:dyDescent="0.2">
      <c r="A22" s="5"/>
      <c r="B22" s="14"/>
      <c r="C22" s="9"/>
      <c r="D22" s="9"/>
      <c r="E22" s="9"/>
      <c r="F22" s="9"/>
    </row>
    <row r="23" spans="1:6" ht="15" x14ac:dyDescent="0.2">
      <c r="A23" s="5"/>
      <c r="B23" s="14"/>
      <c r="C23" s="9"/>
      <c r="D23" s="9"/>
      <c r="E23" s="9"/>
      <c r="F23" s="9"/>
    </row>
    <row r="24" spans="1:6" ht="15" x14ac:dyDescent="0.2">
      <c r="A24" s="5"/>
      <c r="B24" s="13" t="s">
        <v>22</v>
      </c>
      <c r="C24" s="9"/>
      <c r="D24" s="9"/>
      <c r="E24" s="9"/>
      <c r="F24" s="9"/>
    </row>
    <row r="25" spans="1:6" ht="15" x14ac:dyDescent="0.2">
      <c r="A25" s="5"/>
      <c r="B25" s="13" t="s">
        <v>23</v>
      </c>
      <c r="C25" s="9"/>
      <c r="D25" s="9"/>
      <c r="E25" s="9"/>
      <c r="F25" s="9"/>
    </row>
    <row r="26" spans="1:6" ht="15" x14ac:dyDescent="0.2">
      <c r="A26" s="5"/>
      <c r="B26" s="14" t="s">
        <v>24</v>
      </c>
      <c r="C26" s="9"/>
      <c r="D26" s="9"/>
      <c r="E26" s="9"/>
      <c r="F26" s="9"/>
    </row>
    <row r="27" spans="1:6" ht="15" x14ac:dyDescent="0.2">
      <c r="A27" s="5"/>
      <c r="B27" s="14" t="s">
        <v>25</v>
      </c>
      <c r="C27" s="9"/>
      <c r="D27" s="9"/>
      <c r="E27" s="9"/>
      <c r="F27" s="9"/>
    </row>
    <row r="28" spans="1:6" x14ac:dyDescent="0.2">
      <c r="A28" s="6"/>
      <c r="B28" s="9"/>
      <c r="C28" s="11"/>
      <c r="D28" s="11"/>
      <c r="E28" s="12"/>
      <c r="F28" s="9"/>
    </row>
    <row r="29" spans="1:6" ht="15" x14ac:dyDescent="0.2">
      <c r="A29" s="5"/>
      <c r="B29" s="11"/>
      <c r="C29" s="11"/>
      <c r="D29" s="15" t="s">
        <v>13</v>
      </c>
      <c r="E29" s="15" t="s">
        <v>35</v>
      </c>
      <c r="F29" s="9"/>
    </row>
    <row r="30" spans="1:6" ht="13.5" thickBot="1" x14ac:dyDescent="0.25">
      <c r="A30" s="7"/>
      <c r="B30" s="7"/>
      <c r="C30" s="7"/>
      <c r="D30" s="7"/>
      <c r="E30" s="7"/>
      <c r="F30" s="8"/>
    </row>
    <row r="31" spans="1:6" s="29" customFormat="1" ht="21.75" customHeight="1" x14ac:dyDescent="0.2">
      <c r="A31" s="94" t="s">
        <v>0</v>
      </c>
      <c r="B31" s="94"/>
      <c r="C31" s="94"/>
      <c r="D31" s="94"/>
      <c r="E31" s="94"/>
      <c r="F31" s="94"/>
    </row>
    <row r="32" spans="1:6" x14ac:dyDescent="0.2">
      <c r="A32" s="5"/>
      <c r="B32" s="6"/>
      <c r="C32" s="5"/>
      <c r="D32" s="5"/>
      <c r="E32" s="5"/>
    </row>
    <row r="33" spans="1:6" ht="14.25" x14ac:dyDescent="0.2">
      <c r="A33" s="9"/>
      <c r="B33" s="10" t="s">
        <v>26</v>
      </c>
      <c r="C33" s="10"/>
      <c r="D33" s="10"/>
      <c r="E33" s="16"/>
      <c r="F33" s="9"/>
    </row>
    <row r="34" spans="1:6" ht="14.25" x14ac:dyDescent="0.2">
      <c r="A34" s="9"/>
      <c r="B34" s="92"/>
      <c r="C34" s="92"/>
      <c r="D34" s="92"/>
      <c r="E34" s="16"/>
      <c r="F34" s="9"/>
    </row>
    <row r="35" spans="1:6" ht="14.25" x14ac:dyDescent="0.2">
      <c r="A35" s="9"/>
      <c r="B35" s="92"/>
      <c r="C35" s="92"/>
      <c r="D35" s="92"/>
      <c r="E35" s="16"/>
      <c r="F35" s="9"/>
    </row>
    <row r="36" spans="1:6" ht="14.25" x14ac:dyDescent="0.2">
      <c r="A36" s="9"/>
      <c r="B36" s="92" t="s">
        <v>36</v>
      </c>
      <c r="C36" s="92"/>
      <c r="D36" s="92"/>
      <c r="E36" s="16"/>
      <c r="F36" s="9"/>
    </row>
    <row r="37" spans="1:6" ht="14.25" x14ac:dyDescent="0.2">
      <c r="A37" s="9"/>
      <c r="B37" s="92"/>
      <c r="C37" s="92"/>
      <c r="D37" s="92"/>
      <c r="E37" s="16"/>
      <c r="F37" s="9"/>
    </row>
    <row r="38" spans="1:6" ht="14.25" x14ac:dyDescent="0.2">
      <c r="A38" s="9"/>
      <c r="B38" s="92"/>
      <c r="C38" s="92"/>
      <c r="D38" s="92"/>
      <c r="E38" s="16"/>
      <c r="F38" s="9"/>
    </row>
    <row r="39" spans="1:6" ht="14.25" x14ac:dyDescent="0.2">
      <c r="A39" s="9"/>
      <c r="B39" s="92" t="s">
        <v>37</v>
      </c>
      <c r="C39" s="92"/>
      <c r="D39" s="92"/>
      <c r="E39" s="16"/>
      <c r="F39" s="9"/>
    </row>
    <row r="40" spans="1:6" ht="14.25" x14ac:dyDescent="0.2">
      <c r="A40" s="9"/>
      <c r="B40" s="92"/>
      <c r="C40" s="92"/>
      <c r="D40" s="92"/>
      <c r="E40" s="16"/>
      <c r="F40" s="9"/>
    </row>
    <row r="41" spans="1:6" ht="13.5" customHeight="1" x14ac:dyDescent="0.2">
      <c r="A41" s="9"/>
      <c r="B41" s="92"/>
      <c r="C41" s="92"/>
      <c r="D41" s="92"/>
      <c r="E41" s="16"/>
      <c r="F41" s="9"/>
    </row>
    <row r="42" spans="1:6" ht="14.25" x14ac:dyDescent="0.2">
      <c r="A42" s="9"/>
      <c r="B42" s="92" t="s">
        <v>38</v>
      </c>
      <c r="C42" s="92"/>
      <c r="D42" s="92"/>
      <c r="E42" s="16"/>
      <c r="F42" s="9"/>
    </row>
    <row r="43" spans="1:6" ht="14.25" x14ac:dyDescent="0.2">
      <c r="A43" s="9"/>
      <c r="B43" s="92"/>
      <c r="C43" s="92"/>
      <c r="D43" s="92"/>
      <c r="E43" s="16"/>
      <c r="F43" s="9"/>
    </row>
    <row r="44" spans="1:6" ht="14.25" x14ac:dyDescent="0.2">
      <c r="A44" s="9"/>
      <c r="B44" s="92"/>
      <c r="C44" s="92"/>
      <c r="D44" s="92"/>
      <c r="E44" s="16"/>
      <c r="F44" s="9"/>
    </row>
    <row r="45" spans="1:6" ht="14.25" x14ac:dyDescent="0.2">
      <c r="A45" s="9"/>
      <c r="B45" s="92"/>
      <c r="C45" s="92"/>
      <c r="D45" s="92"/>
      <c r="E45" s="16"/>
      <c r="F45" s="9"/>
    </row>
    <row r="46" spans="1:6" ht="14.25" x14ac:dyDescent="0.2">
      <c r="A46" s="9"/>
      <c r="B46" s="92"/>
      <c r="C46" s="92"/>
      <c r="D46" s="92"/>
      <c r="E46" s="16"/>
      <c r="F46" s="9"/>
    </row>
    <row r="47" spans="1:6" ht="14.25" x14ac:dyDescent="0.2">
      <c r="A47" s="9"/>
      <c r="B47" s="92"/>
      <c r="C47" s="92"/>
      <c r="D47" s="92"/>
      <c r="E47" s="16"/>
      <c r="F47" s="9"/>
    </row>
    <row r="48" spans="1:6" ht="28.5" customHeight="1" x14ac:dyDescent="0.2">
      <c r="A48" s="9"/>
      <c r="B48" s="92"/>
      <c r="C48" s="92"/>
      <c r="D48" s="92"/>
      <c r="E48" s="16"/>
      <c r="F48" s="9"/>
    </row>
    <row r="49" spans="1:6" ht="14.25" x14ac:dyDescent="0.2">
      <c r="A49" s="9"/>
      <c r="B49" s="92"/>
      <c r="C49" s="92"/>
      <c r="D49" s="92"/>
      <c r="E49" s="16"/>
      <c r="F49" s="9"/>
    </row>
    <row r="50" spans="1:6" ht="14.25" x14ac:dyDescent="0.2">
      <c r="A50" s="9"/>
      <c r="B50" s="92"/>
      <c r="C50" s="92"/>
      <c r="D50" s="92"/>
      <c r="E50" s="16"/>
      <c r="F50" s="9"/>
    </row>
    <row r="51" spans="1:6" ht="14.25" x14ac:dyDescent="0.2">
      <c r="A51" s="9"/>
      <c r="B51" s="92"/>
      <c r="C51" s="92"/>
      <c r="D51" s="92"/>
      <c r="E51" s="16"/>
      <c r="F51" s="9"/>
    </row>
    <row r="52" spans="1:6" ht="14.25" x14ac:dyDescent="0.2">
      <c r="A52" s="9"/>
      <c r="B52" s="92"/>
      <c r="C52" s="92"/>
      <c r="D52" s="92"/>
      <c r="E52" s="16"/>
      <c r="F52" s="9"/>
    </row>
    <row r="53" spans="1:6" ht="14.25" x14ac:dyDescent="0.2">
      <c r="A53" s="9"/>
      <c r="B53" s="92"/>
      <c r="C53" s="92"/>
      <c r="D53" s="92"/>
      <c r="E53" s="16"/>
      <c r="F53" s="9"/>
    </row>
    <row r="54" spans="1:6" ht="14.25" x14ac:dyDescent="0.2">
      <c r="A54" s="9"/>
      <c r="B54" s="92"/>
      <c r="C54" s="92"/>
      <c r="D54" s="92"/>
      <c r="E54" s="16"/>
      <c r="F54" s="9"/>
    </row>
    <row r="55" spans="1:6" ht="14.25" x14ac:dyDescent="0.2">
      <c r="A55" s="9"/>
      <c r="B55" s="92"/>
      <c r="C55" s="92"/>
      <c r="D55" s="92"/>
      <c r="E55" s="16"/>
      <c r="F55" s="9"/>
    </row>
    <row r="56" spans="1:6" ht="14.25" x14ac:dyDescent="0.2">
      <c r="A56" s="9"/>
      <c r="B56" s="92"/>
      <c r="C56" s="92"/>
      <c r="D56" s="92"/>
      <c r="E56" s="16"/>
      <c r="F56" s="9"/>
    </row>
    <row r="57" spans="1:6" ht="14.25" x14ac:dyDescent="0.2">
      <c r="A57" s="9"/>
      <c r="B57" s="92"/>
      <c r="C57" s="92"/>
      <c r="D57" s="92"/>
      <c r="E57" s="16"/>
      <c r="F57" s="9"/>
    </row>
    <row r="58" spans="1:6" ht="14.25" x14ac:dyDescent="0.2">
      <c r="A58" s="9"/>
      <c r="B58" s="92"/>
      <c r="C58" s="92"/>
      <c r="D58" s="92"/>
      <c r="E58" s="16"/>
      <c r="F58" s="9"/>
    </row>
    <row r="59" spans="1:6" ht="14.25" x14ac:dyDescent="0.2">
      <c r="A59" s="9"/>
      <c r="B59" s="92"/>
      <c r="C59" s="92"/>
      <c r="D59" s="92"/>
      <c r="E59" s="16"/>
      <c r="F59" s="9"/>
    </row>
    <row r="60" spans="1:6" ht="14.25" x14ac:dyDescent="0.2">
      <c r="A60" s="9"/>
      <c r="B60" s="92"/>
      <c r="C60" s="92"/>
      <c r="D60" s="92"/>
      <c r="E60" s="16"/>
      <c r="F60" s="9"/>
    </row>
    <row r="61" spans="1:6" ht="14.25" x14ac:dyDescent="0.2">
      <c r="A61" s="9"/>
      <c r="B61" s="92"/>
      <c r="C61" s="92"/>
      <c r="D61" s="92"/>
      <c r="E61" s="16"/>
      <c r="F61" s="9"/>
    </row>
    <row r="62" spans="1:6" ht="14.25" x14ac:dyDescent="0.2">
      <c r="A62" s="9"/>
      <c r="B62" s="92"/>
      <c r="C62" s="92"/>
      <c r="D62" s="92"/>
      <c r="E62" s="16"/>
      <c r="F62" s="9"/>
    </row>
    <row r="63" spans="1:6" ht="14.25" x14ac:dyDescent="0.2">
      <c r="A63" s="9"/>
      <c r="B63" s="92"/>
      <c r="C63" s="92"/>
      <c r="D63" s="92"/>
      <c r="E63" s="16"/>
      <c r="F63" s="9"/>
    </row>
    <row r="64" spans="1:6" ht="14.25" x14ac:dyDescent="0.2">
      <c r="A64" s="9"/>
      <c r="B64" s="92"/>
      <c r="C64" s="92"/>
      <c r="D64" s="92"/>
      <c r="E64" s="16"/>
      <c r="F64" s="9"/>
    </row>
    <row r="65" spans="1:6" ht="14.25" x14ac:dyDescent="0.2">
      <c r="A65" s="9"/>
      <c r="B65" s="92"/>
      <c r="C65" s="92"/>
      <c r="D65" s="92"/>
      <c r="E65" s="16"/>
      <c r="F65" s="9"/>
    </row>
    <row r="66" spans="1:6" ht="14.25" x14ac:dyDescent="0.2">
      <c r="A66" s="9"/>
      <c r="B66" s="92"/>
      <c r="C66" s="92"/>
      <c r="D66" s="92"/>
      <c r="E66" s="16"/>
      <c r="F66" s="9"/>
    </row>
    <row r="67" spans="1:6" ht="14.25" x14ac:dyDescent="0.2">
      <c r="A67" s="9"/>
      <c r="B67" s="92"/>
      <c r="C67" s="92"/>
      <c r="D67" s="92"/>
      <c r="E67" s="16"/>
      <c r="F67" s="9"/>
    </row>
    <row r="68" spans="1:6" ht="14.25" x14ac:dyDescent="0.2">
      <c r="A68" s="9"/>
      <c r="B68" s="92"/>
      <c r="C68" s="92"/>
      <c r="D68" s="92"/>
      <c r="E68" s="16"/>
      <c r="F68" s="9"/>
    </row>
    <row r="69" spans="1:6" ht="14.25" x14ac:dyDescent="0.2">
      <c r="A69" s="9"/>
      <c r="B69" s="92"/>
      <c r="C69" s="92"/>
      <c r="D69" s="92"/>
      <c r="E69" s="16"/>
      <c r="F69" s="9"/>
    </row>
    <row r="70" spans="1:6" ht="14.25" x14ac:dyDescent="0.2">
      <c r="A70" s="9"/>
      <c r="B70" s="92"/>
      <c r="C70" s="92"/>
      <c r="D70" s="92"/>
      <c r="E70" s="16"/>
      <c r="F70" s="9"/>
    </row>
    <row r="71" spans="1:6" ht="14.25" x14ac:dyDescent="0.2">
      <c r="A71" s="9"/>
      <c r="B71" s="92"/>
      <c r="C71" s="92"/>
      <c r="D71" s="92"/>
      <c r="E71" s="16"/>
      <c r="F71" s="9"/>
    </row>
    <row r="72" spans="1:6" ht="14.25" x14ac:dyDescent="0.2">
      <c r="A72" s="9"/>
      <c r="B72" s="92"/>
      <c r="C72" s="92"/>
      <c r="D72" s="92"/>
      <c r="E72" s="16"/>
      <c r="F72" s="9"/>
    </row>
    <row r="73" spans="1:6" ht="13.5" customHeight="1" x14ac:dyDescent="0.2">
      <c r="A73" s="9"/>
      <c r="B73" s="92"/>
      <c r="C73" s="92"/>
      <c r="D73" s="92"/>
      <c r="E73" s="16"/>
      <c r="F73" s="9"/>
    </row>
    <row r="74" spans="1:6" ht="13.5" customHeight="1" x14ac:dyDescent="0.2">
      <c r="A74" s="9"/>
      <c r="B74" s="13" t="s">
        <v>17</v>
      </c>
      <c r="C74" s="14"/>
      <c r="D74" s="14"/>
      <c r="E74" s="17">
        <f>3.25*190</f>
        <v>617.5</v>
      </c>
      <c r="F74" s="9"/>
    </row>
    <row r="75" spans="1:6" ht="13.5" customHeight="1" x14ac:dyDescent="0.2">
      <c r="A75" s="9"/>
      <c r="B75" s="22" t="s">
        <v>14</v>
      </c>
      <c r="C75" s="14"/>
      <c r="D75" s="14"/>
      <c r="E75" s="18">
        <v>0</v>
      </c>
      <c r="F75" s="9"/>
    </row>
    <row r="76" spans="1:6" ht="13.5" customHeight="1" x14ac:dyDescent="0.2">
      <c r="A76" s="9"/>
      <c r="B76" s="22" t="s">
        <v>15</v>
      </c>
      <c r="C76" s="14"/>
      <c r="D76" s="14"/>
      <c r="E76" s="18">
        <v>0</v>
      </c>
      <c r="F76" s="9"/>
    </row>
    <row r="77" spans="1:6" ht="13.5" customHeight="1" x14ac:dyDescent="0.2">
      <c r="A77" s="9"/>
      <c r="B77" s="13" t="s">
        <v>16</v>
      </c>
      <c r="C77" s="14"/>
      <c r="D77" s="14"/>
      <c r="E77" s="17">
        <f>SUM(E74:E76)</f>
        <v>617.5</v>
      </c>
      <c r="F77" s="9"/>
    </row>
    <row r="78" spans="1:6" ht="13.5" customHeight="1" x14ac:dyDescent="0.2">
      <c r="A78" s="9"/>
      <c r="B78" s="14" t="s">
        <v>5</v>
      </c>
      <c r="C78" s="19">
        <v>0.05</v>
      </c>
      <c r="D78" s="14"/>
      <c r="E78" s="23">
        <f>ROUND(E77*C78,2)</f>
        <v>30.88</v>
      </c>
      <c r="F78" s="9"/>
    </row>
    <row r="79" spans="1:6" ht="13.5" customHeight="1" x14ac:dyDescent="0.2">
      <c r="A79" s="9"/>
      <c r="B79" s="14" t="s">
        <v>4</v>
      </c>
      <c r="C79" s="19">
        <v>9.5000000000000001E-2</v>
      </c>
      <c r="D79" s="14"/>
      <c r="E79" s="24">
        <f>ROUND((E77+E78)*C79,2)</f>
        <v>61.6</v>
      </c>
      <c r="F79" s="9"/>
    </row>
    <row r="80" spans="1:6" ht="13.5" customHeight="1" x14ac:dyDescent="0.2">
      <c r="A80" s="9"/>
      <c r="B80" s="14"/>
      <c r="C80" s="14"/>
      <c r="D80" s="14"/>
      <c r="E80" s="20"/>
      <c r="F80" s="9"/>
    </row>
    <row r="81" spans="1:6" ht="16.5" customHeight="1" thickBot="1" x14ac:dyDescent="0.25">
      <c r="A81" s="9"/>
      <c r="B81" s="13" t="s">
        <v>18</v>
      </c>
      <c r="C81" s="14"/>
      <c r="D81" s="14"/>
      <c r="E81" s="21">
        <f>SUM(E77:E79)</f>
        <v>709.98</v>
      </c>
      <c r="F81" s="9"/>
    </row>
    <row r="82" spans="1:6" ht="15.75" thickTop="1" x14ac:dyDescent="0.2">
      <c r="A82" s="9"/>
      <c r="B82" s="93"/>
      <c r="C82" s="93"/>
      <c r="D82" s="93"/>
      <c r="E82" s="25"/>
      <c r="F82" s="9"/>
    </row>
    <row r="83" spans="1:6" ht="15" x14ac:dyDescent="0.2">
      <c r="A83" s="9"/>
      <c r="B83" s="99" t="s">
        <v>20</v>
      </c>
      <c r="C83" s="99"/>
      <c r="D83" s="99"/>
      <c r="E83" s="25">
        <v>0</v>
      </c>
      <c r="F83" s="9"/>
    </row>
    <row r="84" spans="1:6" ht="15" x14ac:dyDescent="0.2">
      <c r="A84" s="9"/>
      <c r="B84" s="93"/>
      <c r="C84" s="93"/>
      <c r="D84" s="93"/>
      <c r="E84" s="25"/>
      <c r="F84" s="9"/>
    </row>
    <row r="85" spans="1:6" ht="19.5" customHeight="1" x14ac:dyDescent="0.2">
      <c r="A85" s="9"/>
      <c r="B85" s="26" t="s">
        <v>19</v>
      </c>
      <c r="C85" s="27"/>
      <c r="D85" s="27"/>
      <c r="E85" s="28">
        <f>E81-E83</f>
        <v>709.98</v>
      </c>
      <c r="F85" s="9"/>
    </row>
    <row r="86" spans="1:6" ht="13.5" customHeight="1" x14ac:dyDescent="0.2">
      <c r="A86" s="9"/>
      <c r="B86" s="9"/>
      <c r="C86" s="9"/>
      <c r="D86" s="9"/>
      <c r="E86" s="9"/>
      <c r="F86" s="9"/>
    </row>
    <row r="87" spans="1:6" x14ac:dyDescent="0.2">
      <c r="A87" s="9"/>
      <c r="B87" s="9"/>
      <c r="C87" s="9"/>
      <c r="D87" s="9"/>
      <c r="E87" s="9"/>
      <c r="F87" s="9"/>
    </row>
    <row r="88" spans="1:6" x14ac:dyDescent="0.2">
      <c r="A88" s="9"/>
      <c r="B88" s="97"/>
      <c r="C88" s="97"/>
      <c r="D88" s="97"/>
      <c r="E88" s="97"/>
      <c r="F88" s="9"/>
    </row>
    <row r="89" spans="1:6" ht="14.25" x14ac:dyDescent="0.2">
      <c r="A89" s="91" t="s">
        <v>21</v>
      </c>
      <c r="B89" s="91"/>
      <c r="C89" s="91"/>
      <c r="D89" s="91"/>
      <c r="E89" s="91"/>
      <c r="F89" s="91"/>
    </row>
    <row r="90" spans="1:6" ht="14.25" x14ac:dyDescent="0.2">
      <c r="A90" s="89" t="s">
        <v>6</v>
      </c>
      <c r="B90" s="89"/>
      <c r="C90" s="89"/>
      <c r="D90" s="89"/>
      <c r="E90" s="89"/>
      <c r="F90" s="89"/>
    </row>
    <row r="91" spans="1:6" x14ac:dyDescent="0.2">
      <c r="A91" s="9"/>
      <c r="B91" s="9"/>
      <c r="C91" s="9"/>
      <c r="D91" s="9"/>
      <c r="E91" s="9"/>
      <c r="F91" s="9"/>
    </row>
    <row r="92" spans="1:6" x14ac:dyDescent="0.2">
      <c r="A92" s="9"/>
      <c r="B92" s="98"/>
      <c r="C92" s="98"/>
      <c r="D92" s="98"/>
      <c r="E92" s="98"/>
      <c r="F92" s="9"/>
    </row>
    <row r="93" spans="1:6" ht="15" x14ac:dyDescent="0.2">
      <c r="A93" s="90" t="s">
        <v>7</v>
      </c>
      <c r="B93" s="90"/>
      <c r="C93" s="90"/>
      <c r="D93" s="90"/>
      <c r="E93" s="90"/>
      <c r="F93" s="90"/>
    </row>
    <row r="95" spans="1:6" ht="39.75" customHeight="1" x14ac:dyDescent="0.2">
      <c r="B95" s="95"/>
      <c r="C95" s="96"/>
      <c r="D95" s="96"/>
    </row>
    <row r="96" spans="1:6" ht="13.5" customHeight="1" x14ac:dyDescent="0.2"/>
    <row r="97" spans="2:4" x14ac:dyDescent="0.2">
      <c r="B97" s="4"/>
      <c r="C97" s="4"/>
      <c r="D97" s="4"/>
    </row>
  </sheetData>
  <mergeCells count="50">
    <mergeCell ref="A93:F93"/>
    <mergeCell ref="B95:D95"/>
    <mergeCell ref="B83:D83"/>
    <mergeCell ref="B84:D84"/>
    <mergeCell ref="B88:E88"/>
    <mergeCell ref="A89:F89"/>
    <mergeCell ref="A90:F90"/>
    <mergeCell ref="B92:E92"/>
    <mergeCell ref="B82:D8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2:B84 B34:B73 B12:B20" xr:uid="{00000000-0002-0000-01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0E01B-DAE3-447F-A456-000A5DF3B21D}">
  <sheetPr>
    <pageSetUpPr fitToPage="1"/>
  </sheetPr>
  <dimension ref="A12:F92"/>
  <sheetViews>
    <sheetView view="pageBreakPreview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1" customWidth="1"/>
    <col min="2" max="2" width="120" style="1" customWidth="1"/>
    <col min="3" max="3" width="11.5703125" style="1" customWidth="1"/>
    <col min="4" max="4" width="17.5703125" style="1" customWidth="1"/>
    <col min="5" max="5" width="17.7109375" style="1" customWidth="1"/>
    <col min="6" max="6" width="10.5703125" style="1" customWidth="1"/>
    <col min="7" max="16384" width="11.42578125" style="1"/>
  </cols>
  <sheetData>
    <row r="12" spans="2:5" x14ac:dyDescent="0.2">
      <c r="B12" s="2"/>
      <c r="E12" s="3"/>
    </row>
    <row r="13" spans="2:5" x14ac:dyDescent="0.2">
      <c r="B13" s="2"/>
      <c r="E13" s="3"/>
    </row>
    <row r="14" spans="2:5" x14ac:dyDescent="0.2">
      <c r="B14" s="2"/>
      <c r="E14" s="3"/>
    </row>
    <row r="15" spans="2:5" x14ac:dyDescent="0.2">
      <c r="B15" s="2"/>
      <c r="E15" s="3"/>
    </row>
    <row r="16" spans="2:5" x14ac:dyDescent="0.2">
      <c r="B16" s="2"/>
      <c r="E16" s="3"/>
    </row>
    <row r="17" spans="1:6" x14ac:dyDescent="0.2">
      <c r="B17" s="2"/>
      <c r="E17" s="3"/>
    </row>
    <row r="18" spans="1:6" x14ac:dyDescent="0.2">
      <c r="B18" s="2"/>
      <c r="E18" s="3"/>
    </row>
    <row r="19" spans="1:6" x14ac:dyDescent="0.2">
      <c r="B19" s="2"/>
      <c r="E19" s="3"/>
    </row>
    <row r="20" spans="1:6" x14ac:dyDescent="0.2">
      <c r="B20" s="2"/>
      <c r="E20" s="3"/>
    </row>
    <row r="21" spans="1:6" ht="15" x14ac:dyDescent="0.2">
      <c r="A21" s="5"/>
      <c r="B21" s="13" t="s">
        <v>130</v>
      </c>
      <c r="C21" s="9"/>
      <c r="D21" s="9"/>
      <c r="E21" s="9"/>
      <c r="F21" s="9"/>
    </row>
    <row r="22" spans="1:6" ht="15" x14ac:dyDescent="0.2">
      <c r="A22" s="5"/>
      <c r="B22" s="14"/>
      <c r="C22" s="9"/>
      <c r="D22" s="9"/>
      <c r="E22" s="9"/>
      <c r="F22" s="9"/>
    </row>
    <row r="23" spans="1:6" ht="15" x14ac:dyDescent="0.2">
      <c r="A23" s="5"/>
      <c r="B23" s="14"/>
      <c r="C23" s="9"/>
      <c r="D23" s="9"/>
      <c r="E23" s="9"/>
      <c r="F23" s="9"/>
    </row>
    <row r="24" spans="1:6" ht="15" x14ac:dyDescent="0.2">
      <c r="A24" s="5"/>
      <c r="B24" s="13" t="s">
        <v>22</v>
      </c>
      <c r="C24" s="9"/>
      <c r="D24" s="9"/>
      <c r="E24" s="9"/>
      <c r="F24" s="9"/>
    </row>
    <row r="25" spans="1:6" ht="15" x14ac:dyDescent="0.2">
      <c r="A25" s="5"/>
      <c r="B25" s="13" t="s">
        <v>23</v>
      </c>
      <c r="C25" s="9"/>
      <c r="D25" s="9"/>
      <c r="E25" s="9"/>
      <c r="F25" s="9"/>
    </row>
    <row r="26" spans="1:6" ht="33.75" customHeight="1" x14ac:dyDescent="0.2">
      <c r="A26" s="5"/>
      <c r="B26" s="36" t="s">
        <v>81</v>
      </c>
      <c r="C26" s="9"/>
      <c r="D26" s="9"/>
      <c r="E26" s="9"/>
      <c r="F26" s="9"/>
    </row>
    <row r="27" spans="1:6" x14ac:dyDescent="0.2">
      <c r="A27" s="6"/>
      <c r="B27" s="9"/>
      <c r="C27" s="11"/>
      <c r="D27" s="11"/>
      <c r="E27" s="12"/>
      <c r="F27" s="9"/>
    </row>
    <row r="28" spans="1:6" ht="15" x14ac:dyDescent="0.2">
      <c r="A28" s="5"/>
      <c r="B28" s="11"/>
      <c r="C28" s="11"/>
      <c r="D28" s="15" t="s">
        <v>13</v>
      </c>
      <c r="E28" s="15" t="s">
        <v>129</v>
      </c>
      <c r="F28" s="9"/>
    </row>
    <row r="29" spans="1:6" ht="13.5" thickBot="1" x14ac:dyDescent="0.25">
      <c r="A29" s="7"/>
      <c r="B29" s="7"/>
      <c r="C29" s="7"/>
      <c r="D29" s="7"/>
      <c r="E29" s="7"/>
      <c r="F29" s="8"/>
    </row>
    <row r="30" spans="1:6" s="29" customFormat="1" ht="21.75" customHeight="1" x14ac:dyDescent="0.2">
      <c r="A30" s="94" t="s">
        <v>0</v>
      </c>
      <c r="B30" s="94"/>
      <c r="C30" s="94"/>
      <c r="D30" s="94"/>
      <c r="E30" s="94"/>
      <c r="F30" s="94"/>
    </row>
    <row r="31" spans="1:6" x14ac:dyDescent="0.2">
      <c r="A31" s="5"/>
      <c r="B31" s="6"/>
      <c r="C31" s="5"/>
      <c r="D31" s="5"/>
      <c r="E31" s="5"/>
    </row>
    <row r="32" spans="1:6" ht="14.25" x14ac:dyDescent="0.2">
      <c r="A32" s="9"/>
      <c r="B32" s="10" t="s">
        <v>83</v>
      </c>
      <c r="C32" s="10"/>
      <c r="D32" s="10"/>
      <c r="E32" s="16"/>
      <c r="F32" s="9"/>
    </row>
    <row r="33" spans="1:6" ht="14.25" x14ac:dyDescent="0.2">
      <c r="A33" s="9"/>
      <c r="B33" s="92"/>
      <c r="C33" s="92"/>
      <c r="D33" s="92"/>
      <c r="E33" s="16"/>
      <c r="F33" s="9"/>
    </row>
    <row r="34" spans="1:6" ht="14.25" x14ac:dyDescent="0.2">
      <c r="A34" s="9"/>
      <c r="B34" s="92"/>
      <c r="C34" s="92"/>
      <c r="D34" s="92"/>
      <c r="E34" s="16"/>
      <c r="F34" s="9"/>
    </row>
    <row r="35" spans="1:6" ht="14.25" x14ac:dyDescent="0.2">
      <c r="A35" s="9"/>
      <c r="B35" s="92" t="s">
        <v>131</v>
      </c>
      <c r="C35" s="92"/>
      <c r="D35" s="92"/>
      <c r="E35" s="16"/>
      <c r="F35" s="9"/>
    </row>
    <row r="36" spans="1:6" ht="14.25" x14ac:dyDescent="0.2">
      <c r="A36" s="9"/>
      <c r="B36" s="92"/>
      <c r="C36" s="92"/>
      <c r="D36" s="92"/>
      <c r="E36" s="16"/>
      <c r="F36" s="9"/>
    </row>
    <row r="37" spans="1:6" ht="14.25" x14ac:dyDescent="0.2">
      <c r="A37" s="9"/>
      <c r="B37" s="92"/>
      <c r="C37" s="92"/>
      <c r="D37" s="92"/>
      <c r="E37" s="16"/>
      <c r="F37" s="9"/>
    </row>
    <row r="38" spans="1:6" ht="14.25" x14ac:dyDescent="0.2">
      <c r="A38" s="9"/>
      <c r="B38" s="92"/>
      <c r="C38" s="92"/>
      <c r="D38" s="92"/>
      <c r="E38" s="16"/>
      <c r="F38" s="9"/>
    </row>
    <row r="39" spans="1:6" ht="14.25" x14ac:dyDescent="0.2">
      <c r="A39" s="9"/>
      <c r="B39" s="92"/>
      <c r="C39" s="92"/>
      <c r="D39" s="92"/>
      <c r="E39" s="16"/>
      <c r="F39" s="9"/>
    </row>
    <row r="40" spans="1:6" ht="14.25" x14ac:dyDescent="0.2">
      <c r="A40" s="9"/>
      <c r="B40" s="92"/>
      <c r="C40" s="92"/>
      <c r="D40" s="92"/>
      <c r="E40" s="16"/>
      <c r="F40" s="9"/>
    </row>
    <row r="41" spans="1:6" ht="14.25" x14ac:dyDescent="0.2">
      <c r="A41" s="9"/>
      <c r="B41" s="92"/>
      <c r="C41" s="92"/>
      <c r="D41" s="92"/>
      <c r="E41" s="16"/>
      <c r="F41" s="9"/>
    </row>
    <row r="42" spans="1:6" ht="14.25" x14ac:dyDescent="0.2">
      <c r="A42" s="9"/>
      <c r="B42" s="92"/>
      <c r="C42" s="92"/>
      <c r="D42" s="92"/>
      <c r="E42" s="16"/>
      <c r="F42" s="9"/>
    </row>
    <row r="43" spans="1:6" ht="14.25" x14ac:dyDescent="0.2">
      <c r="A43" s="9"/>
      <c r="B43" s="92"/>
      <c r="C43" s="92"/>
      <c r="D43" s="92"/>
      <c r="E43" s="16"/>
      <c r="F43" s="9"/>
    </row>
    <row r="44" spans="1:6" ht="14.25" x14ac:dyDescent="0.2">
      <c r="A44" s="9"/>
      <c r="B44" s="92"/>
      <c r="C44" s="92"/>
      <c r="D44" s="92"/>
      <c r="E44" s="16"/>
      <c r="F44" s="9"/>
    </row>
    <row r="45" spans="1:6" ht="14.25" x14ac:dyDescent="0.2">
      <c r="A45" s="9"/>
      <c r="B45" s="92"/>
      <c r="C45" s="92"/>
      <c r="D45" s="92"/>
      <c r="E45" s="16"/>
      <c r="F45" s="9"/>
    </row>
    <row r="46" spans="1:6" ht="14.25" x14ac:dyDescent="0.2">
      <c r="A46" s="9"/>
      <c r="B46" s="92"/>
      <c r="C46" s="92"/>
      <c r="D46" s="92"/>
      <c r="E46" s="16"/>
      <c r="F46" s="9"/>
    </row>
    <row r="47" spans="1:6" ht="14.25" x14ac:dyDescent="0.2">
      <c r="A47" s="9"/>
      <c r="B47" s="92"/>
      <c r="C47" s="92"/>
      <c r="D47" s="92"/>
      <c r="E47" s="16"/>
      <c r="F47" s="9"/>
    </row>
    <row r="48" spans="1:6" ht="14.25" x14ac:dyDescent="0.2">
      <c r="A48" s="9"/>
      <c r="B48" s="92"/>
      <c r="C48" s="92"/>
      <c r="D48" s="92"/>
      <c r="E48" s="16"/>
      <c r="F48" s="9"/>
    </row>
    <row r="49" spans="1:6" ht="14.25" x14ac:dyDescent="0.2">
      <c r="A49" s="9"/>
      <c r="B49" s="92"/>
      <c r="C49" s="92"/>
      <c r="D49" s="92"/>
      <c r="E49" s="16"/>
      <c r="F49" s="9"/>
    </row>
    <row r="50" spans="1:6" ht="14.25" x14ac:dyDescent="0.2">
      <c r="A50" s="9"/>
      <c r="B50" s="92"/>
      <c r="C50" s="92"/>
      <c r="D50" s="92"/>
      <c r="E50" s="16"/>
      <c r="F50" s="9"/>
    </row>
    <row r="51" spans="1:6" ht="14.25" x14ac:dyDescent="0.2">
      <c r="A51" s="9"/>
      <c r="B51" s="92"/>
      <c r="C51" s="92"/>
      <c r="D51" s="92"/>
      <c r="E51" s="16"/>
      <c r="F51" s="9"/>
    </row>
    <row r="52" spans="1:6" ht="14.25" x14ac:dyDescent="0.2">
      <c r="A52" s="9"/>
      <c r="B52" s="92"/>
      <c r="C52" s="92"/>
      <c r="D52" s="92"/>
      <c r="E52" s="16"/>
      <c r="F52" s="9"/>
    </row>
    <row r="53" spans="1:6" ht="14.25" x14ac:dyDescent="0.2">
      <c r="A53" s="9"/>
      <c r="B53" s="92"/>
      <c r="C53" s="92"/>
      <c r="D53" s="92"/>
      <c r="E53" s="16"/>
      <c r="F53" s="9"/>
    </row>
    <row r="54" spans="1:6" ht="14.25" x14ac:dyDescent="0.2">
      <c r="A54" s="9"/>
      <c r="B54" s="92"/>
      <c r="C54" s="92"/>
      <c r="D54" s="92"/>
      <c r="E54" s="16"/>
      <c r="F54" s="9"/>
    </row>
    <row r="55" spans="1:6" ht="14.25" x14ac:dyDescent="0.2">
      <c r="A55" s="9"/>
      <c r="B55" s="92"/>
      <c r="C55" s="92"/>
      <c r="D55" s="92"/>
      <c r="E55" s="16"/>
      <c r="F55" s="9"/>
    </row>
    <row r="56" spans="1:6" ht="14.25" x14ac:dyDescent="0.2">
      <c r="A56" s="9"/>
      <c r="B56" s="92"/>
      <c r="C56" s="92"/>
      <c r="D56" s="92"/>
      <c r="E56" s="16"/>
      <c r="F56" s="9"/>
    </row>
    <row r="57" spans="1:6" ht="14.25" x14ac:dyDescent="0.2">
      <c r="A57" s="9"/>
      <c r="B57" s="92"/>
      <c r="C57" s="92"/>
      <c r="D57" s="92"/>
      <c r="E57" s="16"/>
      <c r="F57" s="9"/>
    </row>
    <row r="58" spans="1:6" ht="14.25" x14ac:dyDescent="0.2">
      <c r="A58" s="9"/>
      <c r="B58" s="92"/>
      <c r="C58" s="92"/>
      <c r="D58" s="92"/>
      <c r="E58" s="16"/>
      <c r="F58" s="9"/>
    </row>
    <row r="59" spans="1:6" ht="14.25" x14ac:dyDescent="0.2">
      <c r="A59" s="9"/>
      <c r="B59" s="92"/>
      <c r="C59" s="92"/>
      <c r="D59" s="92"/>
      <c r="E59" s="16"/>
      <c r="F59" s="9"/>
    </row>
    <row r="60" spans="1:6" ht="14.25" x14ac:dyDescent="0.2">
      <c r="A60" s="9"/>
      <c r="B60" s="92"/>
      <c r="C60" s="92"/>
      <c r="D60" s="92"/>
      <c r="E60" s="16"/>
      <c r="F60" s="9"/>
    </row>
    <row r="61" spans="1:6" ht="14.25" x14ac:dyDescent="0.2">
      <c r="A61" s="9"/>
      <c r="B61" s="92"/>
      <c r="C61" s="92"/>
      <c r="D61" s="92"/>
      <c r="E61" s="16"/>
      <c r="F61" s="9"/>
    </row>
    <row r="62" spans="1:6" ht="14.25" x14ac:dyDescent="0.2">
      <c r="A62" s="9"/>
      <c r="B62" s="92"/>
      <c r="C62" s="92"/>
      <c r="D62" s="92"/>
      <c r="E62" s="16"/>
      <c r="F62" s="9"/>
    </row>
    <row r="63" spans="1:6" ht="14.25" x14ac:dyDescent="0.2">
      <c r="A63" s="9"/>
      <c r="B63" s="92"/>
      <c r="C63" s="92"/>
      <c r="D63" s="92"/>
      <c r="E63" s="16"/>
      <c r="F63" s="9"/>
    </row>
    <row r="64" spans="1:6" ht="14.25" x14ac:dyDescent="0.2">
      <c r="A64" s="9"/>
      <c r="B64" s="92"/>
      <c r="C64" s="92"/>
      <c r="D64" s="92"/>
      <c r="E64" s="16"/>
      <c r="F64" s="9"/>
    </row>
    <row r="65" spans="1:6" ht="14.25" x14ac:dyDescent="0.2">
      <c r="A65" s="9"/>
      <c r="B65" s="92"/>
      <c r="C65" s="92"/>
      <c r="D65" s="92"/>
      <c r="E65" s="16"/>
      <c r="F65" s="9"/>
    </row>
    <row r="66" spans="1:6" ht="14.25" x14ac:dyDescent="0.2">
      <c r="A66" s="9"/>
      <c r="B66" s="92"/>
      <c r="C66" s="92"/>
      <c r="D66" s="92"/>
      <c r="E66" s="16"/>
      <c r="F66" s="9"/>
    </row>
    <row r="67" spans="1:6" ht="14.25" x14ac:dyDescent="0.2">
      <c r="A67" s="9"/>
      <c r="B67" s="92"/>
      <c r="C67" s="92"/>
      <c r="D67" s="92"/>
      <c r="E67" s="16"/>
      <c r="F67" s="9"/>
    </row>
    <row r="68" spans="1:6" ht="13.5" customHeight="1" x14ac:dyDescent="0.2">
      <c r="A68" s="9"/>
      <c r="B68" s="92"/>
      <c r="C68" s="92"/>
      <c r="D68" s="92"/>
      <c r="E68" s="16"/>
      <c r="F68" s="9"/>
    </row>
    <row r="69" spans="1:6" ht="13.5" customHeight="1" x14ac:dyDescent="0.2">
      <c r="A69" s="9"/>
      <c r="B69" s="13" t="s">
        <v>17</v>
      </c>
      <c r="C69" s="14"/>
      <c r="D69" s="14"/>
      <c r="E69" s="17">
        <f>2*255</f>
        <v>510</v>
      </c>
      <c r="F69" s="9"/>
    </row>
    <row r="70" spans="1:6" ht="13.5" customHeight="1" x14ac:dyDescent="0.2">
      <c r="A70" s="9"/>
      <c r="B70" s="22" t="s">
        <v>107</v>
      </c>
      <c r="C70" s="14"/>
      <c r="D70" s="14"/>
      <c r="E70" s="18">
        <v>0</v>
      </c>
      <c r="F70" s="9"/>
    </row>
    <row r="71" spans="1:6" ht="13.5" customHeight="1" x14ac:dyDescent="0.2">
      <c r="A71" s="9"/>
      <c r="B71" s="22" t="s">
        <v>15</v>
      </c>
      <c r="C71" s="14"/>
      <c r="D71" s="14"/>
      <c r="E71" s="18">
        <v>0</v>
      </c>
      <c r="F71" s="9"/>
    </row>
    <row r="72" spans="1:6" ht="13.5" customHeight="1" x14ac:dyDescent="0.2">
      <c r="A72" s="9"/>
      <c r="B72" s="13" t="s">
        <v>16</v>
      </c>
      <c r="C72" s="14"/>
      <c r="D72" s="14"/>
      <c r="E72" s="17">
        <f>SUM(E69:E71)</f>
        <v>510</v>
      </c>
      <c r="F72" s="9"/>
    </row>
    <row r="73" spans="1:6" ht="13.5" customHeight="1" x14ac:dyDescent="0.2">
      <c r="A73" s="9"/>
      <c r="B73" s="14" t="s">
        <v>5</v>
      </c>
      <c r="C73" s="19">
        <v>0.05</v>
      </c>
      <c r="D73" s="14"/>
      <c r="E73" s="23">
        <f>ROUND(E72*C73,2)</f>
        <v>25.5</v>
      </c>
      <c r="F73" s="9"/>
    </row>
    <row r="74" spans="1:6" ht="13.5" customHeight="1" x14ac:dyDescent="0.2">
      <c r="A74" s="9"/>
      <c r="B74" s="14" t="s">
        <v>4</v>
      </c>
      <c r="C74" s="30">
        <v>9.9750000000000005E-2</v>
      </c>
      <c r="D74" s="14"/>
      <c r="E74" s="24">
        <f>ROUND(E72*C74,2)</f>
        <v>50.87</v>
      </c>
      <c r="F74" s="9"/>
    </row>
    <row r="75" spans="1:6" ht="13.5" customHeight="1" x14ac:dyDescent="0.2">
      <c r="A75" s="9"/>
      <c r="B75" s="14"/>
      <c r="C75" s="14"/>
      <c r="D75" s="14"/>
      <c r="E75" s="20"/>
      <c r="F75" s="9"/>
    </row>
    <row r="76" spans="1:6" ht="16.5" customHeight="1" thickBot="1" x14ac:dyDescent="0.25">
      <c r="A76" s="9"/>
      <c r="B76" s="13" t="s">
        <v>18</v>
      </c>
      <c r="C76" s="14"/>
      <c r="D76" s="14"/>
      <c r="E76" s="21">
        <f>SUM(E72:E74)</f>
        <v>586.37</v>
      </c>
      <c r="F76" s="9"/>
    </row>
    <row r="77" spans="1:6" ht="15.75" thickTop="1" x14ac:dyDescent="0.2">
      <c r="A77" s="9"/>
      <c r="B77" s="93"/>
      <c r="C77" s="93"/>
      <c r="D77" s="93"/>
      <c r="E77" s="25"/>
      <c r="F77" s="9"/>
    </row>
    <row r="78" spans="1:6" ht="15" x14ac:dyDescent="0.2">
      <c r="A78" s="9"/>
      <c r="B78" s="99" t="s">
        <v>20</v>
      </c>
      <c r="C78" s="99"/>
      <c r="D78" s="99"/>
      <c r="E78" s="25">
        <v>0</v>
      </c>
      <c r="F78" s="9"/>
    </row>
    <row r="79" spans="1:6" ht="15" x14ac:dyDescent="0.2">
      <c r="A79" s="9"/>
      <c r="B79" s="93"/>
      <c r="C79" s="93"/>
      <c r="D79" s="93"/>
      <c r="E79" s="25"/>
      <c r="F79" s="9"/>
    </row>
    <row r="80" spans="1:6" ht="19.5" customHeight="1" x14ac:dyDescent="0.2">
      <c r="A80" s="9"/>
      <c r="B80" s="26" t="s">
        <v>19</v>
      </c>
      <c r="C80" s="27"/>
      <c r="D80" s="27"/>
      <c r="E80" s="28">
        <f>E76-E78</f>
        <v>586.37</v>
      </c>
      <c r="F80" s="9"/>
    </row>
    <row r="81" spans="1:6" ht="13.5" customHeight="1" x14ac:dyDescent="0.2">
      <c r="A81" s="9"/>
      <c r="B81" s="9"/>
      <c r="C81" s="9"/>
      <c r="D81" s="9"/>
      <c r="E81" s="9"/>
      <c r="F81" s="9"/>
    </row>
    <row r="82" spans="1:6" x14ac:dyDescent="0.2">
      <c r="A82" s="9"/>
      <c r="B82" s="9"/>
      <c r="C82" s="9"/>
      <c r="D82" s="9"/>
      <c r="E82" s="9"/>
      <c r="F82" s="9"/>
    </row>
    <row r="83" spans="1:6" x14ac:dyDescent="0.2">
      <c r="A83" s="9"/>
      <c r="B83" s="97"/>
      <c r="C83" s="97"/>
      <c r="D83" s="97"/>
      <c r="E83" s="97"/>
      <c r="F83" s="9"/>
    </row>
    <row r="84" spans="1:6" ht="14.25" x14ac:dyDescent="0.2">
      <c r="A84" s="91" t="s">
        <v>78</v>
      </c>
      <c r="B84" s="91"/>
      <c r="C84" s="91"/>
      <c r="D84" s="91"/>
      <c r="E84" s="91"/>
      <c r="F84" s="91"/>
    </row>
    <row r="85" spans="1:6" ht="14.25" x14ac:dyDescent="0.2">
      <c r="A85" s="89" t="s">
        <v>79</v>
      </c>
      <c r="B85" s="89"/>
      <c r="C85" s="89"/>
      <c r="D85" s="89"/>
      <c r="E85" s="89"/>
      <c r="F85" s="89"/>
    </row>
    <row r="86" spans="1:6" x14ac:dyDescent="0.2">
      <c r="A86" s="9"/>
      <c r="B86" s="9"/>
      <c r="C86" s="9"/>
      <c r="D86" s="9"/>
      <c r="E86" s="9"/>
      <c r="F86" s="9"/>
    </row>
    <row r="87" spans="1:6" x14ac:dyDescent="0.2">
      <c r="A87" s="9"/>
      <c r="B87" s="98"/>
      <c r="C87" s="98"/>
      <c r="D87" s="98"/>
      <c r="E87" s="98"/>
      <c r="F87" s="9"/>
    </row>
    <row r="88" spans="1:6" ht="15" x14ac:dyDescent="0.2">
      <c r="A88" s="90" t="s">
        <v>7</v>
      </c>
      <c r="B88" s="90"/>
      <c r="C88" s="90"/>
      <c r="D88" s="90"/>
      <c r="E88" s="90"/>
      <c r="F88" s="90"/>
    </row>
    <row r="90" spans="1:6" ht="39.75" customHeight="1" x14ac:dyDescent="0.2">
      <c r="B90" s="95"/>
      <c r="C90" s="96"/>
      <c r="D90" s="96"/>
    </row>
    <row r="91" spans="1:6" ht="13.5" customHeight="1" x14ac:dyDescent="0.2"/>
    <row r="92" spans="1:6" x14ac:dyDescent="0.2">
      <c r="B92" s="4"/>
      <c r="C92" s="4"/>
      <c r="D92" s="4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575D5146-4E79-4D25-AA10-A7F64A7E52CF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6BB71-59C4-43AF-B2FB-E310E5A49FF2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1" customWidth="1"/>
    <col min="2" max="2" width="120" style="1" customWidth="1"/>
    <col min="3" max="3" width="11.5703125" style="1" customWidth="1"/>
    <col min="4" max="4" width="17.5703125" style="1" customWidth="1"/>
    <col min="5" max="5" width="17.7109375" style="1" customWidth="1"/>
    <col min="6" max="6" width="10.5703125" style="1" customWidth="1"/>
    <col min="7" max="16384" width="11.42578125" style="1"/>
  </cols>
  <sheetData>
    <row r="12" spans="2:5" x14ac:dyDescent="0.2">
      <c r="B12" s="2"/>
      <c r="E12" s="3"/>
    </row>
    <row r="13" spans="2:5" x14ac:dyDescent="0.2">
      <c r="B13" s="2"/>
      <c r="E13" s="3"/>
    </row>
    <row r="14" spans="2:5" x14ac:dyDescent="0.2">
      <c r="B14" s="2"/>
      <c r="E14" s="3"/>
    </row>
    <row r="15" spans="2:5" x14ac:dyDescent="0.2">
      <c r="B15" s="2"/>
      <c r="E15" s="3"/>
    </row>
    <row r="16" spans="2:5" x14ac:dyDescent="0.2">
      <c r="B16" s="2"/>
      <c r="E16" s="3"/>
    </row>
    <row r="17" spans="1:6" x14ac:dyDescent="0.2">
      <c r="B17" s="2"/>
      <c r="E17" s="3"/>
    </row>
    <row r="18" spans="1:6" x14ac:dyDescent="0.2">
      <c r="B18" s="2"/>
      <c r="E18" s="3"/>
    </row>
    <row r="19" spans="1:6" x14ac:dyDescent="0.2">
      <c r="B19" s="2"/>
      <c r="E19" s="3"/>
    </row>
    <row r="20" spans="1:6" x14ac:dyDescent="0.2">
      <c r="B20" s="2"/>
      <c r="E20" s="3"/>
    </row>
    <row r="21" spans="1:6" ht="15" x14ac:dyDescent="0.2">
      <c r="A21" s="5"/>
      <c r="B21" s="13" t="s">
        <v>132</v>
      </c>
      <c r="C21" s="9"/>
      <c r="D21" s="9"/>
      <c r="E21" s="9"/>
      <c r="F21" s="9"/>
    </row>
    <row r="22" spans="1:6" ht="15" x14ac:dyDescent="0.2">
      <c r="A22" s="5"/>
      <c r="B22" s="14"/>
      <c r="C22" s="9"/>
      <c r="D22" s="9"/>
      <c r="E22" s="9"/>
      <c r="F22" s="9"/>
    </row>
    <row r="23" spans="1:6" ht="15" x14ac:dyDescent="0.2">
      <c r="A23" s="5"/>
      <c r="B23" s="14"/>
      <c r="C23" s="9"/>
      <c r="D23" s="9"/>
      <c r="E23" s="9"/>
      <c r="F23" s="9"/>
    </row>
    <row r="24" spans="1:6" ht="15" x14ac:dyDescent="0.2">
      <c r="A24" s="5"/>
      <c r="B24" s="13" t="s">
        <v>22</v>
      </c>
      <c r="C24" s="9"/>
      <c r="D24" s="9"/>
      <c r="E24" s="9"/>
      <c r="F24" s="9"/>
    </row>
    <row r="25" spans="1:6" ht="15" x14ac:dyDescent="0.2">
      <c r="A25" s="5"/>
      <c r="B25" s="13" t="s">
        <v>23</v>
      </c>
      <c r="C25" s="9"/>
      <c r="D25" s="9"/>
      <c r="E25" s="9"/>
      <c r="F25" s="9"/>
    </row>
    <row r="26" spans="1:6" ht="33.75" customHeight="1" x14ac:dyDescent="0.2">
      <c r="A26" s="5"/>
      <c r="B26" s="36" t="s">
        <v>81</v>
      </c>
      <c r="C26" s="9"/>
      <c r="D26" s="9"/>
      <c r="E26" s="9"/>
      <c r="F26" s="9"/>
    </row>
    <row r="27" spans="1:6" x14ac:dyDescent="0.2">
      <c r="A27" s="6"/>
      <c r="B27" s="9"/>
      <c r="C27" s="11"/>
      <c r="D27" s="11"/>
      <c r="E27" s="12"/>
      <c r="F27" s="9"/>
    </row>
    <row r="28" spans="1:6" ht="15" x14ac:dyDescent="0.2">
      <c r="A28" s="5"/>
      <c r="B28" s="11"/>
      <c r="C28" s="11"/>
      <c r="D28" s="15" t="s">
        <v>13</v>
      </c>
      <c r="E28" s="15" t="s">
        <v>133</v>
      </c>
      <c r="F28" s="9"/>
    </row>
    <row r="29" spans="1:6" ht="13.5" thickBot="1" x14ac:dyDescent="0.25">
      <c r="A29" s="7"/>
      <c r="B29" s="7"/>
      <c r="C29" s="7"/>
      <c r="D29" s="7"/>
      <c r="E29" s="7"/>
      <c r="F29" s="8"/>
    </row>
    <row r="30" spans="1:6" s="29" customFormat="1" ht="21.75" customHeight="1" x14ac:dyDescent="0.2">
      <c r="A30" s="94" t="s">
        <v>0</v>
      </c>
      <c r="B30" s="94"/>
      <c r="C30" s="94"/>
      <c r="D30" s="94"/>
      <c r="E30" s="94"/>
      <c r="F30" s="94"/>
    </row>
    <row r="31" spans="1:6" x14ac:dyDescent="0.2">
      <c r="A31" s="5"/>
      <c r="B31" s="6"/>
      <c r="C31" s="5"/>
      <c r="D31" s="5"/>
      <c r="E31" s="5"/>
    </row>
    <row r="32" spans="1:6" ht="14.25" x14ac:dyDescent="0.2">
      <c r="A32" s="9"/>
      <c r="B32" s="10" t="s">
        <v>83</v>
      </c>
      <c r="C32" s="10"/>
      <c r="D32" s="10"/>
      <c r="E32" s="16"/>
      <c r="F32" s="9"/>
    </row>
    <row r="33" spans="1:6" ht="14.25" x14ac:dyDescent="0.2">
      <c r="A33" s="9"/>
      <c r="B33" s="92"/>
      <c r="C33" s="92"/>
      <c r="D33" s="92"/>
      <c r="E33" s="16"/>
      <c r="F33" s="9"/>
    </row>
    <row r="34" spans="1:6" ht="14.25" x14ac:dyDescent="0.2">
      <c r="A34" s="9"/>
      <c r="B34" s="92"/>
      <c r="C34" s="92"/>
      <c r="D34" s="92"/>
      <c r="E34" s="16"/>
      <c r="F34" s="9"/>
    </row>
    <row r="35" spans="1:6" ht="14.25" x14ac:dyDescent="0.2">
      <c r="A35" s="9"/>
      <c r="B35" s="92" t="s">
        <v>134</v>
      </c>
      <c r="C35" s="92"/>
      <c r="D35" s="92"/>
      <c r="E35" s="16"/>
      <c r="F35" s="9"/>
    </row>
    <row r="36" spans="1:6" ht="14.25" x14ac:dyDescent="0.2">
      <c r="A36" s="9"/>
      <c r="B36" s="92"/>
      <c r="C36" s="92"/>
      <c r="D36" s="92"/>
      <c r="E36" s="16"/>
      <c r="F36" s="9"/>
    </row>
    <row r="37" spans="1:6" ht="14.25" x14ac:dyDescent="0.2">
      <c r="A37" s="9"/>
      <c r="B37" s="92"/>
      <c r="C37" s="92"/>
      <c r="D37" s="92"/>
      <c r="E37" s="16"/>
      <c r="F37" s="9"/>
    </row>
    <row r="38" spans="1:6" ht="14.25" x14ac:dyDescent="0.2">
      <c r="A38" s="9"/>
      <c r="B38" s="92"/>
      <c r="C38" s="92"/>
      <c r="D38" s="92"/>
      <c r="E38" s="16"/>
      <c r="F38" s="9"/>
    </row>
    <row r="39" spans="1:6" ht="14.25" x14ac:dyDescent="0.2">
      <c r="A39" s="9"/>
      <c r="B39" s="92"/>
      <c r="C39" s="92"/>
      <c r="D39" s="92"/>
      <c r="E39" s="16"/>
      <c r="F39" s="9"/>
    </row>
    <row r="40" spans="1:6" ht="14.25" x14ac:dyDescent="0.2">
      <c r="A40" s="9"/>
      <c r="B40" s="92"/>
      <c r="C40" s="92"/>
      <c r="D40" s="92"/>
      <c r="E40" s="16"/>
      <c r="F40" s="9"/>
    </row>
    <row r="41" spans="1:6" ht="14.25" x14ac:dyDescent="0.2">
      <c r="A41" s="9"/>
      <c r="B41" s="92"/>
      <c r="C41" s="92"/>
      <c r="D41" s="92"/>
      <c r="E41" s="16"/>
      <c r="F41" s="9"/>
    </row>
    <row r="42" spans="1:6" ht="14.25" x14ac:dyDescent="0.2">
      <c r="A42" s="9"/>
      <c r="B42" s="92"/>
      <c r="C42" s="92"/>
      <c r="D42" s="92"/>
      <c r="E42" s="16"/>
      <c r="F42" s="9"/>
    </row>
    <row r="43" spans="1:6" ht="14.25" x14ac:dyDescent="0.2">
      <c r="A43" s="9"/>
      <c r="B43" s="92"/>
      <c r="C43" s="92"/>
      <c r="D43" s="92"/>
      <c r="E43" s="16"/>
      <c r="F43" s="9"/>
    </row>
    <row r="44" spans="1:6" ht="14.25" x14ac:dyDescent="0.2">
      <c r="A44" s="9"/>
      <c r="B44" s="92"/>
      <c r="C44" s="92"/>
      <c r="D44" s="92"/>
      <c r="E44" s="16"/>
      <c r="F44" s="9"/>
    </row>
    <row r="45" spans="1:6" ht="14.25" x14ac:dyDescent="0.2">
      <c r="A45" s="9"/>
      <c r="B45" s="92"/>
      <c r="C45" s="92"/>
      <c r="D45" s="92"/>
      <c r="E45" s="16"/>
      <c r="F45" s="9"/>
    </row>
    <row r="46" spans="1:6" ht="14.25" x14ac:dyDescent="0.2">
      <c r="A46" s="9"/>
      <c r="B46" s="92"/>
      <c r="C46" s="92"/>
      <c r="D46" s="92"/>
      <c r="E46" s="16"/>
      <c r="F46" s="9"/>
    </row>
    <row r="47" spans="1:6" ht="14.25" x14ac:dyDescent="0.2">
      <c r="A47" s="9"/>
      <c r="B47" s="92"/>
      <c r="C47" s="92"/>
      <c r="D47" s="92"/>
      <c r="E47" s="16"/>
      <c r="F47" s="9"/>
    </row>
    <row r="48" spans="1:6" ht="14.25" x14ac:dyDescent="0.2">
      <c r="A48" s="9"/>
      <c r="B48" s="92"/>
      <c r="C48" s="92"/>
      <c r="D48" s="92"/>
      <c r="E48" s="16"/>
      <c r="F48" s="9"/>
    </row>
    <row r="49" spans="1:6" ht="14.25" x14ac:dyDescent="0.2">
      <c r="A49" s="9"/>
      <c r="B49" s="92"/>
      <c r="C49" s="92"/>
      <c r="D49" s="92"/>
      <c r="E49" s="16"/>
      <c r="F49" s="9"/>
    </row>
    <row r="50" spans="1:6" ht="14.25" x14ac:dyDescent="0.2">
      <c r="A50" s="9"/>
      <c r="B50" s="92"/>
      <c r="C50" s="92"/>
      <c r="D50" s="92"/>
      <c r="E50" s="16"/>
      <c r="F50" s="9"/>
    </row>
    <row r="51" spans="1:6" ht="14.25" x14ac:dyDescent="0.2">
      <c r="A51" s="9"/>
      <c r="B51" s="92"/>
      <c r="C51" s="92"/>
      <c r="D51" s="92"/>
      <c r="E51" s="16"/>
      <c r="F51" s="9"/>
    </row>
    <row r="52" spans="1:6" ht="14.25" x14ac:dyDescent="0.2">
      <c r="A52" s="9"/>
      <c r="B52" s="92"/>
      <c r="C52" s="92"/>
      <c r="D52" s="92"/>
      <c r="E52" s="16"/>
      <c r="F52" s="9"/>
    </row>
    <row r="53" spans="1:6" ht="14.25" x14ac:dyDescent="0.2">
      <c r="A53" s="9"/>
      <c r="B53" s="92"/>
      <c r="C53" s="92"/>
      <c r="D53" s="92"/>
      <c r="E53" s="16"/>
      <c r="F53" s="9"/>
    </row>
    <row r="54" spans="1:6" ht="14.25" x14ac:dyDescent="0.2">
      <c r="A54" s="9"/>
      <c r="B54" s="92"/>
      <c r="C54" s="92"/>
      <c r="D54" s="92"/>
      <c r="E54" s="16"/>
      <c r="F54" s="9"/>
    </row>
    <row r="55" spans="1:6" ht="14.25" x14ac:dyDescent="0.2">
      <c r="A55" s="9"/>
      <c r="B55" s="92"/>
      <c r="C55" s="92"/>
      <c r="D55" s="92"/>
      <c r="E55" s="16"/>
      <c r="F55" s="9"/>
    </row>
    <row r="56" spans="1:6" ht="14.25" x14ac:dyDescent="0.2">
      <c r="A56" s="9"/>
      <c r="B56" s="92"/>
      <c r="C56" s="92"/>
      <c r="D56" s="92"/>
      <c r="E56" s="16"/>
      <c r="F56" s="9"/>
    </row>
    <row r="57" spans="1:6" ht="14.25" x14ac:dyDescent="0.2">
      <c r="A57" s="9"/>
      <c r="B57" s="92"/>
      <c r="C57" s="92"/>
      <c r="D57" s="92"/>
      <c r="E57" s="16"/>
      <c r="F57" s="9"/>
    </row>
    <row r="58" spans="1:6" ht="14.25" x14ac:dyDescent="0.2">
      <c r="A58" s="9"/>
      <c r="B58" s="92"/>
      <c r="C58" s="92"/>
      <c r="D58" s="92"/>
      <c r="E58" s="16"/>
      <c r="F58" s="9"/>
    </row>
    <row r="59" spans="1:6" ht="14.25" x14ac:dyDescent="0.2">
      <c r="A59" s="9"/>
      <c r="B59" s="92"/>
      <c r="C59" s="92"/>
      <c r="D59" s="92"/>
      <c r="E59" s="16"/>
      <c r="F59" s="9"/>
    </row>
    <row r="60" spans="1:6" ht="14.25" x14ac:dyDescent="0.2">
      <c r="A60" s="9"/>
      <c r="B60" s="92"/>
      <c r="C60" s="92"/>
      <c r="D60" s="92"/>
      <c r="E60" s="16"/>
      <c r="F60" s="9"/>
    </row>
    <row r="61" spans="1:6" ht="14.25" x14ac:dyDescent="0.2">
      <c r="A61" s="9"/>
      <c r="B61" s="92"/>
      <c r="C61" s="92"/>
      <c r="D61" s="92"/>
      <c r="E61" s="16"/>
      <c r="F61" s="9"/>
    </row>
    <row r="62" spans="1:6" ht="14.25" x14ac:dyDescent="0.2">
      <c r="A62" s="9"/>
      <c r="B62" s="92"/>
      <c r="C62" s="92"/>
      <c r="D62" s="92"/>
      <c r="E62" s="16"/>
      <c r="F62" s="9"/>
    </row>
    <row r="63" spans="1:6" ht="14.25" x14ac:dyDescent="0.2">
      <c r="A63" s="9"/>
      <c r="B63" s="92"/>
      <c r="C63" s="92"/>
      <c r="D63" s="92"/>
      <c r="E63" s="16"/>
      <c r="F63" s="9"/>
    </row>
    <row r="64" spans="1:6" ht="14.25" x14ac:dyDescent="0.2">
      <c r="A64" s="9"/>
      <c r="B64" s="92"/>
      <c r="C64" s="92"/>
      <c r="D64" s="92"/>
      <c r="E64" s="16"/>
      <c r="F64" s="9"/>
    </row>
    <row r="65" spans="1:6" ht="14.25" x14ac:dyDescent="0.2">
      <c r="A65" s="9"/>
      <c r="B65" s="92"/>
      <c r="C65" s="92"/>
      <c r="D65" s="92"/>
      <c r="E65" s="16"/>
      <c r="F65" s="9"/>
    </row>
    <row r="66" spans="1:6" ht="14.25" x14ac:dyDescent="0.2">
      <c r="A66" s="9"/>
      <c r="B66" s="92"/>
      <c r="C66" s="92"/>
      <c r="D66" s="92"/>
      <c r="E66" s="16"/>
      <c r="F66" s="9"/>
    </row>
    <row r="67" spans="1:6" ht="14.25" x14ac:dyDescent="0.2">
      <c r="A67" s="9"/>
      <c r="B67" s="92"/>
      <c r="C67" s="92"/>
      <c r="D67" s="92"/>
      <c r="E67" s="16"/>
      <c r="F67" s="9"/>
    </row>
    <row r="68" spans="1:6" ht="13.5" customHeight="1" x14ac:dyDescent="0.2">
      <c r="A68" s="9"/>
      <c r="B68" s="92"/>
      <c r="C68" s="92"/>
      <c r="D68" s="92"/>
      <c r="E68" s="16"/>
      <c r="F68" s="9"/>
    </row>
    <row r="69" spans="1:6" ht="13.5" customHeight="1" x14ac:dyDescent="0.2">
      <c r="A69" s="9"/>
      <c r="B69" s="13" t="s">
        <v>17</v>
      </c>
      <c r="C69" s="14"/>
      <c r="D69" s="14"/>
      <c r="E69" s="17">
        <f>1.25*265</f>
        <v>331.25</v>
      </c>
      <c r="F69" s="9"/>
    </row>
    <row r="70" spans="1:6" ht="13.5" customHeight="1" x14ac:dyDescent="0.2">
      <c r="A70" s="9"/>
      <c r="B70" s="22" t="s">
        <v>107</v>
      </c>
      <c r="C70" s="14"/>
      <c r="D70" s="14"/>
      <c r="E70" s="18">
        <v>0</v>
      </c>
      <c r="F70" s="9"/>
    </row>
    <row r="71" spans="1:6" ht="13.5" customHeight="1" x14ac:dyDescent="0.2">
      <c r="A71" s="9"/>
      <c r="B71" s="22" t="s">
        <v>15</v>
      </c>
      <c r="C71" s="14"/>
      <c r="D71" s="14"/>
      <c r="E71" s="18">
        <v>0</v>
      </c>
      <c r="F71" s="9"/>
    </row>
    <row r="72" spans="1:6" ht="13.5" customHeight="1" x14ac:dyDescent="0.2">
      <c r="A72" s="9"/>
      <c r="B72" s="13" t="s">
        <v>16</v>
      </c>
      <c r="C72" s="14"/>
      <c r="D72" s="14"/>
      <c r="E72" s="17">
        <f>SUM(E69:E71)</f>
        <v>331.25</v>
      </c>
      <c r="F72" s="9"/>
    </row>
    <row r="73" spans="1:6" ht="13.5" customHeight="1" x14ac:dyDescent="0.2">
      <c r="A73" s="9"/>
      <c r="B73" s="14" t="s">
        <v>5</v>
      </c>
      <c r="C73" s="19">
        <v>0.05</v>
      </c>
      <c r="D73" s="14"/>
      <c r="E73" s="23">
        <f>ROUND(E72*C73,2)</f>
        <v>16.559999999999999</v>
      </c>
      <c r="F73" s="9"/>
    </row>
    <row r="74" spans="1:6" ht="13.5" customHeight="1" x14ac:dyDescent="0.2">
      <c r="A74" s="9"/>
      <c r="B74" s="14" t="s">
        <v>4</v>
      </c>
      <c r="C74" s="30">
        <v>9.9750000000000005E-2</v>
      </c>
      <c r="D74" s="14"/>
      <c r="E74" s="24">
        <f>ROUND(E72*C74,2)</f>
        <v>33.04</v>
      </c>
      <c r="F74" s="9"/>
    </row>
    <row r="75" spans="1:6" ht="13.5" customHeight="1" x14ac:dyDescent="0.2">
      <c r="A75" s="9"/>
      <c r="B75" s="14"/>
      <c r="C75" s="14"/>
      <c r="D75" s="14"/>
      <c r="E75" s="20"/>
      <c r="F75" s="9"/>
    </row>
    <row r="76" spans="1:6" ht="16.5" customHeight="1" thickBot="1" x14ac:dyDescent="0.25">
      <c r="A76" s="9"/>
      <c r="B76" s="13" t="s">
        <v>18</v>
      </c>
      <c r="C76" s="14"/>
      <c r="D76" s="14"/>
      <c r="E76" s="21">
        <f>SUM(E72:E74)</f>
        <v>380.85</v>
      </c>
      <c r="F76" s="9"/>
    </row>
    <row r="77" spans="1:6" ht="15.75" thickTop="1" x14ac:dyDescent="0.2">
      <c r="A77" s="9"/>
      <c r="B77" s="93"/>
      <c r="C77" s="93"/>
      <c r="D77" s="93"/>
      <c r="E77" s="25"/>
      <c r="F77" s="9"/>
    </row>
    <row r="78" spans="1:6" ht="15" x14ac:dyDescent="0.2">
      <c r="A78" s="9"/>
      <c r="B78" s="99" t="s">
        <v>20</v>
      </c>
      <c r="C78" s="99"/>
      <c r="D78" s="99"/>
      <c r="E78" s="25">
        <v>0</v>
      </c>
      <c r="F78" s="9"/>
    </row>
    <row r="79" spans="1:6" ht="15" x14ac:dyDescent="0.2">
      <c r="A79" s="9"/>
      <c r="B79" s="93"/>
      <c r="C79" s="93"/>
      <c r="D79" s="93"/>
      <c r="E79" s="25"/>
      <c r="F79" s="9"/>
    </row>
    <row r="80" spans="1:6" ht="19.5" customHeight="1" x14ac:dyDescent="0.2">
      <c r="A80" s="9"/>
      <c r="B80" s="26" t="s">
        <v>19</v>
      </c>
      <c r="C80" s="27"/>
      <c r="D80" s="27"/>
      <c r="E80" s="28">
        <f>E76-E78</f>
        <v>380.85</v>
      </c>
      <c r="F80" s="9"/>
    </row>
    <row r="81" spans="1:6" ht="13.5" customHeight="1" x14ac:dyDescent="0.2">
      <c r="A81" s="9"/>
      <c r="B81" s="9"/>
      <c r="C81" s="9"/>
      <c r="D81" s="9"/>
      <c r="E81" s="9"/>
      <c r="F81" s="9"/>
    </row>
    <row r="82" spans="1:6" x14ac:dyDescent="0.2">
      <c r="A82" s="9"/>
      <c r="B82" s="9"/>
      <c r="C82" s="9"/>
      <c r="D82" s="9"/>
      <c r="E82" s="9"/>
      <c r="F82" s="9"/>
    </row>
    <row r="83" spans="1:6" x14ac:dyDescent="0.2">
      <c r="A83" s="9"/>
      <c r="B83" s="97"/>
      <c r="C83" s="97"/>
      <c r="D83" s="97"/>
      <c r="E83" s="97"/>
      <c r="F83" s="9"/>
    </row>
    <row r="84" spans="1:6" ht="14.25" x14ac:dyDescent="0.2">
      <c r="A84" s="91" t="s">
        <v>78</v>
      </c>
      <c r="B84" s="91"/>
      <c r="C84" s="91"/>
      <c r="D84" s="91"/>
      <c r="E84" s="91"/>
      <c r="F84" s="91"/>
    </row>
    <row r="85" spans="1:6" ht="14.25" x14ac:dyDescent="0.2">
      <c r="A85" s="89" t="s">
        <v>79</v>
      </c>
      <c r="B85" s="89"/>
      <c r="C85" s="89"/>
      <c r="D85" s="89"/>
      <c r="E85" s="89"/>
      <c r="F85" s="89"/>
    </row>
    <row r="86" spans="1:6" x14ac:dyDescent="0.2">
      <c r="A86" s="9"/>
      <c r="B86" s="9"/>
      <c r="C86" s="9"/>
      <c r="D86" s="9"/>
      <c r="E86" s="9"/>
      <c r="F86" s="9"/>
    </row>
    <row r="87" spans="1:6" x14ac:dyDescent="0.2">
      <c r="A87" s="9"/>
      <c r="B87" s="98"/>
      <c r="C87" s="98"/>
      <c r="D87" s="98"/>
      <c r="E87" s="98"/>
      <c r="F87" s="9"/>
    </row>
    <row r="88" spans="1:6" ht="15" x14ac:dyDescent="0.2">
      <c r="A88" s="90" t="s">
        <v>7</v>
      </c>
      <c r="B88" s="90"/>
      <c r="C88" s="90"/>
      <c r="D88" s="90"/>
      <c r="E88" s="90"/>
      <c r="F88" s="90"/>
    </row>
    <row r="90" spans="1:6" ht="39.75" customHeight="1" x14ac:dyDescent="0.2">
      <c r="B90" s="95"/>
      <c r="C90" s="96"/>
      <c r="D90" s="96"/>
    </row>
    <row r="91" spans="1:6" ht="13.5" customHeight="1" x14ac:dyDescent="0.2"/>
    <row r="92" spans="1:6" x14ac:dyDescent="0.2">
      <c r="B92" s="4"/>
      <c r="C92" s="4"/>
      <c r="D92" s="4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6676124B-49FB-439B-849D-06041F28FA4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A1D09-6E37-430F-89B1-796FA7B253DD}">
  <sheetPr>
    <pageSetUpPr fitToPage="1"/>
  </sheetPr>
  <dimension ref="A12:F92"/>
  <sheetViews>
    <sheetView view="pageBreakPreview" topLeftCell="A55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1" customWidth="1"/>
    <col min="2" max="2" width="120" style="1" customWidth="1"/>
    <col min="3" max="3" width="11.5703125" style="1" customWidth="1"/>
    <col min="4" max="4" width="17.5703125" style="1" customWidth="1"/>
    <col min="5" max="5" width="17.7109375" style="1" customWidth="1"/>
    <col min="6" max="6" width="10.5703125" style="1" customWidth="1"/>
    <col min="7" max="16384" width="11.42578125" style="1"/>
  </cols>
  <sheetData>
    <row r="12" spans="2:5" x14ac:dyDescent="0.2">
      <c r="B12" s="2"/>
      <c r="E12" s="3"/>
    </row>
    <row r="13" spans="2:5" x14ac:dyDescent="0.2">
      <c r="B13" s="2"/>
      <c r="E13" s="3"/>
    </row>
    <row r="14" spans="2:5" x14ac:dyDescent="0.2">
      <c r="B14" s="2"/>
      <c r="E14" s="3"/>
    </row>
    <row r="15" spans="2:5" x14ac:dyDescent="0.2">
      <c r="B15" s="2"/>
      <c r="E15" s="3"/>
    </row>
    <row r="16" spans="2:5" x14ac:dyDescent="0.2">
      <c r="B16" s="2"/>
      <c r="E16" s="3"/>
    </row>
    <row r="17" spans="1:6" x14ac:dyDescent="0.2">
      <c r="B17" s="2"/>
      <c r="E17" s="3"/>
    </row>
    <row r="18" spans="1:6" x14ac:dyDescent="0.2">
      <c r="B18" s="2"/>
      <c r="E18" s="3"/>
    </row>
    <row r="19" spans="1:6" x14ac:dyDescent="0.2">
      <c r="B19" s="2"/>
      <c r="E19" s="3"/>
    </row>
    <row r="20" spans="1:6" x14ac:dyDescent="0.2">
      <c r="B20" s="2"/>
      <c r="E20" s="3"/>
    </row>
    <row r="21" spans="1:6" ht="15" x14ac:dyDescent="0.2">
      <c r="A21" s="5"/>
      <c r="B21" s="13" t="s">
        <v>135</v>
      </c>
      <c r="C21" s="9"/>
      <c r="D21" s="9"/>
      <c r="E21" s="9"/>
      <c r="F21" s="9"/>
    </row>
    <row r="22" spans="1:6" ht="15" x14ac:dyDescent="0.2">
      <c r="A22" s="5"/>
      <c r="B22" s="14"/>
      <c r="C22" s="9"/>
      <c r="D22" s="9"/>
      <c r="E22" s="9"/>
      <c r="F22" s="9"/>
    </row>
    <row r="23" spans="1:6" ht="15" x14ac:dyDescent="0.2">
      <c r="A23" s="5"/>
      <c r="B23" s="14"/>
      <c r="C23" s="9"/>
      <c r="D23" s="9"/>
      <c r="E23" s="9"/>
      <c r="F23" s="9"/>
    </row>
    <row r="24" spans="1:6" ht="15" x14ac:dyDescent="0.2">
      <c r="A24" s="5"/>
      <c r="B24" s="13" t="s">
        <v>136</v>
      </c>
      <c r="C24" s="9"/>
      <c r="D24" s="9"/>
      <c r="E24" s="9"/>
      <c r="F24" s="9"/>
    </row>
    <row r="25" spans="1:6" ht="15" x14ac:dyDescent="0.2">
      <c r="A25" s="5"/>
      <c r="B25" s="13" t="s">
        <v>137</v>
      </c>
      <c r="C25" s="9"/>
      <c r="D25" s="9"/>
      <c r="E25" s="9"/>
      <c r="F25" s="9"/>
    </row>
    <row r="26" spans="1:6" ht="33.75" customHeight="1" x14ac:dyDescent="0.2">
      <c r="A26" s="5"/>
      <c r="B26" s="36" t="s">
        <v>138</v>
      </c>
      <c r="C26" s="9"/>
      <c r="D26" s="9"/>
      <c r="E26" s="9"/>
      <c r="F26" s="9"/>
    </row>
    <row r="27" spans="1:6" x14ac:dyDescent="0.2">
      <c r="A27" s="6"/>
      <c r="B27" s="9"/>
      <c r="C27" s="11"/>
      <c r="D27" s="11"/>
      <c r="E27" s="12"/>
      <c r="F27" s="9"/>
    </row>
    <row r="28" spans="1:6" ht="15" x14ac:dyDescent="0.2">
      <c r="A28" s="5"/>
      <c r="B28" s="11"/>
      <c r="C28" s="11"/>
      <c r="D28" s="15" t="s">
        <v>13</v>
      </c>
      <c r="E28" s="15" t="s">
        <v>139</v>
      </c>
      <c r="F28" s="9"/>
    </row>
    <row r="29" spans="1:6" ht="13.5" thickBot="1" x14ac:dyDescent="0.25">
      <c r="A29" s="7"/>
      <c r="B29" s="7"/>
      <c r="C29" s="7"/>
      <c r="D29" s="7"/>
      <c r="E29" s="7"/>
      <c r="F29" s="8"/>
    </row>
    <row r="30" spans="1:6" s="29" customFormat="1" ht="21.75" customHeight="1" x14ac:dyDescent="0.2">
      <c r="A30" s="94" t="s">
        <v>0</v>
      </c>
      <c r="B30" s="94"/>
      <c r="C30" s="94"/>
      <c r="D30" s="94"/>
      <c r="E30" s="94"/>
      <c r="F30" s="94"/>
    </row>
    <row r="31" spans="1:6" x14ac:dyDescent="0.2">
      <c r="A31" s="5"/>
      <c r="B31" s="6"/>
      <c r="C31" s="5"/>
      <c r="D31" s="5"/>
      <c r="E31" s="5"/>
    </row>
    <row r="32" spans="1:6" ht="14.25" x14ac:dyDescent="0.2">
      <c r="A32" s="9"/>
      <c r="B32" s="10" t="s">
        <v>140</v>
      </c>
      <c r="C32" s="10"/>
      <c r="D32" s="10"/>
      <c r="E32" s="16"/>
      <c r="F32" s="9"/>
    </row>
    <row r="33" spans="1:6" ht="14.25" x14ac:dyDescent="0.2">
      <c r="A33" s="9"/>
      <c r="B33" s="92"/>
      <c r="C33" s="92"/>
      <c r="D33" s="92"/>
      <c r="E33" s="16"/>
      <c r="F33" s="9"/>
    </row>
    <row r="34" spans="1:6" ht="14.25" x14ac:dyDescent="0.2">
      <c r="A34" s="9"/>
      <c r="B34" s="92"/>
      <c r="C34" s="92"/>
      <c r="D34" s="92"/>
      <c r="E34" s="16"/>
      <c r="F34" s="9"/>
    </row>
    <row r="35" spans="1:6" ht="29.25" customHeight="1" x14ac:dyDescent="0.2">
      <c r="A35" s="9"/>
      <c r="B35" s="92" t="s">
        <v>141</v>
      </c>
      <c r="C35" s="92"/>
      <c r="D35" s="92"/>
      <c r="E35" s="16"/>
      <c r="F35" s="9"/>
    </row>
    <row r="36" spans="1:6" ht="14.25" x14ac:dyDescent="0.2">
      <c r="A36" s="9"/>
      <c r="B36" s="92"/>
      <c r="C36" s="92"/>
      <c r="D36" s="92"/>
      <c r="E36" s="16"/>
      <c r="F36" s="9"/>
    </row>
    <row r="37" spans="1:6" ht="14.25" x14ac:dyDescent="0.2">
      <c r="A37" s="9"/>
      <c r="B37" s="92"/>
      <c r="C37" s="92"/>
      <c r="D37" s="92"/>
      <c r="E37" s="16"/>
      <c r="F37" s="9"/>
    </row>
    <row r="38" spans="1:6" ht="14.25" x14ac:dyDescent="0.2">
      <c r="A38" s="9"/>
      <c r="B38" s="92"/>
      <c r="C38" s="92"/>
      <c r="D38" s="92"/>
      <c r="E38" s="16"/>
      <c r="F38" s="9"/>
    </row>
    <row r="39" spans="1:6" ht="14.25" x14ac:dyDescent="0.2">
      <c r="A39" s="9"/>
      <c r="B39" s="92"/>
      <c r="C39" s="92"/>
      <c r="D39" s="92"/>
      <c r="E39" s="16"/>
      <c r="F39" s="9"/>
    </row>
    <row r="40" spans="1:6" ht="14.25" x14ac:dyDescent="0.2">
      <c r="A40" s="9"/>
      <c r="B40" s="92"/>
      <c r="C40" s="92"/>
      <c r="D40" s="92"/>
      <c r="E40" s="16"/>
      <c r="F40" s="9"/>
    </row>
    <row r="41" spans="1:6" ht="14.25" x14ac:dyDescent="0.2">
      <c r="A41" s="9"/>
      <c r="B41" s="92"/>
      <c r="C41" s="92"/>
      <c r="D41" s="92"/>
      <c r="E41" s="16"/>
      <c r="F41" s="9"/>
    </row>
    <row r="42" spans="1:6" ht="14.25" x14ac:dyDescent="0.2">
      <c r="A42" s="9"/>
      <c r="B42" s="92"/>
      <c r="C42" s="92"/>
      <c r="D42" s="92"/>
      <c r="E42" s="16"/>
      <c r="F42" s="9"/>
    </row>
    <row r="43" spans="1:6" ht="14.25" x14ac:dyDescent="0.2">
      <c r="A43" s="9"/>
      <c r="B43" s="92"/>
      <c r="C43" s="92"/>
      <c r="D43" s="92"/>
      <c r="E43" s="16"/>
      <c r="F43" s="9"/>
    </row>
    <row r="44" spans="1:6" ht="14.25" x14ac:dyDescent="0.2">
      <c r="A44" s="9"/>
      <c r="B44" s="92"/>
      <c r="C44" s="92"/>
      <c r="D44" s="92"/>
      <c r="E44" s="16"/>
      <c r="F44" s="9"/>
    </row>
    <row r="45" spans="1:6" ht="14.25" x14ac:dyDescent="0.2">
      <c r="A45" s="9"/>
      <c r="B45" s="92"/>
      <c r="C45" s="92"/>
      <c r="D45" s="92"/>
      <c r="E45" s="16"/>
      <c r="F45" s="9"/>
    </row>
    <row r="46" spans="1:6" ht="14.25" x14ac:dyDescent="0.2">
      <c r="A46" s="9"/>
      <c r="B46" s="92"/>
      <c r="C46" s="92"/>
      <c r="D46" s="92"/>
      <c r="E46" s="16"/>
      <c r="F46" s="9"/>
    </row>
    <row r="47" spans="1:6" ht="14.25" x14ac:dyDescent="0.2">
      <c r="A47" s="9"/>
      <c r="B47" s="92"/>
      <c r="C47" s="92"/>
      <c r="D47" s="92"/>
      <c r="E47" s="16"/>
      <c r="F47" s="9"/>
    </row>
    <row r="48" spans="1:6" ht="14.25" x14ac:dyDescent="0.2">
      <c r="A48" s="9"/>
      <c r="B48" s="92"/>
      <c r="C48" s="92"/>
      <c r="D48" s="92"/>
      <c r="E48" s="16"/>
      <c r="F48" s="9"/>
    </row>
    <row r="49" spans="1:6" ht="14.25" x14ac:dyDescent="0.2">
      <c r="A49" s="9"/>
      <c r="B49" s="92"/>
      <c r="C49" s="92"/>
      <c r="D49" s="92"/>
      <c r="E49" s="16"/>
      <c r="F49" s="9"/>
    </row>
    <row r="50" spans="1:6" ht="14.25" x14ac:dyDescent="0.2">
      <c r="A50" s="9"/>
      <c r="B50" s="92"/>
      <c r="C50" s="92"/>
      <c r="D50" s="92"/>
      <c r="E50" s="16"/>
      <c r="F50" s="9"/>
    </row>
    <row r="51" spans="1:6" ht="14.25" x14ac:dyDescent="0.2">
      <c r="A51" s="9"/>
      <c r="B51" s="92"/>
      <c r="C51" s="92"/>
      <c r="D51" s="92"/>
      <c r="E51" s="16"/>
      <c r="F51" s="9"/>
    </row>
    <row r="52" spans="1:6" ht="14.25" x14ac:dyDescent="0.2">
      <c r="A52" s="9"/>
      <c r="B52" s="92"/>
      <c r="C52" s="92"/>
      <c r="D52" s="92"/>
      <c r="E52" s="16"/>
      <c r="F52" s="9"/>
    </row>
    <row r="53" spans="1:6" ht="14.25" x14ac:dyDescent="0.2">
      <c r="A53" s="9"/>
      <c r="B53" s="92"/>
      <c r="C53" s="92"/>
      <c r="D53" s="92"/>
      <c r="E53" s="16"/>
      <c r="F53" s="9"/>
    </row>
    <row r="54" spans="1:6" ht="14.25" x14ac:dyDescent="0.2">
      <c r="A54" s="9"/>
      <c r="B54" s="92"/>
      <c r="C54" s="92"/>
      <c r="D54" s="92"/>
      <c r="E54" s="16"/>
      <c r="F54" s="9"/>
    </row>
    <row r="55" spans="1:6" ht="14.25" x14ac:dyDescent="0.2">
      <c r="A55" s="9"/>
      <c r="B55" s="92"/>
      <c r="C55" s="92"/>
      <c r="D55" s="92"/>
      <c r="E55" s="16"/>
      <c r="F55" s="9"/>
    </row>
    <row r="56" spans="1:6" ht="14.25" x14ac:dyDescent="0.2">
      <c r="A56" s="9"/>
      <c r="B56" s="92"/>
      <c r="C56" s="92"/>
      <c r="D56" s="92"/>
      <c r="E56" s="16"/>
      <c r="F56" s="9"/>
    </row>
    <row r="57" spans="1:6" ht="14.25" x14ac:dyDescent="0.2">
      <c r="A57" s="9"/>
      <c r="B57" s="92"/>
      <c r="C57" s="92"/>
      <c r="D57" s="92"/>
      <c r="E57" s="16"/>
      <c r="F57" s="9"/>
    </row>
    <row r="58" spans="1:6" ht="14.25" x14ac:dyDescent="0.2">
      <c r="A58" s="9"/>
      <c r="B58" s="92"/>
      <c r="C58" s="92"/>
      <c r="D58" s="92"/>
      <c r="E58" s="16"/>
      <c r="F58" s="9"/>
    </row>
    <row r="59" spans="1:6" ht="14.25" x14ac:dyDescent="0.2">
      <c r="A59" s="9"/>
      <c r="B59" s="92"/>
      <c r="C59" s="92"/>
      <c r="D59" s="92"/>
      <c r="E59" s="16"/>
      <c r="F59" s="9"/>
    </row>
    <row r="60" spans="1:6" ht="14.25" x14ac:dyDescent="0.2">
      <c r="A60" s="9"/>
      <c r="B60" s="92"/>
      <c r="C60" s="92"/>
      <c r="D60" s="92"/>
      <c r="E60" s="16"/>
      <c r="F60" s="9"/>
    </row>
    <row r="61" spans="1:6" ht="14.25" x14ac:dyDescent="0.2">
      <c r="A61" s="9"/>
      <c r="B61" s="92"/>
      <c r="C61" s="92"/>
      <c r="D61" s="92"/>
      <c r="E61" s="16"/>
      <c r="F61" s="9"/>
    </row>
    <row r="62" spans="1:6" ht="14.25" x14ac:dyDescent="0.2">
      <c r="A62" s="9"/>
      <c r="B62" s="92"/>
      <c r="C62" s="92"/>
      <c r="D62" s="92"/>
      <c r="E62" s="16"/>
      <c r="F62" s="9"/>
    </row>
    <row r="63" spans="1:6" ht="14.25" x14ac:dyDescent="0.2">
      <c r="A63" s="9"/>
      <c r="B63" s="92"/>
      <c r="C63" s="92"/>
      <c r="D63" s="92"/>
      <c r="E63" s="16"/>
      <c r="F63" s="9"/>
    </row>
    <row r="64" spans="1:6" ht="14.25" x14ac:dyDescent="0.2">
      <c r="A64" s="9"/>
      <c r="B64" s="92"/>
      <c r="C64" s="92"/>
      <c r="D64" s="92"/>
      <c r="E64" s="16"/>
      <c r="F64" s="9"/>
    </row>
    <row r="65" spans="1:6" ht="14.25" x14ac:dyDescent="0.2">
      <c r="A65" s="9"/>
      <c r="B65" s="92"/>
      <c r="C65" s="92"/>
      <c r="D65" s="92"/>
      <c r="E65" s="16"/>
      <c r="F65" s="9"/>
    </row>
    <row r="66" spans="1:6" ht="14.25" x14ac:dyDescent="0.2">
      <c r="A66" s="9"/>
      <c r="B66" s="92"/>
      <c r="C66" s="92"/>
      <c r="D66" s="92"/>
      <c r="E66" s="16"/>
      <c r="F66" s="9"/>
    </row>
    <row r="67" spans="1:6" ht="14.25" x14ac:dyDescent="0.2">
      <c r="A67" s="9"/>
      <c r="B67" s="92"/>
      <c r="C67" s="92"/>
      <c r="D67" s="92"/>
      <c r="E67" s="16"/>
      <c r="F67" s="9"/>
    </row>
    <row r="68" spans="1:6" ht="13.5" customHeight="1" x14ac:dyDescent="0.2">
      <c r="A68" s="9"/>
      <c r="B68" s="92"/>
      <c r="C68" s="92"/>
      <c r="D68" s="92"/>
      <c r="E68" s="16"/>
      <c r="F68" s="9"/>
    </row>
    <row r="69" spans="1:6" ht="13.5" customHeight="1" x14ac:dyDescent="0.2">
      <c r="A69" s="9"/>
      <c r="B69" s="13" t="s">
        <v>17</v>
      </c>
      <c r="C69" s="14"/>
      <c r="D69" s="14"/>
      <c r="E69" s="17">
        <f>4.25*295</f>
        <v>1253.75</v>
      </c>
      <c r="F69" s="9"/>
    </row>
    <row r="70" spans="1:6" ht="13.5" customHeight="1" x14ac:dyDescent="0.2">
      <c r="A70" s="9"/>
      <c r="B70" s="22" t="s">
        <v>107</v>
      </c>
      <c r="C70" s="14"/>
      <c r="D70" s="14"/>
      <c r="E70" s="18">
        <v>0</v>
      </c>
      <c r="F70" s="9"/>
    </row>
    <row r="71" spans="1:6" ht="13.5" customHeight="1" x14ac:dyDescent="0.2">
      <c r="A71" s="9"/>
      <c r="B71" s="22" t="s">
        <v>15</v>
      </c>
      <c r="C71" s="14"/>
      <c r="D71" s="14"/>
      <c r="E71" s="18">
        <v>0</v>
      </c>
      <c r="F71" s="9"/>
    </row>
    <row r="72" spans="1:6" ht="13.5" customHeight="1" x14ac:dyDescent="0.2">
      <c r="A72" s="9"/>
      <c r="B72" s="13" t="s">
        <v>16</v>
      </c>
      <c r="C72" s="14"/>
      <c r="D72" s="14"/>
      <c r="E72" s="17">
        <f>SUM(E69:E71)</f>
        <v>1253.75</v>
      </c>
      <c r="F72" s="9"/>
    </row>
    <row r="73" spans="1:6" ht="13.5" customHeight="1" x14ac:dyDescent="0.2">
      <c r="A73" s="9"/>
      <c r="B73" s="14" t="s">
        <v>5</v>
      </c>
      <c r="C73" s="19">
        <v>0.05</v>
      </c>
      <c r="D73" s="14"/>
      <c r="E73" s="23">
        <f>ROUND(E72*C73,2)</f>
        <v>62.69</v>
      </c>
      <c r="F73" s="9"/>
    </row>
    <row r="74" spans="1:6" ht="13.5" customHeight="1" x14ac:dyDescent="0.2">
      <c r="A74" s="9"/>
      <c r="B74" s="14" t="s">
        <v>4</v>
      </c>
      <c r="C74" s="30">
        <v>9.9750000000000005E-2</v>
      </c>
      <c r="D74" s="14"/>
      <c r="E74" s="24">
        <f>ROUND(E72*C74,2)</f>
        <v>125.06</v>
      </c>
      <c r="F74" s="9"/>
    </row>
    <row r="75" spans="1:6" ht="13.5" customHeight="1" x14ac:dyDescent="0.2">
      <c r="A75" s="9"/>
      <c r="B75" s="14"/>
      <c r="C75" s="14"/>
      <c r="D75" s="14"/>
      <c r="E75" s="20"/>
      <c r="F75" s="9"/>
    </row>
    <row r="76" spans="1:6" ht="16.5" customHeight="1" thickBot="1" x14ac:dyDescent="0.25">
      <c r="A76" s="9"/>
      <c r="B76" s="13" t="s">
        <v>18</v>
      </c>
      <c r="C76" s="14"/>
      <c r="D76" s="14"/>
      <c r="E76" s="21">
        <f>SUM(E72:E74)</f>
        <v>1441.5</v>
      </c>
      <c r="F76" s="9"/>
    </row>
    <row r="77" spans="1:6" ht="15.75" thickTop="1" x14ac:dyDescent="0.2">
      <c r="A77" s="9"/>
      <c r="B77" s="93"/>
      <c r="C77" s="93"/>
      <c r="D77" s="93"/>
      <c r="E77" s="25"/>
      <c r="F77" s="9"/>
    </row>
    <row r="78" spans="1:6" ht="15" x14ac:dyDescent="0.2">
      <c r="A78" s="9"/>
      <c r="B78" s="99" t="s">
        <v>20</v>
      </c>
      <c r="C78" s="99"/>
      <c r="D78" s="99"/>
      <c r="E78" s="25">
        <v>0</v>
      </c>
      <c r="F78" s="9"/>
    </row>
    <row r="79" spans="1:6" ht="15" x14ac:dyDescent="0.2">
      <c r="A79" s="9"/>
      <c r="B79" s="93"/>
      <c r="C79" s="93"/>
      <c r="D79" s="93"/>
      <c r="E79" s="25"/>
      <c r="F79" s="9"/>
    </row>
    <row r="80" spans="1:6" ht="19.5" customHeight="1" x14ac:dyDescent="0.2">
      <c r="A80" s="9"/>
      <c r="B80" s="26" t="s">
        <v>19</v>
      </c>
      <c r="C80" s="27"/>
      <c r="D80" s="27"/>
      <c r="E80" s="28">
        <f>E76-E78</f>
        <v>1441.5</v>
      </c>
      <c r="F80" s="9"/>
    </row>
    <row r="81" spans="1:6" ht="13.5" customHeight="1" x14ac:dyDescent="0.2">
      <c r="A81" s="9"/>
      <c r="B81" s="9"/>
      <c r="C81" s="9"/>
      <c r="D81" s="9"/>
      <c r="E81" s="9"/>
      <c r="F81" s="9"/>
    </row>
    <row r="82" spans="1:6" x14ac:dyDescent="0.2">
      <c r="A82" s="9"/>
      <c r="B82" s="9"/>
      <c r="C82" s="9"/>
      <c r="D82" s="9"/>
      <c r="E82" s="9"/>
      <c r="F82" s="9"/>
    </row>
    <row r="83" spans="1:6" x14ac:dyDescent="0.2">
      <c r="A83" s="9"/>
      <c r="B83" s="97"/>
      <c r="C83" s="97"/>
      <c r="D83" s="97"/>
      <c r="E83" s="97"/>
      <c r="F83" s="9"/>
    </row>
    <row r="84" spans="1:6" ht="14.25" x14ac:dyDescent="0.2">
      <c r="A84" s="91" t="s">
        <v>78</v>
      </c>
      <c r="B84" s="91"/>
      <c r="C84" s="91"/>
      <c r="D84" s="91"/>
      <c r="E84" s="91"/>
      <c r="F84" s="91"/>
    </row>
    <row r="85" spans="1:6" ht="14.25" x14ac:dyDescent="0.2">
      <c r="A85" s="89" t="s">
        <v>79</v>
      </c>
      <c r="B85" s="89"/>
      <c r="C85" s="89"/>
      <c r="D85" s="89"/>
      <c r="E85" s="89"/>
      <c r="F85" s="89"/>
    </row>
    <row r="86" spans="1:6" x14ac:dyDescent="0.2">
      <c r="A86" s="9"/>
      <c r="B86" s="9"/>
      <c r="C86" s="9"/>
      <c r="D86" s="9"/>
      <c r="E86" s="9"/>
      <c r="F86" s="9"/>
    </row>
    <row r="87" spans="1:6" x14ac:dyDescent="0.2">
      <c r="A87" s="9"/>
      <c r="B87" s="98"/>
      <c r="C87" s="98"/>
      <c r="D87" s="98"/>
      <c r="E87" s="98"/>
      <c r="F87" s="9"/>
    </row>
    <row r="88" spans="1:6" ht="15" x14ac:dyDescent="0.2">
      <c r="A88" s="90" t="s">
        <v>7</v>
      </c>
      <c r="B88" s="90"/>
      <c r="C88" s="90"/>
      <c r="D88" s="90"/>
      <c r="E88" s="90"/>
      <c r="F88" s="90"/>
    </row>
    <row r="90" spans="1:6" ht="39.75" customHeight="1" x14ac:dyDescent="0.2">
      <c r="B90" s="95"/>
      <c r="C90" s="96"/>
      <c r="D90" s="96"/>
    </row>
    <row r="91" spans="1:6" ht="13.5" customHeight="1" x14ac:dyDescent="0.2"/>
    <row r="92" spans="1:6" x14ac:dyDescent="0.2">
      <c r="B92" s="4"/>
      <c r="C92" s="4"/>
      <c r="D92" s="4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D03F6C7F-F504-4BE0-BB1F-FA4CF85E3A3A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D862C-D61D-46ED-B030-9D35DDDD05A9}">
  <sheetPr>
    <pageSetUpPr fitToPage="1"/>
  </sheetPr>
  <dimension ref="A12:F92"/>
  <sheetViews>
    <sheetView view="pageBreakPreview" topLeftCell="A16" zoomScale="80" zoomScaleNormal="100" zoomScaleSheetLayoutView="80" workbookViewId="0">
      <selection activeCell="B25" sqref="B25:B26"/>
    </sheetView>
  </sheetViews>
  <sheetFormatPr baseColWidth="10" defaultRowHeight="12.75" x14ac:dyDescent="0.2"/>
  <cols>
    <col min="1" max="1" width="5.140625" style="55" customWidth="1"/>
    <col min="2" max="2" width="120" style="55" customWidth="1"/>
    <col min="3" max="3" width="11.5703125" style="55" customWidth="1"/>
    <col min="4" max="4" width="17.5703125" style="55" customWidth="1"/>
    <col min="5" max="5" width="17.7109375" style="55" customWidth="1"/>
    <col min="6" max="6" width="10.5703125" style="55" customWidth="1"/>
    <col min="7" max="16384" width="11.42578125" style="55"/>
  </cols>
  <sheetData>
    <row r="12" spans="2:5" x14ac:dyDescent="0.2">
      <c r="B12" s="54"/>
      <c r="E12" s="56"/>
    </row>
    <row r="13" spans="2:5" x14ac:dyDescent="0.2">
      <c r="B13" s="54"/>
      <c r="E13" s="56"/>
    </row>
    <row r="14" spans="2:5" x14ac:dyDescent="0.2">
      <c r="B14" s="54"/>
      <c r="E14" s="56"/>
    </row>
    <row r="15" spans="2:5" x14ac:dyDescent="0.2">
      <c r="B15" s="54"/>
      <c r="E15" s="56"/>
    </row>
    <row r="16" spans="2:5" x14ac:dyDescent="0.2">
      <c r="B16" s="54"/>
      <c r="E16" s="56"/>
    </row>
    <row r="17" spans="1:6" x14ac:dyDescent="0.2">
      <c r="B17" s="54"/>
      <c r="E17" s="56"/>
    </row>
    <row r="18" spans="1:6" x14ac:dyDescent="0.2">
      <c r="B18" s="54"/>
      <c r="E18" s="56"/>
    </row>
    <row r="19" spans="1:6" x14ac:dyDescent="0.2">
      <c r="B19" s="54"/>
      <c r="E19" s="56"/>
    </row>
    <row r="20" spans="1:6" x14ac:dyDescent="0.2">
      <c r="B20" s="54"/>
      <c r="E20" s="56"/>
    </row>
    <row r="21" spans="1:6" ht="15" x14ac:dyDescent="0.2">
      <c r="A21" s="57"/>
      <c r="B21" s="58" t="s">
        <v>169</v>
      </c>
      <c r="C21" s="59"/>
      <c r="D21" s="59"/>
      <c r="E21" s="59"/>
      <c r="F21" s="59"/>
    </row>
    <row r="22" spans="1:6" ht="15" x14ac:dyDescent="0.2">
      <c r="A22" s="57"/>
      <c r="B22" s="60"/>
      <c r="C22" s="59"/>
      <c r="D22" s="59"/>
      <c r="E22" s="59"/>
      <c r="F22" s="59"/>
    </row>
    <row r="23" spans="1:6" ht="15" x14ac:dyDescent="0.2">
      <c r="A23" s="57"/>
      <c r="B23" s="60"/>
      <c r="C23" s="59"/>
      <c r="D23" s="59"/>
      <c r="E23" s="59"/>
      <c r="F23" s="59"/>
    </row>
    <row r="24" spans="1:6" ht="15" x14ac:dyDescent="0.2">
      <c r="A24" s="57"/>
      <c r="B24" s="58" t="s">
        <v>166</v>
      </c>
      <c r="C24" s="59"/>
      <c r="D24" s="59"/>
      <c r="E24" s="59"/>
      <c r="F24" s="59"/>
    </row>
    <row r="25" spans="1:6" ht="15" x14ac:dyDescent="0.2">
      <c r="A25" s="57"/>
      <c r="B25" s="58" t="s">
        <v>167</v>
      </c>
      <c r="C25" s="59"/>
      <c r="D25" s="59"/>
      <c r="E25" s="59"/>
      <c r="F25" s="59"/>
    </row>
    <row r="26" spans="1:6" ht="33.75" customHeight="1" x14ac:dyDescent="0.2">
      <c r="A26" s="57"/>
      <c r="B26" s="88" t="s">
        <v>168</v>
      </c>
      <c r="C26" s="59"/>
      <c r="D26" s="59"/>
      <c r="E26" s="59"/>
      <c r="F26" s="59"/>
    </row>
    <row r="27" spans="1:6" x14ac:dyDescent="0.2">
      <c r="A27" s="61"/>
      <c r="B27" s="59"/>
      <c r="C27" s="62"/>
      <c r="D27" s="62"/>
      <c r="E27" s="63"/>
      <c r="F27" s="59"/>
    </row>
    <row r="28" spans="1:6" ht="15" x14ac:dyDescent="0.2">
      <c r="A28" s="57"/>
      <c r="B28" s="62"/>
      <c r="C28" s="62"/>
      <c r="D28" s="64" t="s">
        <v>13</v>
      </c>
      <c r="E28" s="64" t="s">
        <v>172</v>
      </c>
      <c r="F28" s="59"/>
    </row>
    <row r="29" spans="1:6" ht="13.5" thickBot="1" x14ac:dyDescent="0.25">
      <c r="A29" s="65"/>
      <c r="B29" s="65"/>
      <c r="C29" s="65"/>
      <c r="D29" s="65"/>
      <c r="E29" s="65"/>
      <c r="F29" s="66"/>
    </row>
    <row r="30" spans="1:6" s="67" customFormat="1" ht="21.75" customHeight="1" x14ac:dyDescent="0.2">
      <c r="A30" s="101" t="s">
        <v>0</v>
      </c>
      <c r="B30" s="101"/>
      <c r="C30" s="101"/>
      <c r="D30" s="101"/>
      <c r="E30" s="101"/>
      <c r="F30" s="101"/>
    </row>
    <row r="31" spans="1:6" x14ac:dyDescent="0.2">
      <c r="A31" s="57"/>
      <c r="B31" s="61"/>
      <c r="C31" s="57"/>
      <c r="D31" s="57"/>
      <c r="E31" s="57"/>
    </row>
    <row r="32" spans="1:6" ht="14.25" x14ac:dyDescent="0.2">
      <c r="A32" s="59"/>
      <c r="B32" s="68" t="s">
        <v>140</v>
      </c>
      <c r="C32" s="68"/>
      <c r="D32" s="68"/>
      <c r="E32" s="69"/>
      <c r="F32" s="59"/>
    </row>
    <row r="33" spans="1:6" ht="14.25" x14ac:dyDescent="0.2">
      <c r="A33" s="59"/>
      <c r="B33" s="100"/>
      <c r="C33" s="100"/>
      <c r="D33" s="100"/>
      <c r="E33" s="69"/>
      <c r="F33" s="59"/>
    </row>
    <row r="34" spans="1:6" ht="14.25" x14ac:dyDescent="0.2">
      <c r="A34" s="59"/>
      <c r="B34" s="100" t="s">
        <v>183</v>
      </c>
      <c r="C34" s="100"/>
      <c r="D34" s="100"/>
      <c r="E34" s="69"/>
      <c r="F34" s="59"/>
    </row>
    <row r="35" spans="1:6" ht="14.25" x14ac:dyDescent="0.2">
      <c r="A35" s="59"/>
      <c r="B35" s="100"/>
      <c r="C35" s="100"/>
      <c r="D35" s="100"/>
      <c r="E35" s="69"/>
      <c r="F35" s="59"/>
    </row>
    <row r="36" spans="1:6" ht="14.25" x14ac:dyDescent="0.2">
      <c r="A36" s="59"/>
      <c r="B36" s="100" t="s">
        <v>148</v>
      </c>
      <c r="C36" s="100"/>
      <c r="D36" s="100"/>
      <c r="E36" s="69"/>
      <c r="F36" s="59"/>
    </row>
    <row r="37" spans="1:6" ht="14.25" x14ac:dyDescent="0.2">
      <c r="A37" s="59"/>
      <c r="B37" s="100"/>
      <c r="C37" s="100"/>
      <c r="D37" s="100"/>
      <c r="E37" s="69"/>
      <c r="F37" s="59"/>
    </row>
    <row r="38" spans="1:6" ht="14.25" x14ac:dyDescent="0.2">
      <c r="A38" s="59"/>
      <c r="B38" s="100" t="s">
        <v>178</v>
      </c>
      <c r="C38" s="100"/>
      <c r="D38" s="100"/>
      <c r="E38" s="69"/>
      <c r="F38" s="59"/>
    </row>
    <row r="39" spans="1:6" ht="14.25" x14ac:dyDescent="0.2">
      <c r="A39" s="59"/>
      <c r="B39" s="100"/>
      <c r="C39" s="100"/>
      <c r="D39" s="100"/>
      <c r="E39" s="69"/>
      <c r="F39" s="59"/>
    </row>
    <row r="40" spans="1:6" ht="14.25" x14ac:dyDescent="0.2">
      <c r="A40" s="59"/>
      <c r="B40" s="100" t="s">
        <v>179</v>
      </c>
      <c r="C40" s="100"/>
      <c r="D40" s="100"/>
      <c r="E40" s="69"/>
      <c r="F40" s="59"/>
    </row>
    <row r="41" spans="1:6" ht="14.25" x14ac:dyDescent="0.2">
      <c r="A41" s="59"/>
      <c r="B41" s="100"/>
      <c r="C41" s="100"/>
      <c r="D41" s="100"/>
      <c r="E41" s="69"/>
      <c r="F41" s="59"/>
    </row>
    <row r="42" spans="1:6" ht="14.25" x14ac:dyDescent="0.2">
      <c r="A42" s="59"/>
      <c r="B42" s="100" t="s">
        <v>2</v>
      </c>
      <c r="C42" s="100"/>
      <c r="D42" s="100"/>
      <c r="E42" s="69"/>
      <c r="F42" s="59"/>
    </row>
    <row r="43" spans="1:6" ht="14.25" x14ac:dyDescent="0.2">
      <c r="A43" s="59"/>
      <c r="B43" s="100"/>
      <c r="C43" s="100"/>
      <c r="D43" s="100"/>
      <c r="E43" s="69"/>
      <c r="F43" s="59"/>
    </row>
    <row r="44" spans="1:6" ht="14.25" x14ac:dyDescent="0.2">
      <c r="A44" s="59"/>
      <c r="B44" s="100" t="s">
        <v>42</v>
      </c>
      <c r="C44" s="100"/>
      <c r="D44" s="100"/>
      <c r="E44" s="69"/>
      <c r="F44" s="59"/>
    </row>
    <row r="45" spans="1:6" ht="14.25" x14ac:dyDescent="0.2">
      <c r="A45" s="59"/>
      <c r="B45" s="100"/>
      <c r="C45" s="100"/>
      <c r="D45" s="100"/>
      <c r="E45" s="69"/>
      <c r="F45" s="59"/>
    </row>
    <row r="46" spans="1:6" ht="14.25" x14ac:dyDescent="0.2">
      <c r="A46" s="59"/>
      <c r="B46" s="100" t="s">
        <v>180</v>
      </c>
      <c r="C46" s="100"/>
      <c r="D46" s="100"/>
      <c r="E46" s="69"/>
      <c r="F46" s="59"/>
    </row>
    <row r="47" spans="1:6" ht="14.25" x14ac:dyDescent="0.2">
      <c r="A47" s="59"/>
      <c r="B47" s="100"/>
      <c r="C47" s="100"/>
      <c r="D47" s="100"/>
      <c r="E47" s="69"/>
      <c r="F47" s="59"/>
    </row>
    <row r="48" spans="1:6" ht="14.25" x14ac:dyDescent="0.2">
      <c r="A48" s="59"/>
      <c r="B48" s="100" t="s">
        <v>181</v>
      </c>
      <c r="C48" s="100"/>
      <c r="D48" s="100"/>
      <c r="E48" s="69"/>
      <c r="F48" s="59"/>
    </row>
    <row r="49" spans="1:6" ht="14.25" x14ac:dyDescent="0.2">
      <c r="A49" s="59"/>
      <c r="B49" s="100"/>
      <c r="C49" s="100"/>
      <c r="D49" s="100"/>
      <c r="E49" s="69"/>
      <c r="F49" s="59"/>
    </row>
    <row r="50" spans="1:6" ht="14.25" x14ac:dyDescent="0.2">
      <c r="A50" s="59"/>
      <c r="B50" s="100" t="s">
        <v>151</v>
      </c>
      <c r="C50" s="100"/>
      <c r="D50" s="100"/>
      <c r="E50" s="69"/>
      <c r="F50" s="59"/>
    </row>
    <row r="51" spans="1:6" ht="14.25" x14ac:dyDescent="0.2">
      <c r="A51" s="59"/>
      <c r="B51" s="100"/>
      <c r="C51" s="100"/>
      <c r="D51" s="100"/>
      <c r="E51" s="69"/>
      <c r="F51" s="59"/>
    </row>
    <row r="52" spans="1:6" ht="14.25" x14ac:dyDescent="0.2">
      <c r="A52" s="59"/>
      <c r="B52" s="100" t="s">
        <v>152</v>
      </c>
      <c r="C52" s="100"/>
      <c r="D52" s="100"/>
      <c r="E52" s="69"/>
      <c r="F52" s="59"/>
    </row>
    <row r="53" spans="1:6" ht="14.25" x14ac:dyDescent="0.2">
      <c r="A53" s="59"/>
      <c r="B53" s="100"/>
      <c r="C53" s="100"/>
      <c r="D53" s="100"/>
      <c r="E53" s="69"/>
      <c r="F53" s="59"/>
    </row>
    <row r="54" spans="1:6" ht="14.25" x14ac:dyDescent="0.2">
      <c r="A54" s="59"/>
      <c r="B54" s="100" t="s">
        <v>182</v>
      </c>
      <c r="C54" s="100"/>
      <c r="D54" s="100"/>
      <c r="E54" s="69"/>
      <c r="F54" s="59"/>
    </row>
    <row r="55" spans="1:6" ht="14.25" x14ac:dyDescent="0.2">
      <c r="A55" s="59"/>
      <c r="B55" s="100"/>
      <c r="C55" s="100"/>
      <c r="D55" s="100"/>
      <c r="E55" s="69"/>
      <c r="F55" s="59"/>
    </row>
    <row r="56" spans="1:6" ht="14.25" x14ac:dyDescent="0.2">
      <c r="A56" s="59"/>
      <c r="B56" s="100" t="s">
        <v>44</v>
      </c>
      <c r="C56" s="100"/>
      <c r="D56" s="100"/>
      <c r="E56" s="69"/>
      <c r="F56" s="59"/>
    </row>
    <row r="57" spans="1:6" ht="14.25" x14ac:dyDescent="0.2">
      <c r="A57" s="59"/>
      <c r="B57" s="100"/>
      <c r="C57" s="100"/>
      <c r="D57" s="100"/>
      <c r="E57" s="69"/>
      <c r="F57" s="59"/>
    </row>
    <row r="58" spans="1:6" ht="14.25" x14ac:dyDescent="0.2">
      <c r="A58" s="59"/>
      <c r="B58" s="100" t="s">
        <v>45</v>
      </c>
      <c r="C58" s="100"/>
      <c r="D58" s="100"/>
      <c r="E58" s="69"/>
      <c r="F58" s="59"/>
    </row>
    <row r="59" spans="1:6" ht="14.25" x14ac:dyDescent="0.2">
      <c r="A59" s="59"/>
      <c r="B59" s="100"/>
      <c r="C59" s="100"/>
      <c r="D59" s="100"/>
      <c r="E59" s="69"/>
      <c r="F59" s="59"/>
    </row>
    <row r="60" spans="1:6" ht="14.25" x14ac:dyDescent="0.2">
      <c r="A60" s="59"/>
      <c r="B60" s="100" t="s">
        <v>154</v>
      </c>
      <c r="C60" s="100"/>
      <c r="D60" s="100"/>
      <c r="E60" s="69"/>
      <c r="F60" s="59"/>
    </row>
    <row r="61" spans="1:6" ht="14.25" x14ac:dyDescent="0.2">
      <c r="A61" s="59"/>
      <c r="B61" s="100"/>
      <c r="C61" s="100"/>
      <c r="D61" s="100"/>
      <c r="E61" s="69"/>
      <c r="F61" s="59"/>
    </row>
    <row r="62" spans="1:6" ht="14.25" x14ac:dyDescent="0.2">
      <c r="A62" s="59"/>
      <c r="B62" s="100" t="s">
        <v>157</v>
      </c>
      <c r="C62" s="100"/>
      <c r="D62" s="100"/>
      <c r="E62" s="69"/>
      <c r="F62" s="59"/>
    </row>
    <row r="63" spans="1:6" ht="14.25" x14ac:dyDescent="0.2">
      <c r="A63" s="59"/>
      <c r="B63" s="100"/>
      <c r="C63" s="100"/>
      <c r="D63" s="100"/>
      <c r="E63" s="69"/>
      <c r="F63" s="59"/>
    </row>
    <row r="64" spans="1:6" ht="14.25" x14ac:dyDescent="0.2">
      <c r="A64" s="59"/>
      <c r="B64" s="100" t="s">
        <v>160</v>
      </c>
      <c r="C64" s="100"/>
      <c r="D64" s="100"/>
      <c r="E64" s="69"/>
      <c r="F64" s="59"/>
    </row>
    <row r="65" spans="1:6" ht="14.25" x14ac:dyDescent="0.2">
      <c r="A65" s="59"/>
      <c r="B65" s="100"/>
      <c r="C65" s="100"/>
      <c r="D65" s="100"/>
      <c r="E65" s="69"/>
      <c r="F65" s="59"/>
    </row>
    <row r="66" spans="1:6" ht="14.25" x14ac:dyDescent="0.2">
      <c r="A66" s="59"/>
      <c r="B66" s="100" t="s">
        <v>161</v>
      </c>
      <c r="C66" s="100"/>
      <c r="D66" s="100"/>
      <c r="E66" s="69"/>
      <c r="F66" s="59"/>
    </row>
    <row r="67" spans="1:6" ht="14.25" x14ac:dyDescent="0.2">
      <c r="A67" s="59"/>
      <c r="B67" s="100"/>
      <c r="C67" s="100"/>
      <c r="D67" s="100"/>
      <c r="E67" s="69"/>
      <c r="F67" s="59"/>
    </row>
    <row r="68" spans="1:6" ht="13.5" customHeight="1" x14ac:dyDescent="0.2">
      <c r="A68" s="59"/>
      <c r="B68" s="100"/>
      <c r="C68" s="100"/>
      <c r="D68" s="100"/>
      <c r="E68" s="69"/>
      <c r="F68" s="59"/>
    </row>
    <row r="69" spans="1:6" ht="13.5" customHeight="1" x14ac:dyDescent="0.2">
      <c r="A69" s="59"/>
      <c r="B69" s="58" t="s">
        <v>17</v>
      </c>
      <c r="C69" s="60"/>
      <c r="D69" s="60"/>
      <c r="E69" s="74">
        <f>66.75*295</f>
        <v>19691.25</v>
      </c>
      <c r="F69" s="59"/>
    </row>
    <row r="70" spans="1:6" ht="13.5" customHeight="1" x14ac:dyDescent="0.2">
      <c r="A70" s="59"/>
      <c r="B70" s="75" t="s">
        <v>14</v>
      </c>
      <c r="C70" s="60"/>
      <c r="D70" s="60"/>
      <c r="E70" s="76">
        <v>0</v>
      </c>
      <c r="F70" s="59"/>
    </row>
    <row r="71" spans="1:6" ht="13.5" customHeight="1" x14ac:dyDescent="0.2">
      <c r="A71" s="59"/>
      <c r="B71" s="75" t="s">
        <v>15</v>
      </c>
      <c r="C71" s="60"/>
      <c r="D71" s="60"/>
      <c r="E71" s="76">
        <v>0</v>
      </c>
      <c r="F71" s="59"/>
    </row>
    <row r="72" spans="1:6" ht="13.5" customHeight="1" x14ac:dyDescent="0.2">
      <c r="A72" s="59"/>
      <c r="B72" s="58" t="s">
        <v>16</v>
      </c>
      <c r="C72" s="60"/>
      <c r="D72" s="60"/>
      <c r="E72" s="74">
        <f>SUM(E69:E71)</f>
        <v>19691.25</v>
      </c>
      <c r="F72" s="59"/>
    </row>
    <row r="73" spans="1:6" ht="13.5" customHeight="1" x14ac:dyDescent="0.2">
      <c r="A73" s="59"/>
      <c r="B73" s="60" t="s">
        <v>5</v>
      </c>
      <c r="C73" s="77">
        <v>0.05</v>
      </c>
      <c r="D73" s="60"/>
      <c r="E73" s="78">
        <f>ROUND(E72*C73,2)</f>
        <v>984.56</v>
      </c>
      <c r="F73" s="59"/>
    </row>
    <row r="74" spans="1:6" ht="13.5" customHeight="1" x14ac:dyDescent="0.2">
      <c r="A74" s="59"/>
      <c r="B74" s="60" t="s">
        <v>4</v>
      </c>
      <c r="C74" s="79">
        <v>9.9750000000000005E-2</v>
      </c>
      <c r="D74" s="60"/>
      <c r="E74" s="80">
        <f>ROUND(E72*C74,2)</f>
        <v>1964.2</v>
      </c>
      <c r="F74" s="59"/>
    </row>
    <row r="75" spans="1:6" ht="13.5" customHeight="1" x14ac:dyDescent="0.2">
      <c r="A75" s="59"/>
      <c r="B75" s="60"/>
      <c r="C75" s="60"/>
      <c r="D75" s="60"/>
      <c r="E75" s="81"/>
      <c r="F75" s="59"/>
    </row>
    <row r="76" spans="1:6" ht="16.5" customHeight="1" thickBot="1" x14ac:dyDescent="0.25">
      <c r="A76" s="59"/>
      <c r="B76" s="58" t="s">
        <v>18</v>
      </c>
      <c r="C76" s="60"/>
      <c r="D76" s="60"/>
      <c r="E76" s="82">
        <f>SUM(E72:E74)</f>
        <v>22640.010000000002</v>
      </c>
      <c r="F76" s="59"/>
    </row>
    <row r="77" spans="1:6" ht="15.75" thickTop="1" x14ac:dyDescent="0.2">
      <c r="A77" s="59"/>
      <c r="B77" s="106"/>
      <c r="C77" s="106"/>
      <c r="D77" s="106"/>
      <c r="E77" s="83"/>
      <c r="F77" s="59"/>
    </row>
    <row r="78" spans="1:6" ht="15" x14ac:dyDescent="0.2">
      <c r="A78" s="59"/>
      <c r="B78" s="105" t="s">
        <v>20</v>
      </c>
      <c r="C78" s="105"/>
      <c r="D78" s="105"/>
      <c r="E78" s="83">
        <v>0</v>
      </c>
      <c r="F78" s="59"/>
    </row>
    <row r="79" spans="1:6" ht="15" x14ac:dyDescent="0.2">
      <c r="A79" s="59"/>
      <c r="B79" s="106"/>
      <c r="C79" s="106"/>
      <c r="D79" s="106"/>
      <c r="E79" s="83"/>
      <c r="F79" s="59"/>
    </row>
    <row r="80" spans="1:6" ht="19.5" customHeight="1" x14ac:dyDescent="0.2">
      <c r="A80" s="59"/>
      <c r="B80" s="84" t="s">
        <v>19</v>
      </c>
      <c r="C80" s="85"/>
      <c r="D80" s="85"/>
      <c r="E80" s="86">
        <f>E76-E78</f>
        <v>22640.010000000002</v>
      </c>
      <c r="F80" s="59"/>
    </row>
    <row r="81" spans="1:6" ht="13.5" customHeight="1" x14ac:dyDescent="0.2">
      <c r="A81" s="59"/>
      <c r="B81" s="59"/>
      <c r="C81" s="59"/>
      <c r="D81" s="59"/>
      <c r="E81" s="59"/>
      <c r="F81" s="59"/>
    </row>
    <row r="82" spans="1:6" x14ac:dyDescent="0.2">
      <c r="A82" s="59"/>
      <c r="B82" s="59"/>
      <c r="C82" s="59"/>
      <c r="D82" s="59"/>
      <c r="E82" s="59"/>
      <c r="F82" s="59"/>
    </row>
    <row r="83" spans="1:6" x14ac:dyDescent="0.2">
      <c r="A83" s="59"/>
      <c r="B83" s="107"/>
      <c r="C83" s="107"/>
      <c r="D83" s="107"/>
      <c r="E83" s="107"/>
      <c r="F83" s="59"/>
    </row>
    <row r="84" spans="1:6" ht="14.25" x14ac:dyDescent="0.2">
      <c r="A84" s="108" t="s">
        <v>78</v>
      </c>
      <c r="B84" s="108"/>
      <c r="C84" s="108"/>
      <c r="D84" s="108"/>
      <c r="E84" s="108"/>
      <c r="F84" s="108"/>
    </row>
    <row r="85" spans="1:6" ht="14.25" x14ac:dyDescent="0.2">
      <c r="A85" s="109" t="s">
        <v>79</v>
      </c>
      <c r="B85" s="109"/>
      <c r="C85" s="109"/>
      <c r="D85" s="109"/>
      <c r="E85" s="109"/>
      <c r="F85" s="109"/>
    </row>
    <row r="86" spans="1:6" x14ac:dyDescent="0.2">
      <c r="A86" s="59"/>
      <c r="B86" s="59"/>
      <c r="C86" s="59"/>
      <c r="D86" s="59"/>
      <c r="E86" s="59"/>
      <c r="F86" s="59"/>
    </row>
    <row r="87" spans="1:6" x14ac:dyDescent="0.2">
      <c r="A87" s="59"/>
      <c r="B87" s="110"/>
      <c r="C87" s="110"/>
      <c r="D87" s="110"/>
      <c r="E87" s="110"/>
      <c r="F87" s="59"/>
    </row>
    <row r="88" spans="1:6" ht="15" x14ac:dyDescent="0.2">
      <c r="A88" s="102" t="s">
        <v>7</v>
      </c>
      <c r="B88" s="102"/>
      <c r="C88" s="102"/>
      <c r="D88" s="102"/>
      <c r="E88" s="102"/>
      <c r="F88" s="102"/>
    </row>
    <row r="90" spans="1:6" ht="39.75" customHeight="1" x14ac:dyDescent="0.2">
      <c r="B90" s="103"/>
      <c r="C90" s="104"/>
      <c r="D90" s="104"/>
    </row>
    <row r="91" spans="1:6" ht="13.5" customHeight="1" x14ac:dyDescent="0.2"/>
    <row r="92" spans="1:6" x14ac:dyDescent="0.2">
      <c r="B92" s="87"/>
      <c r="C92" s="87"/>
      <c r="D92" s="87"/>
    </row>
  </sheetData>
  <mergeCells count="46">
    <mergeCell ref="A88:F88"/>
    <mergeCell ref="B90:D90"/>
    <mergeCell ref="B65:D65"/>
    <mergeCell ref="B66:D66"/>
    <mergeCell ref="B78:D78"/>
    <mergeCell ref="B79:D79"/>
    <mergeCell ref="B83:E83"/>
    <mergeCell ref="A84:F84"/>
    <mergeCell ref="A85:F85"/>
    <mergeCell ref="B87:E87"/>
    <mergeCell ref="B77:D77"/>
    <mergeCell ref="B62:D62"/>
    <mergeCell ref="B63:D63"/>
    <mergeCell ref="B64:D64"/>
    <mergeCell ref="B67:D67"/>
    <mergeCell ref="B68:D6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A8BE7340-5DB7-4994-A39A-545343F0E4A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DDCE3-E371-49E0-A6D4-ACD5A8321DE8}">
  <sheetPr>
    <pageSetUpPr fitToPage="1"/>
  </sheetPr>
  <dimension ref="A12:F92"/>
  <sheetViews>
    <sheetView view="pageBreakPreview" topLeftCell="A13" zoomScale="80" zoomScaleNormal="100" zoomScaleSheetLayoutView="80" workbookViewId="0">
      <selection activeCell="I47" sqref="I47"/>
    </sheetView>
  </sheetViews>
  <sheetFormatPr baseColWidth="10" defaultRowHeight="12.75" x14ac:dyDescent="0.2"/>
  <cols>
    <col min="1" max="1" width="5.140625" style="55" customWidth="1"/>
    <col min="2" max="2" width="120" style="55" customWidth="1"/>
    <col min="3" max="3" width="11.5703125" style="55" customWidth="1"/>
    <col min="4" max="4" width="17.5703125" style="55" customWidth="1"/>
    <col min="5" max="5" width="17.7109375" style="55" customWidth="1"/>
    <col min="6" max="6" width="10.5703125" style="55" customWidth="1"/>
    <col min="7" max="16384" width="11.42578125" style="55"/>
  </cols>
  <sheetData>
    <row r="12" spans="2:5" x14ac:dyDescent="0.2">
      <c r="B12" s="54"/>
      <c r="E12" s="56"/>
    </row>
    <row r="13" spans="2:5" x14ac:dyDescent="0.2">
      <c r="B13" s="54"/>
      <c r="E13" s="56"/>
    </row>
    <row r="14" spans="2:5" x14ac:dyDescent="0.2">
      <c r="B14" s="54"/>
      <c r="E14" s="56"/>
    </row>
    <row r="15" spans="2:5" x14ac:dyDescent="0.2">
      <c r="B15" s="54"/>
      <c r="E15" s="56"/>
    </row>
    <row r="16" spans="2:5" x14ac:dyDescent="0.2">
      <c r="B16" s="54"/>
      <c r="E16" s="56"/>
    </row>
    <row r="17" spans="1:6" x14ac:dyDescent="0.2">
      <c r="B17" s="54"/>
      <c r="E17" s="56"/>
    </row>
    <row r="18" spans="1:6" x14ac:dyDescent="0.2">
      <c r="B18" s="54"/>
      <c r="E18" s="56"/>
    </row>
    <row r="19" spans="1:6" x14ac:dyDescent="0.2">
      <c r="B19" s="54"/>
      <c r="E19" s="56"/>
    </row>
    <row r="20" spans="1:6" x14ac:dyDescent="0.2">
      <c r="B20" s="54"/>
      <c r="E20" s="56"/>
    </row>
    <row r="21" spans="1:6" ht="15" x14ac:dyDescent="0.2">
      <c r="A21" s="57"/>
      <c r="B21" s="58" t="s">
        <v>169</v>
      </c>
      <c r="C21" s="59"/>
      <c r="D21" s="59"/>
      <c r="E21" s="59"/>
      <c r="F21" s="59"/>
    </row>
    <row r="22" spans="1:6" ht="15" x14ac:dyDescent="0.2">
      <c r="A22" s="57"/>
      <c r="B22" s="60"/>
      <c r="C22" s="59"/>
      <c r="D22" s="59"/>
      <c r="E22" s="59"/>
      <c r="F22" s="59"/>
    </row>
    <row r="23" spans="1:6" ht="15" x14ac:dyDescent="0.2">
      <c r="A23" s="57"/>
      <c r="B23" s="60"/>
      <c r="C23" s="59"/>
      <c r="D23" s="59"/>
      <c r="E23" s="59"/>
      <c r="F23" s="59"/>
    </row>
    <row r="24" spans="1:6" ht="15" x14ac:dyDescent="0.2">
      <c r="A24" s="57"/>
      <c r="B24" s="58" t="s">
        <v>166</v>
      </c>
      <c r="C24" s="59"/>
      <c r="D24" s="59"/>
      <c r="E24" s="59"/>
      <c r="F24" s="59"/>
    </row>
    <row r="25" spans="1:6" ht="15" x14ac:dyDescent="0.2">
      <c r="A25" s="57"/>
      <c r="B25" s="58" t="s">
        <v>171</v>
      </c>
      <c r="C25" s="59"/>
      <c r="D25" s="59"/>
      <c r="E25" s="59"/>
      <c r="F25" s="59"/>
    </row>
    <row r="26" spans="1:6" ht="33.75" customHeight="1" x14ac:dyDescent="0.2">
      <c r="A26" s="57"/>
      <c r="B26" s="88" t="s">
        <v>170</v>
      </c>
      <c r="C26" s="59"/>
      <c r="D26" s="59"/>
      <c r="E26" s="59"/>
      <c r="F26" s="59"/>
    </row>
    <row r="27" spans="1:6" x14ac:dyDescent="0.2">
      <c r="A27" s="61"/>
      <c r="B27" s="59"/>
      <c r="C27" s="62"/>
      <c r="D27" s="62"/>
      <c r="E27" s="63"/>
      <c r="F27" s="59"/>
    </row>
    <row r="28" spans="1:6" ht="15" x14ac:dyDescent="0.2">
      <c r="A28" s="57"/>
      <c r="B28" s="62"/>
      <c r="C28" s="62"/>
      <c r="D28" s="64" t="s">
        <v>13</v>
      </c>
      <c r="E28" s="64" t="s">
        <v>173</v>
      </c>
      <c r="F28" s="59"/>
    </row>
    <row r="29" spans="1:6" ht="13.5" thickBot="1" x14ac:dyDescent="0.25">
      <c r="A29" s="65"/>
      <c r="B29" s="65"/>
      <c r="C29" s="65"/>
      <c r="D29" s="65"/>
      <c r="E29" s="65"/>
      <c r="F29" s="66"/>
    </row>
    <row r="30" spans="1:6" s="67" customFormat="1" ht="21.75" customHeight="1" x14ac:dyDescent="0.2">
      <c r="A30" s="101" t="s">
        <v>0</v>
      </c>
      <c r="B30" s="101"/>
      <c r="C30" s="101"/>
      <c r="D30" s="101"/>
      <c r="E30" s="101"/>
      <c r="F30" s="101"/>
    </row>
    <row r="31" spans="1:6" x14ac:dyDescent="0.2">
      <c r="A31" s="57"/>
      <c r="B31" s="61"/>
      <c r="C31" s="57"/>
      <c r="D31" s="57"/>
      <c r="E31" s="57"/>
    </row>
    <row r="32" spans="1:6" ht="14.25" x14ac:dyDescent="0.2">
      <c r="A32" s="59"/>
      <c r="B32" s="68" t="s">
        <v>140</v>
      </c>
      <c r="C32" s="68"/>
      <c r="D32" s="68"/>
      <c r="E32" s="69"/>
      <c r="F32" s="59"/>
    </row>
    <row r="33" spans="1:6" ht="14.25" x14ac:dyDescent="0.2">
      <c r="A33" s="59"/>
      <c r="B33" s="100"/>
      <c r="C33" s="100"/>
      <c r="D33" s="100"/>
      <c r="E33" s="69"/>
      <c r="F33" s="59"/>
    </row>
    <row r="34" spans="1:6" ht="14.25" x14ac:dyDescent="0.2">
      <c r="A34" s="59"/>
      <c r="B34" s="100"/>
      <c r="C34" s="100"/>
      <c r="D34" s="100"/>
      <c r="E34" s="69"/>
      <c r="F34" s="59"/>
    </row>
    <row r="35" spans="1:6" ht="14.25" x14ac:dyDescent="0.2">
      <c r="A35" s="59"/>
      <c r="B35" s="100" t="s">
        <v>174</v>
      </c>
      <c r="C35" s="100"/>
      <c r="D35" s="100"/>
      <c r="E35" s="69"/>
      <c r="F35" s="59"/>
    </row>
    <row r="36" spans="1:6" ht="14.25" x14ac:dyDescent="0.2">
      <c r="A36" s="59"/>
      <c r="B36" s="100"/>
      <c r="C36" s="100"/>
      <c r="D36" s="100"/>
      <c r="E36" s="69"/>
      <c r="F36" s="59"/>
    </row>
    <row r="37" spans="1:6" ht="14.25" x14ac:dyDescent="0.2">
      <c r="A37" s="59"/>
      <c r="B37" s="100" t="s">
        <v>175</v>
      </c>
      <c r="C37" s="100"/>
      <c r="D37" s="100"/>
      <c r="E37" s="69"/>
      <c r="F37" s="59"/>
    </row>
    <row r="38" spans="1:6" ht="14.25" x14ac:dyDescent="0.2">
      <c r="A38" s="59"/>
      <c r="B38" s="100"/>
      <c r="C38" s="100"/>
      <c r="D38" s="100"/>
      <c r="E38" s="69"/>
      <c r="F38" s="59"/>
    </row>
    <row r="39" spans="1:6" ht="14.25" x14ac:dyDescent="0.2">
      <c r="A39" s="59"/>
      <c r="B39" s="100" t="s">
        <v>176</v>
      </c>
      <c r="C39" s="100"/>
      <c r="D39" s="100"/>
      <c r="E39" s="69"/>
      <c r="F39" s="59"/>
    </row>
    <row r="40" spans="1:6" ht="14.25" x14ac:dyDescent="0.2">
      <c r="A40" s="59"/>
      <c r="B40" s="100"/>
      <c r="C40" s="100"/>
      <c r="D40" s="100"/>
      <c r="E40" s="69"/>
      <c r="F40" s="59"/>
    </row>
    <row r="41" spans="1:6" ht="14.25" x14ac:dyDescent="0.2">
      <c r="A41" s="59"/>
      <c r="B41" s="100" t="s">
        <v>177</v>
      </c>
      <c r="C41" s="100"/>
      <c r="D41" s="100"/>
      <c r="E41" s="69"/>
      <c r="F41" s="59"/>
    </row>
    <row r="42" spans="1:6" ht="14.25" x14ac:dyDescent="0.2">
      <c r="A42" s="59"/>
      <c r="B42" s="100"/>
      <c r="C42" s="100"/>
      <c r="D42" s="100"/>
      <c r="E42" s="69"/>
      <c r="F42" s="59"/>
    </row>
    <row r="43" spans="1:6" ht="14.25" x14ac:dyDescent="0.2">
      <c r="A43" s="59"/>
      <c r="B43" s="100" t="s">
        <v>52</v>
      </c>
      <c r="C43" s="100"/>
      <c r="D43" s="100"/>
      <c r="E43" s="69"/>
      <c r="F43" s="59"/>
    </row>
    <row r="44" spans="1:6" ht="14.25" x14ac:dyDescent="0.2">
      <c r="A44" s="59"/>
      <c r="B44" s="100"/>
      <c r="C44" s="100"/>
      <c r="D44" s="100"/>
      <c r="E44" s="69"/>
      <c r="F44" s="59"/>
    </row>
    <row r="45" spans="1:6" ht="14.25" x14ac:dyDescent="0.2">
      <c r="A45" s="59"/>
      <c r="B45" s="100"/>
      <c r="C45" s="100"/>
      <c r="D45" s="100"/>
      <c r="E45" s="69"/>
      <c r="F45" s="59"/>
    </row>
    <row r="46" spans="1:6" ht="14.25" x14ac:dyDescent="0.2">
      <c r="A46" s="59"/>
      <c r="B46" s="100"/>
      <c r="C46" s="100"/>
      <c r="D46" s="100"/>
      <c r="E46" s="69"/>
      <c r="F46" s="59"/>
    </row>
    <row r="47" spans="1:6" ht="14.25" x14ac:dyDescent="0.2">
      <c r="A47" s="59"/>
      <c r="B47" s="100"/>
      <c r="C47" s="100"/>
      <c r="D47" s="100"/>
      <c r="E47" s="69"/>
      <c r="F47" s="59"/>
    </row>
    <row r="48" spans="1:6" ht="14.25" x14ac:dyDescent="0.2">
      <c r="A48" s="59"/>
      <c r="B48" s="100"/>
      <c r="C48" s="100"/>
      <c r="D48" s="100"/>
      <c r="E48" s="69"/>
      <c r="F48" s="59"/>
    </row>
    <row r="49" spans="1:6" ht="14.25" x14ac:dyDescent="0.2">
      <c r="A49" s="59"/>
      <c r="B49" s="100"/>
      <c r="C49" s="100"/>
      <c r="D49" s="100"/>
      <c r="E49" s="69"/>
      <c r="F49" s="59"/>
    </row>
    <row r="50" spans="1:6" ht="14.25" x14ac:dyDescent="0.2">
      <c r="A50" s="59"/>
      <c r="B50" s="100"/>
      <c r="C50" s="100"/>
      <c r="D50" s="100"/>
      <c r="E50" s="69"/>
      <c r="F50" s="59"/>
    </row>
    <row r="51" spans="1:6" ht="14.25" x14ac:dyDescent="0.2">
      <c r="A51" s="59"/>
      <c r="B51" s="100"/>
      <c r="C51" s="100"/>
      <c r="D51" s="100"/>
      <c r="E51" s="69"/>
      <c r="F51" s="59"/>
    </row>
    <row r="52" spans="1:6" ht="14.25" x14ac:dyDescent="0.2">
      <c r="A52" s="59"/>
      <c r="B52" s="100"/>
      <c r="C52" s="100"/>
      <c r="D52" s="100"/>
      <c r="E52" s="69"/>
      <c r="F52" s="59"/>
    </row>
    <row r="53" spans="1:6" ht="14.25" x14ac:dyDescent="0.2">
      <c r="A53" s="59"/>
      <c r="B53" s="100"/>
      <c r="C53" s="100"/>
      <c r="D53" s="100"/>
      <c r="E53" s="69"/>
      <c r="F53" s="59"/>
    </row>
    <row r="54" spans="1:6" ht="14.25" x14ac:dyDescent="0.2">
      <c r="A54" s="59"/>
      <c r="B54" s="100"/>
      <c r="C54" s="100"/>
      <c r="D54" s="100"/>
      <c r="E54" s="69"/>
      <c r="F54" s="59"/>
    </row>
    <row r="55" spans="1:6" ht="14.25" x14ac:dyDescent="0.2">
      <c r="A55" s="59"/>
      <c r="B55" s="100"/>
      <c r="C55" s="100"/>
      <c r="D55" s="100"/>
      <c r="E55" s="69"/>
      <c r="F55" s="59"/>
    </row>
    <row r="56" spans="1:6" ht="14.25" x14ac:dyDescent="0.2">
      <c r="A56" s="59"/>
      <c r="B56" s="100"/>
      <c r="C56" s="100"/>
      <c r="D56" s="100"/>
      <c r="E56" s="69"/>
      <c r="F56" s="59"/>
    </row>
    <row r="57" spans="1:6" ht="14.25" x14ac:dyDescent="0.2">
      <c r="A57" s="59"/>
      <c r="B57" s="100"/>
      <c r="C57" s="100"/>
      <c r="D57" s="100"/>
      <c r="E57" s="69"/>
      <c r="F57" s="59"/>
    </row>
    <row r="58" spans="1:6" ht="14.25" x14ac:dyDescent="0.2">
      <c r="A58" s="59"/>
      <c r="B58" s="100"/>
      <c r="C58" s="100"/>
      <c r="D58" s="100"/>
      <c r="E58" s="69"/>
      <c r="F58" s="59"/>
    </row>
    <row r="59" spans="1:6" ht="14.25" x14ac:dyDescent="0.2">
      <c r="A59" s="59"/>
      <c r="B59" s="100"/>
      <c r="C59" s="100"/>
      <c r="D59" s="100"/>
      <c r="E59" s="69"/>
      <c r="F59" s="59"/>
    </row>
    <row r="60" spans="1:6" ht="14.25" x14ac:dyDescent="0.2">
      <c r="A60" s="59"/>
      <c r="B60" s="100"/>
      <c r="C60" s="100"/>
      <c r="D60" s="100"/>
      <c r="E60" s="69"/>
      <c r="F60" s="59"/>
    </row>
    <row r="61" spans="1:6" ht="14.25" x14ac:dyDescent="0.2">
      <c r="A61" s="59"/>
      <c r="B61" s="100"/>
      <c r="C61" s="100"/>
      <c r="D61" s="100"/>
      <c r="E61" s="69"/>
      <c r="F61" s="59"/>
    </row>
    <row r="62" spans="1:6" ht="14.25" x14ac:dyDescent="0.2">
      <c r="A62" s="59"/>
      <c r="B62" s="100"/>
      <c r="C62" s="100"/>
      <c r="D62" s="100"/>
      <c r="E62" s="69"/>
      <c r="F62" s="59"/>
    </row>
    <row r="63" spans="1:6" ht="14.25" x14ac:dyDescent="0.2">
      <c r="A63" s="59"/>
      <c r="B63" s="100"/>
      <c r="C63" s="100"/>
      <c r="D63" s="100"/>
      <c r="E63" s="69"/>
      <c r="F63" s="59"/>
    </row>
    <row r="64" spans="1:6" ht="14.25" x14ac:dyDescent="0.2">
      <c r="A64" s="59"/>
      <c r="B64" s="100"/>
      <c r="C64" s="100"/>
      <c r="D64" s="100"/>
      <c r="E64" s="69"/>
      <c r="F64" s="59"/>
    </row>
    <row r="65" spans="1:6" ht="14.25" x14ac:dyDescent="0.2">
      <c r="A65" s="59"/>
      <c r="B65" s="70"/>
      <c r="C65" s="71" t="s">
        <v>164</v>
      </c>
      <c r="D65" s="71" t="s">
        <v>165</v>
      </c>
      <c r="E65" s="69"/>
      <c r="F65" s="59"/>
    </row>
    <row r="66" spans="1:6" ht="14.25" x14ac:dyDescent="0.2">
      <c r="A66" s="59"/>
      <c r="B66" s="70"/>
      <c r="C66" s="72">
        <v>4</v>
      </c>
      <c r="D66" s="73">
        <v>295</v>
      </c>
      <c r="E66" s="69"/>
      <c r="F66" s="59"/>
    </row>
    <row r="67" spans="1:6" ht="14.25" x14ac:dyDescent="0.2">
      <c r="A67" s="59"/>
      <c r="B67" s="100"/>
      <c r="C67" s="100"/>
      <c r="D67" s="100"/>
      <c r="E67" s="69"/>
      <c r="F67" s="59"/>
    </row>
    <row r="68" spans="1:6" ht="13.5" customHeight="1" x14ac:dyDescent="0.2">
      <c r="A68" s="59"/>
      <c r="B68" s="100"/>
      <c r="C68" s="100"/>
      <c r="D68" s="100"/>
      <c r="E68" s="69"/>
      <c r="F68" s="59"/>
    </row>
    <row r="69" spans="1:6" ht="13.5" customHeight="1" x14ac:dyDescent="0.2">
      <c r="A69" s="59"/>
      <c r="B69" s="58" t="s">
        <v>17</v>
      </c>
      <c r="C69" s="60"/>
      <c r="D69" s="60"/>
      <c r="E69" s="74">
        <f>D66*C66</f>
        <v>1180</v>
      </c>
      <c r="F69" s="59"/>
    </row>
    <row r="70" spans="1:6" ht="13.5" customHeight="1" x14ac:dyDescent="0.2">
      <c r="A70" s="59"/>
      <c r="B70" s="75" t="s">
        <v>14</v>
      </c>
      <c r="C70" s="60"/>
      <c r="D70" s="60"/>
      <c r="E70" s="76">
        <v>0</v>
      </c>
      <c r="F70" s="59"/>
    </row>
    <row r="71" spans="1:6" ht="13.5" customHeight="1" x14ac:dyDescent="0.2">
      <c r="A71" s="59"/>
      <c r="B71" s="75" t="s">
        <v>15</v>
      </c>
      <c r="C71" s="60"/>
      <c r="D71" s="60"/>
      <c r="E71" s="76">
        <v>0</v>
      </c>
      <c r="F71" s="59"/>
    </row>
    <row r="72" spans="1:6" ht="13.5" customHeight="1" x14ac:dyDescent="0.2">
      <c r="A72" s="59"/>
      <c r="B72" s="58" t="s">
        <v>16</v>
      </c>
      <c r="C72" s="60"/>
      <c r="D72" s="60"/>
      <c r="E72" s="74">
        <f>SUM(E69:E71)</f>
        <v>1180</v>
      </c>
      <c r="F72" s="59"/>
    </row>
    <row r="73" spans="1:6" ht="13.5" customHeight="1" x14ac:dyDescent="0.2">
      <c r="A73" s="59"/>
      <c r="B73" s="60" t="s">
        <v>5</v>
      </c>
      <c r="C73" s="77">
        <v>0.05</v>
      </c>
      <c r="D73" s="60"/>
      <c r="E73" s="78">
        <f>ROUND(E72*C73,2)</f>
        <v>59</v>
      </c>
      <c r="F73" s="59"/>
    </row>
    <row r="74" spans="1:6" ht="13.5" customHeight="1" x14ac:dyDescent="0.2">
      <c r="A74" s="59"/>
      <c r="B74" s="60" t="s">
        <v>4</v>
      </c>
      <c r="C74" s="79">
        <v>9.9750000000000005E-2</v>
      </c>
      <c r="D74" s="60"/>
      <c r="E74" s="80">
        <f>ROUND(E72*C74,2)</f>
        <v>117.71</v>
      </c>
      <c r="F74" s="59"/>
    </row>
    <row r="75" spans="1:6" ht="13.5" customHeight="1" x14ac:dyDescent="0.2">
      <c r="A75" s="59"/>
      <c r="B75" s="60"/>
      <c r="C75" s="60"/>
      <c r="D75" s="60"/>
      <c r="E75" s="81"/>
      <c r="F75" s="59"/>
    </row>
    <row r="76" spans="1:6" ht="16.5" customHeight="1" thickBot="1" x14ac:dyDescent="0.25">
      <c r="A76" s="59"/>
      <c r="B76" s="58" t="s">
        <v>18</v>
      </c>
      <c r="C76" s="60"/>
      <c r="D76" s="60"/>
      <c r="E76" s="82">
        <f>SUM(E72:E74)</f>
        <v>1356.71</v>
      </c>
      <c r="F76" s="59"/>
    </row>
    <row r="77" spans="1:6" ht="15.75" thickTop="1" x14ac:dyDescent="0.2">
      <c r="A77" s="59"/>
      <c r="B77" s="106"/>
      <c r="C77" s="106"/>
      <c r="D77" s="106"/>
      <c r="E77" s="83"/>
      <c r="F77" s="59"/>
    </row>
    <row r="78" spans="1:6" ht="15" x14ac:dyDescent="0.2">
      <c r="A78" s="59"/>
      <c r="B78" s="105" t="s">
        <v>20</v>
      </c>
      <c r="C78" s="105"/>
      <c r="D78" s="105"/>
      <c r="E78" s="83">
        <v>0</v>
      </c>
      <c r="F78" s="59"/>
    </row>
    <row r="79" spans="1:6" ht="15" x14ac:dyDescent="0.2">
      <c r="A79" s="59"/>
      <c r="B79" s="106"/>
      <c r="C79" s="106"/>
      <c r="D79" s="106"/>
      <c r="E79" s="83"/>
      <c r="F79" s="59"/>
    </row>
    <row r="80" spans="1:6" ht="19.5" customHeight="1" x14ac:dyDescent="0.2">
      <c r="A80" s="59"/>
      <c r="B80" s="84" t="s">
        <v>19</v>
      </c>
      <c r="C80" s="85"/>
      <c r="D80" s="85"/>
      <c r="E80" s="86">
        <f>E76-E78</f>
        <v>1356.71</v>
      </c>
      <c r="F80" s="59"/>
    </row>
    <row r="81" spans="1:6" ht="13.5" customHeight="1" x14ac:dyDescent="0.2">
      <c r="A81" s="59"/>
      <c r="B81" s="59"/>
      <c r="C81" s="59"/>
      <c r="D81" s="59"/>
      <c r="E81" s="59"/>
      <c r="F81" s="59"/>
    </row>
    <row r="82" spans="1:6" x14ac:dyDescent="0.2">
      <c r="A82" s="59"/>
      <c r="B82" s="59"/>
      <c r="C82" s="59"/>
      <c r="D82" s="59"/>
      <c r="E82" s="59"/>
      <c r="F82" s="59"/>
    </row>
    <row r="83" spans="1:6" x14ac:dyDescent="0.2">
      <c r="A83" s="59"/>
      <c r="B83" s="107"/>
      <c r="C83" s="107"/>
      <c r="D83" s="107"/>
      <c r="E83" s="107"/>
      <c r="F83" s="59"/>
    </row>
    <row r="84" spans="1:6" ht="14.25" x14ac:dyDescent="0.2">
      <c r="A84" s="108" t="s">
        <v>78</v>
      </c>
      <c r="B84" s="108"/>
      <c r="C84" s="108"/>
      <c r="D84" s="108"/>
      <c r="E84" s="108"/>
      <c r="F84" s="108"/>
    </row>
    <row r="85" spans="1:6" ht="14.25" x14ac:dyDescent="0.2">
      <c r="A85" s="109" t="s">
        <v>79</v>
      </c>
      <c r="B85" s="109"/>
      <c r="C85" s="109"/>
      <c r="D85" s="109"/>
      <c r="E85" s="109"/>
      <c r="F85" s="109"/>
    </row>
    <row r="86" spans="1:6" x14ac:dyDescent="0.2">
      <c r="A86" s="59"/>
      <c r="B86" s="59"/>
      <c r="C86" s="59"/>
      <c r="D86" s="59"/>
      <c r="E86" s="59"/>
      <c r="F86" s="59"/>
    </row>
    <row r="87" spans="1:6" x14ac:dyDescent="0.2">
      <c r="A87" s="59"/>
      <c r="B87" s="110"/>
      <c r="C87" s="110"/>
      <c r="D87" s="110"/>
      <c r="E87" s="110"/>
      <c r="F87" s="59"/>
    </row>
    <row r="88" spans="1:6" ht="15" x14ac:dyDescent="0.2">
      <c r="A88" s="102" t="s">
        <v>7</v>
      </c>
      <c r="B88" s="102"/>
      <c r="C88" s="102"/>
      <c r="D88" s="102"/>
      <c r="E88" s="102"/>
      <c r="F88" s="102"/>
    </row>
    <row r="90" spans="1:6" ht="39.75" customHeight="1" x14ac:dyDescent="0.2">
      <c r="B90" s="103"/>
      <c r="C90" s="104"/>
      <c r="D90" s="104"/>
    </row>
    <row r="91" spans="1:6" ht="13.5" customHeight="1" x14ac:dyDescent="0.2"/>
    <row r="92" spans="1:6" x14ac:dyDescent="0.2">
      <c r="B92" s="87"/>
      <c r="C92" s="87"/>
      <c r="D92" s="8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4AB954C1-E73C-4ADF-BAC2-D7353F2C6B7E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59414-40B4-42C1-A014-B73998BBA3CD}">
  <sheetPr>
    <pageSetUpPr fitToPage="1"/>
  </sheetPr>
  <dimension ref="A12:F92"/>
  <sheetViews>
    <sheetView view="pageBreakPreview" topLeftCell="A23" zoomScale="80" zoomScaleNormal="100" zoomScaleSheetLayoutView="80" workbookViewId="0">
      <selection activeCell="B64" sqref="B64:D64"/>
    </sheetView>
  </sheetViews>
  <sheetFormatPr baseColWidth="10" defaultRowHeight="12.75" x14ac:dyDescent="0.2"/>
  <cols>
    <col min="1" max="1" width="5.140625" style="55" customWidth="1"/>
    <col min="2" max="2" width="120" style="55" customWidth="1"/>
    <col min="3" max="3" width="11.5703125" style="55" customWidth="1"/>
    <col min="4" max="4" width="17.5703125" style="55" customWidth="1"/>
    <col min="5" max="5" width="17.7109375" style="55" customWidth="1"/>
    <col min="6" max="6" width="10.5703125" style="55" customWidth="1"/>
    <col min="7" max="16384" width="11.42578125" style="55"/>
  </cols>
  <sheetData>
    <row r="12" spans="2:5" x14ac:dyDescent="0.2">
      <c r="B12" s="54"/>
      <c r="E12" s="56"/>
    </row>
    <row r="13" spans="2:5" x14ac:dyDescent="0.2">
      <c r="B13" s="54"/>
      <c r="E13" s="56"/>
    </row>
    <row r="14" spans="2:5" x14ac:dyDescent="0.2">
      <c r="B14" s="54"/>
      <c r="E14" s="56"/>
    </row>
    <row r="15" spans="2:5" x14ac:dyDescent="0.2">
      <c r="B15" s="54"/>
      <c r="E15" s="56"/>
    </row>
    <row r="16" spans="2:5" x14ac:dyDescent="0.2">
      <c r="B16" s="54"/>
      <c r="E16" s="56"/>
    </row>
    <row r="17" spans="1:6" x14ac:dyDescent="0.2">
      <c r="B17" s="54"/>
      <c r="E17" s="56"/>
    </row>
    <row r="18" spans="1:6" x14ac:dyDescent="0.2">
      <c r="B18" s="54"/>
      <c r="E18" s="56"/>
    </row>
    <row r="19" spans="1:6" x14ac:dyDescent="0.2">
      <c r="B19" s="54"/>
      <c r="E19" s="56"/>
    </row>
    <row r="20" spans="1:6" x14ac:dyDescent="0.2">
      <c r="B20" s="54"/>
      <c r="E20" s="56"/>
    </row>
    <row r="21" spans="1:6" ht="15" x14ac:dyDescent="0.2">
      <c r="A21" s="57"/>
      <c r="B21" s="58" t="s">
        <v>184</v>
      </c>
      <c r="C21" s="59"/>
      <c r="D21" s="59"/>
      <c r="E21" s="59"/>
      <c r="F21" s="59"/>
    </row>
    <row r="22" spans="1:6" ht="15" x14ac:dyDescent="0.2">
      <c r="A22" s="57"/>
      <c r="B22" s="60"/>
      <c r="C22" s="59"/>
      <c r="D22" s="59"/>
      <c r="E22" s="59"/>
      <c r="F22" s="59"/>
    </row>
    <row r="23" spans="1:6" ht="15" x14ac:dyDescent="0.2">
      <c r="A23" s="57"/>
      <c r="B23" s="60"/>
      <c r="C23" s="59"/>
      <c r="D23" s="59"/>
      <c r="E23" s="59"/>
      <c r="F23" s="59"/>
    </row>
    <row r="24" spans="1:6" ht="15" x14ac:dyDescent="0.2">
      <c r="A24" s="57"/>
      <c r="B24" s="58" t="s">
        <v>166</v>
      </c>
      <c r="C24" s="59"/>
      <c r="D24" s="59"/>
      <c r="E24" s="59"/>
      <c r="F24" s="59"/>
    </row>
    <row r="25" spans="1:6" ht="15" x14ac:dyDescent="0.2">
      <c r="A25" s="57"/>
      <c r="B25" s="58" t="s">
        <v>185</v>
      </c>
      <c r="C25" s="59"/>
      <c r="D25" s="59"/>
      <c r="E25" s="59"/>
      <c r="F25" s="59"/>
    </row>
    <row r="26" spans="1:6" ht="33.75" customHeight="1" x14ac:dyDescent="0.2">
      <c r="A26" s="57"/>
      <c r="B26" s="88" t="s">
        <v>168</v>
      </c>
      <c r="C26" s="59"/>
      <c r="D26" s="59"/>
      <c r="E26" s="59"/>
      <c r="F26" s="59"/>
    </row>
    <row r="27" spans="1:6" x14ac:dyDescent="0.2">
      <c r="A27" s="61"/>
      <c r="B27" s="59"/>
      <c r="C27" s="62"/>
      <c r="D27" s="62"/>
      <c r="E27" s="63"/>
      <c r="F27" s="59"/>
    </row>
    <row r="28" spans="1:6" ht="15" x14ac:dyDescent="0.2">
      <c r="A28" s="57"/>
      <c r="B28" s="62"/>
      <c r="C28" s="62"/>
      <c r="D28" s="64" t="s">
        <v>13</v>
      </c>
      <c r="E28" s="64" t="s">
        <v>186</v>
      </c>
      <c r="F28" s="59"/>
    </row>
    <row r="29" spans="1:6" ht="13.5" thickBot="1" x14ac:dyDescent="0.25">
      <c r="A29" s="65"/>
      <c r="B29" s="65"/>
      <c r="C29" s="65"/>
      <c r="D29" s="65"/>
      <c r="E29" s="65"/>
      <c r="F29" s="66"/>
    </row>
    <row r="30" spans="1:6" s="67" customFormat="1" ht="21.75" customHeight="1" x14ac:dyDescent="0.2">
      <c r="A30" s="101" t="s">
        <v>0</v>
      </c>
      <c r="B30" s="101"/>
      <c r="C30" s="101"/>
      <c r="D30" s="101"/>
      <c r="E30" s="101"/>
      <c r="F30" s="101"/>
    </row>
    <row r="31" spans="1:6" x14ac:dyDescent="0.2">
      <c r="A31" s="57"/>
      <c r="B31" s="61"/>
      <c r="C31" s="57"/>
      <c r="D31" s="57"/>
      <c r="E31" s="57"/>
    </row>
    <row r="32" spans="1:6" ht="14.25" x14ac:dyDescent="0.2">
      <c r="A32" s="59"/>
      <c r="B32" s="68" t="s">
        <v>140</v>
      </c>
      <c r="C32" s="68"/>
      <c r="D32" s="68"/>
      <c r="E32" s="69"/>
      <c r="F32" s="59"/>
    </row>
    <row r="33" spans="1:6" ht="14.25" x14ac:dyDescent="0.2">
      <c r="A33" s="59"/>
      <c r="B33" s="100"/>
      <c r="C33" s="100"/>
      <c r="D33" s="100"/>
      <c r="E33" s="69"/>
      <c r="F33" s="59"/>
    </row>
    <row r="34" spans="1:6" ht="14.25" x14ac:dyDescent="0.2">
      <c r="A34" s="59"/>
      <c r="B34" s="100" t="s">
        <v>187</v>
      </c>
      <c r="C34" s="100"/>
      <c r="D34" s="100"/>
      <c r="E34" s="69"/>
      <c r="F34" s="59"/>
    </row>
    <row r="35" spans="1:6" ht="14.25" x14ac:dyDescent="0.2">
      <c r="A35" s="59"/>
      <c r="B35" s="100"/>
      <c r="C35" s="100"/>
      <c r="D35" s="100"/>
      <c r="E35" s="69"/>
      <c r="F35" s="59"/>
    </row>
    <row r="36" spans="1:6" ht="14.25" x14ac:dyDescent="0.2">
      <c r="A36" s="59"/>
      <c r="B36" s="100" t="s">
        <v>10</v>
      </c>
      <c r="C36" s="100"/>
      <c r="D36" s="100"/>
      <c r="E36" s="69"/>
      <c r="F36" s="59"/>
    </row>
    <row r="37" spans="1:6" ht="14.25" x14ac:dyDescent="0.2">
      <c r="A37" s="59"/>
      <c r="B37" s="100"/>
      <c r="C37" s="100"/>
      <c r="D37" s="100"/>
      <c r="E37" s="69"/>
      <c r="F37" s="59"/>
    </row>
    <row r="38" spans="1:6" ht="14.25" x14ac:dyDescent="0.2">
      <c r="A38" s="59"/>
      <c r="B38" s="100" t="s">
        <v>188</v>
      </c>
      <c r="C38" s="100"/>
      <c r="D38" s="100"/>
      <c r="E38" s="69"/>
      <c r="F38" s="59"/>
    </row>
    <row r="39" spans="1:6" ht="14.25" x14ac:dyDescent="0.2">
      <c r="A39" s="59"/>
      <c r="B39" s="100"/>
      <c r="C39" s="100"/>
      <c r="D39" s="100"/>
      <c r="E39" s="69"/>
      <c r="F39" s="59"/>
    </row>
    <row r="40" spans="1:6" ht="14.25" x14ac:dyDescent="0.2">
      <c r="A40" s="59"/>
      <c r="B40" s="100" t="s">
        <v>189</v>
      </c>
      <c r="C40" s="100"/>
      <c r="D40" s="100"/>
      <c r="E40" s="69"/>
      <c r="F40" s="59"/>
    </row>
    <row r="41" spans="1:6" ht="14.25" x14ac:dyDescent="0.2">
      <c r="A41" s="59"/>
      <c r="B41" s="100"/>
      <c r="C41" s="100"/>
      <c r="D41" s="100"/>
      <c r="E41" s="69"/>
      <c r="F41" s="59"/>
    </row>
    <row r="42" spans="1:6" ht="14.25" x14ac:dyDescent="0.2">
      <c r="A42" s="59"/>
      <c r="B42" s="100" t="s">
        <v>156</v>
      </c>
      <c r="C42" s="100"/>
      <c r="D42" s="100"/>
      <c r="E42" s="69"/>
      <c r="F42" s="59"/>
    </row>
    <row r="43" spans="1:6" ht="14.25" x14ac:dyDescent="0.2">
      <c r="A43" s="59"/>
      <c r="B43" s="100"/>
      <c r="C43" s="100"/>
      <c r="D43" s="100"/>
      <c r="E43" s="69"/>
      <c r="F43" s="59"/>
    </row>
    <row r="44" spans="1:6" ht="14.25" x14ac:dyDescent="0.2">
      <c r="A44" s="59"/>
      <c r="B44" s="100" t="s">
        <v>160</v>
      </c>
      <c r="C44" s="100"/>
      <c r="D44" s="100"/>
      <c r="E44" s="69"/>
      <c r="F44" s="59"/>
    </row>
    <row r="45" spans="1:6" ht="14.25" x14ac:dyDescent="0.2">
      <c r="A45" s="59"/>
      <c r="B45" s="100"/>
      <c r="C45" s="100"/>
      <c r="D45" s="100"/>
      <c r="E45" s="69"/>
      <c r="F45" s="59"/>
    </row>
    <row r="46" spans="1:6" ht="14.25" x14ac:dyDescent="0.2">
      <c r="A46" s="59"/>
      <c r="B46" s="100" t="s">
        <v>161</v>
      </c>
      <c r="C46" s="100"/>
      <c r="D46" s="100"/>
      <c r="E46" s="69"/>
      <c r="F46" s="59"/>
    </row>
    <row r="47" spans="1:6" ht="14.25" x14ac:dyDescent="0.2">
      <c r="A47" s="59"/>
      <c r="B47" s="100"/>
      <c r="C47" s="100"/>
      <c r="D47" s="100"/>
      <c r="E47" s="69"/>
      <c r="F47" s="59"/>
    </row>
    <row r="48" spans="1:6" ht="14.25" x14ac:dyDescent="0.2">
      <c r="A48" s="59"/>
      <c r="B48" s="100" t="s">
        <v>163</v>
      </c>
      <c r="C48" s="100"/>
      <c r="D48" s="100"/>
      <c r="E48" s="69"/>
      <c r="F48" s="59"/>
    </row>
    <row r="49" spans="1:6" ht="14.25" x14ac:dyDescent="0.2">
      <c r="A49" s="59"/>
      <c r="B49" s="100"/>
      <c r="C49" s="100"/>
      <c r="D49" s="100"/>
      <c r="E49" s="69"/>
      <c r="F49" s="59"/>
    </row>
    <row r="50" spans="1:6" ht="14.25" x14ac:dyDescent="0.2">
      <c r="A50" s="59"/>
      <c r="B50" s="100" t="s">
        <v>190</v>
      </c>
      <c r="C50" s="100"/>
      <c r="D50" s="100"/>
      <c r="E50" s="69"/>
      <c r="F50" s="59"/>
    </row>
    <row r="51" spans="1:6" ht="14.25" x14ac:dyDescent="0.2">
      <c r="A51" s="59"/>
      <c r="B51" s="100"/>
      <c r="C51" s="100"/>
      <c r="D51" s="100"/>
      <c r="E51" s="69"/>
      <c r="F51" s="59"/>
    </row>
    <row r="52" spans="1:6" ht="14.25" x14ac:dyDescent="0.2">
      <c r="A52" s="59"/>
      <c r="B52" s="100"/>
      <c r="C52" s="100"/>
      <c r="D52" s="100"/>
      <c r="E52" s="69"/>
      <c r="F52" s="59"/>
    </row>
    <row r="53" spans="1:6" ht="14.25" x14ac:dyDescent="0.2">
      <c r="A53" s="59"/>
      <c r="B53" s="100"/>
      <c r="C53" s="100"/>
      <c r="D53" s="100"/>
      <c r="E53" s="69"/>
      <c r="F53" s="59"/>
    </row>
    <row r="54" spans="1:6" ht="14.25" x14ac:dyDescent="0.2">
      <c r="A54" s="59"/>
      <c r="B54" s="100"/>
      <c r="C54" s="100"/>
      <c r="D54" s="100"/>
      <c r="E54" s="69"/>
      <c r="F54" s="59"/>
    </row>
    <row r="55" spans="1:6" ht="14.25" x14ac:dyDescent="0.2">
      <c r="A55" s="59"/>
      <c r="B55" s="100"/>
      <c r="C55" s="100"/>
      <c r="D55" s="100"/>
      <c r="E55" s="69"/>
      <c r="F55" s="59"/>
    </row>
    <row r="56" spans="1:6" ht="14.25" x14ac:dyDescent="0.2">
      <c r="A56" s="59"/>
      <c r="B56" s="100"/>
      <c r="C56" s="100"/>
      <c r="D56" s="100"/>
      <c r="E56" s="69"/>
      <c r="F56" s="59"/>
    </row>
    <row r="57" spans="1:6" ht="14.25" x14ac:dyDescent="0.2">
      <c r="A57" s="59"/>
      <c r="B57" s="100"/>
      <c r="C57" s="100"/>
      <c r="D57" s="100"/>
      <c r="E57" s="69"/>
      <c r="F57" s="59"/>
    </row>
    <row r="58" spans="1:6" ht="14.25" x14ac:dyDescent="0.2">
      <c r="A58" s="59"/>
      <c r="B58" s="100"/>
      <c r="C58" s="100"/>
      <c r="D58" s="100"/>
      <c r="E58" s="69"/>
      <c r="F58" s="59"/>
    </row>
    <row r="59" spans="1:6" ht="14.25" x14ac:dyDescent="0.2">
      <c r="A59" s="59"/>
      <c r="B59" s="100"/>
      <c r="C59" s="100"/>
      <c r="D59" s="100"/>
      <c r="E59" s="69"/>
      <c r="F59" s="59"/>
    </row>
    <row r="60" spans="1:6" ht="14.25" x14ac:dyDescent="0.2">
      <c r="A60" s="59"/>
      <c r="B60" s="100"/>
      <c r="C60" s="100"/>
      <c r="D60" s="100"/>
      <c r="E60" s="69"/>
      <c r="F60" s="59"/>
    </row>
    <row r="61" spans="1:6" ht="14.25" x14ac:dyDescent="0.2">
      <c r="A61" s="59"/>
      <c r="B61" s="100"/>
      <c r="C61" s="100"/>
      <c r="D61" s="100"/>
      <c r="E61" s="69"/>
      <c r="F61" s="59"/>
    </row>
    <row r="62" spans="1:6" ht="14.25" x14ac:dyDescent="0.2">
      <c r="A62" s="59"/>
      <c r="B62" s="100"/>
      <c r="C62" s="100"/>
      <c r="D62" s="100"/>
      <c r="E62" s="69"/>
      <c r="F62" s="59"/>
    </row>
    <row r="63" spans="1:6" ht="14.25" x14ac:dyDescent="0.2">
      <c r="A63" s="59"/>
      <c r="B63" s="100"/>
      <c r="C63" s="100"/>
      <c r="D63" s="100"/>
      <c r="E63" s="69"/>
      <c r="F63" s="59"/>
    </row>
    <row r="64" spans="1:6" ht="14.25" x14ac:dyDescent="0.2">
      <c r="A64" s="59"/>
      <c r="B64" s="100"/>
      <c r="C64" s="100"/>
      <c r="D64" s="100"/>
      <c r="E64" s="69"/>
      <c r="F64" s="59"/>
    </row>
    <row r="65" spans="1:6" ht="14.25" x14ac:dyDescent="0.2">
      <c r="A65" s="59"/>
      <c r="B65" s="100"/>
      <c r="C65" s="100"/>
      <c r="D65" s="100"/>
      <c r="E65" s="69"/>
      <c r="F65" s="59"/>
    </row>
    <row r="66" spans="1:6" ht="14.25" x14ac:dyDescent="0.2">
      <c r="A66" s="59"/>
      <c r="B66" s="100"/>
      <c r="C66" s="100"/>
      <c r="D66" s="100"/>
      <c r="E66" s="69"/>
      <c r="F66" s="59"/>
    </row>
    <row r="67" spans="1:6" ht="14.25" x14ac:dyDescent="0.2">
      <c r="A67" s="59"/>
      <c r="B67" s="100"/>
      <c r="C67" s="100"/>
      <c r="D67" s="100"/>
      <c r="E67" s="69"/>
      <c r="F67" s="59"/>
    </row>
    <row r="68" spans="1:6" ht="13.5" customHeight="1" x14ac:dyDescent="0.2">
      <c r="A68" s="59"/>
      <c r="B68" s="100"/>
      <c r="C68" s="100"/>
      <c r="D68" s="100"/>
      <c r="E68" s="69"/>
      <c r="F68" s="59"/>
    </row>
    <row r="69" spans="1:6" ht="13.5" customHeight="1" x14ac:dyDescent="0.2">
      <c r="A69" s="59"/>
      <c r="B69" s="58" t="s">
        <v>17</v>
      </c>
      <c r="C69" s="60"/>
      <c r="D69" s="60"/>
      <c r="E69" s="74">
        <f>29.5*295</f>
        <v>8702.5</v>
      </c>
      <c r="F69" s="59"/>
    </row>
    <row r="70" spans="1:6" ht="13.5" customHeight="1" x14ac:dyDescent="0.2">
      <c r="A70" s="59"/>
      <c r="B70" s="75" t="s">
        <v>14</v>
      </c>
      <c r="C70" s="60"/>
      <c r="D70" s="60"/>
      <c r="E70" s="76">
        <v>150</v>
      </c>
      <c r="F70" s="59"/>
    </row>
    <row r="71" spans="1:6" ht="13.5" customHeight="1" x14ac:dyDescent="0.2">
      <c r="A71" s="59"/>
      <c r="B71" s="75" t="s">
        <v>15</v>
      </c>
      <c r="C71" s="60"/>
      <c r="D71" s="60"/>
      <c r="E71" s="76">
        <v>0</v>
      </c>
      <c r="F71" s="59"/>
    </row>
    <row r="72" spans="1:6" ht="13.5" customHeight="1" x14ac:dyDescent="0.2">
      <c r="A72" s="59"/>
      <c r="B72" s="58" t="s">
        <v>16</v>
      </c>
      <c r="C72" s="60"/>
      <c r="D72" s="60"/>
      <c r="E72" s="74">
        <f>SUM(E69:E71)</f>
        <v>8852.5</v>
      </c>
      <c r="F72" s="59"/>
    </row>
    <row r="73" spans="1:6" ht="13.5" customHeight="1" x14ac:dyDescent="0.2">
      <c r="A73" s="59"/>
      <c r="B73" s="60" t="s">
        <v>5</v>
      </c>
      <c r="C73" s="77">
        <v>0.05</v>
      </c>
      <c r="D73" s="60"/>
      <c r="E73" s="78">
        <f>ROUND(E72*C73,2)</f>
        <v>442.63</v>
      </c>
      <c r="F73" s="59"/>
    </row>
    <row r="74" spans="1:6" ht="13.5" customHeight="1" x14ac:dyDescent="0.2">
      <c r="A74" s="59"/>
      <c r="B74" s="60" t="s">
        <v>4</v>
      </c>
      <c r="C74" s="79">
        <v>9.9750000000000005E-2</v>
      </c>
      <c r="D74" s="60"/>
      <c r="E74" s="80">
        <f>ROUND(E72*C74,2)</f>
        <v>883.04</v>
      </c>
      <c r="F74" s="59"/>
    </row>
    <row r="75" spans="1:6" ht="13.5" customHeight="1" x14ac:dyDescent="0.2">
      <c r="A75" s="59"/>
      <c r="B75" s="60"/>
      <c r="C75" s="60"/>
      <c r="D75" s="60"/>
      <c r="E75" s="81"/>
      <c r="F75" s="59"/>
    </row>
    <row r="76" spans="1:6" ht="16.5" customHeight="1" thickBot="1" x14ac:dyDescent="0.25">
      <c r="A76" s="59"/>
      <c r="B76" s="58" t="s">
        <v>18</v>
      </c>
      <c r="C76" s="60"/>
      <c r="D76" s="60"/>
      <c r="E76" s="82">
        <f>SUM(E72:E74)</f>
        <v>10178.169999999998</v>
      </c>
      <c r="F76" s="59"/>
    </row>
    <row r="77" spans="1:6" ht="15.75" thickTop="1" x14ac:dyDescent="0.2">
      <c r="A77" s="59"/>
      <c r="B77" s="106"/>
      <c r="C77" s="106"/>
      <c r="D77" s="106"/>
      <c r="E77" s="83"/>
      <c r="F77" s="59"/>
    </row>
    <row r="78" spans="1:6" ht="15" x14ac:dyDescent="0.2">
      <c r="A78" s="59"/>
      <c r="B78" s="105" t="s">
        <v>20</v>
      </c>
      <c r="C78" s="105"/>
      <c r="D78" s="105"/>
      <c r="E78" s="83">
        <v>0</v>
      </c>
      <c r="F78" s="59"/>
    </row>
    <row r="79" spans="1:6" ht="15" x14ac:dyDescent="0.2">
      <c r="A79" s="59"/>
      <c r="B79" s="106"/>
      <c r="C79" s="106"/>
      <c r="D79" s="106"/>
      <c r="E79" s="83"/>
      <c r="F79" s="59"/>
    </row>
    <row r="80" spans="1:6" ht="19.5" customHeight="1" x14ac:dyDescent="0.2">
      <c r="A80" s="59"/>
      <c r="B80" s="84" t="s">
        <v>19</v>
      </c>
      <c r="C80" s="85"/>
      <c r="D80" s="85"/>
      <c r="E80" s="86">
        <f>E76-E78</f>
        <v>10178.169999999998</v>
      </c>
      <c r="F80" s="59"/>
    </row>
    <row r="81" spans="1:6" ht="13.5" customHeight="1" x14ac:dyDescent="0.2">
      <c r="A81" s="59"/>
      <c r="B81" s="59"/>
      <c r="C81" s="59"/>
      <c r="D81" s="59"/>
      <c r="E81" s="59"/>
      <c r="F81" s="59"/>
    </row>
    <row r="82" spans="1:6" x14ac:dyDescent="0.2">
      <c r="A82" s="59"/>
      <c r="B82" s="59"/>
      <c r="C82" s="59"/>
      <c r="D82" s="59"/>
      <c r="E82" s="59"/>
      <c r="F82" s="59"/>
    </row>
    <row r="83" spans="1:6" x14ac:dyDescent="0.2">
      <c r="A83" s="59"/>
      <c r="B83" s="107"/>
      <c r="C83" s="107"/>
      <c r="D83" s="107"/>
      <c r="E83" s="107"/>
      <c r="F83" s="59"/>
    </row>
    <row r="84" spans="1:6" ht="14.25" x14ac:dyDescent="0.2">
      <c r="A84" s="108" t="s">
        <v>78</v>
      </c>
      <c r="B84" s="108"/>
      <c r="C84" s="108"/>
      <c r="D84" s="108"/>
      <c r="E84" s="108"/>
      <c r="F84" s="108"/>
    </row>
    <row r="85" spans="1:6" ht="14.25" x14ac:dyDescent="0.2">
      <c r="A85" s="109" t="s">
        <v>79</v>
      </c>
      <c r="B85" s="109"/>
      <c r="C85" s="109"/>
      <c r="D85" s="109"/>
      <c r="E85" s="109"/>
      <c r="F85" s="109"/>
    </row>
    <row r="86" spans="1:6" x14ac:dyDescent="0.2">
      <c r="A86" s="59"/>
      <c r="B86" s="59"/>
      <c r="C86" s="59"/>
      <c r="D86" s="59"/>
      <c r="E86" s="59"/>
      <c r="F86" s="59"/>
    </row>
    <row r="87" spans="1:6" x14ac:dyDescent="0.2">
      <c r="A87" s="59"/>
      <c r="B87" s="110"/>
      <c r="C87" s="110"/>
      <c r="D87" s="110"/>
      <c r="E87" s="110"/>
      <c r="F87" s="59"/>
    </row>
    <row r="88" spans="1:6" ht="15" x14ac:dyDescent="0.2">
      <c r="A88" s="102" t="s">
        <v>7</v>
      </c>
      <c r="B88" s="102"/>
      <c r="C88" s="102"/>
      <c r="D88" s="102"/>
      <c r="E88" s="102"/>
      <c r="F88" s="102"/>
    </row>
    <row r="90" spans="1:6" ht="39.75" customHeight="1" x14ac:dyDescent="0.2">
      <c r="B90" s="103"/>
      <c r="C90" s="104"/>
      <c r="D90" s="104"/>
    </row>
    <row r="91" spans="1:6" ht="13.5" customHeight="1" x14ac:dyDescent="0.2"/>
    <row r="92" spans="1:6" x14ac:dyDescent="0.2">
      <c r="B92" s="87"/>
      <c r="C92" s="87"/>
      <c r="D92" s="87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48625418-3F5F-4A0E-93E7-91386CFE18A3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B2179-CA8D-4BB7-A0E5-C23EA630BAFC}">
  <sheetPr>
    <pageSetUpPr fitToPage="1"/>
  </sheetPr>
  <dimension ref="A12:F92"/>
  <sheetViews>
    <sheetView view="pageBreakPreview" topLeftCell="A10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55" customWidth="1"/>
    <col min="2" max="2" width="120" style="55" customWidth="1"/>
    <col min="3" max="3" width="11.5703125" style="55" customWidth="1"/>
    <col min="4" max="4" width="17.5703125" style="55" customWidth="1"/>
    <col min="5" max="5" width="17.7109375" style="55" customWidth="1"/>
    <col min="6" max="6" width="10.5703125" style="55" customWidth="1"/>
    <col min="7" max="16384" width="11.42578125" style="55"/>
  </cols>
  <sheetData>
    <row r="12" spans="2:5" x14ac:dyDescent="0.2">
      <c r="B12" s="54"/>
      <c r="E12" s="56"/>
    </row>
    <row r="13" spans="2:5" x14ac:dyDescent="0.2">
      <c r="B13" s="54"/>
      <c r="E13" s="56"/>
    </row>
    <row r="14" spans="2:5" x14ac:dyDescent="0.2">
      <c r="B14" s="54"/>
      <c r="E14" s="56"/>
    </row>
    <row r="15" spans="2:5" x14ac:dyDescent="0.2">
      <c r="B15" s="54"/>
      <c r="E15" s="56"/>
    </row>
    <row r="16" spans="2:5" x14ac:dyDescent="0.2">
      <c r="B16" s="54"/>
      <c r="E16" s="56"/>
    </row>
    <row r="17" spans="1:6" x14ac:dyDescent="0.2">
      <c r="B17" s="54"/>
      <c r="E17" s="56"/>
    </row>
    <row r="18" spans="1:6" x14ac:dyDescent="0.2">
      <c r="B18" s="54"/>
      <c r="E18" s="56"/>
    </row>
    <row r="19" spans="1:6" x14ac:dyDescent="0.2">
      <c r="B19" s="54"/>
      <c r="E19" s="56"/>
    </row>
    <row r="20" spans="1:6" x14ac:dyDescent="0.2">
      <c r="B20" s="54"/>
      <c r="E20" s="56"/>
    </row>
    <row r="21" spans="1:6" ht="15" x14ac:dyDescent="0.2">
      <c r="A21" s="57"/>
      <c r="B21" s="58" t="s">
        <v>191</v>
      </c>
      <c r="C21" s="59"/>
      <c r="D21" s="59"/>
      <c r="E21" s="59"/>
      <c r="F21" s="59"/>
    </row>
    <row r="22" spans="1:6" ht="15" x14ac:dyDescent="0.2">
      <c r="A22" s="57"/>
      <c r="B22" s="60"/>
      <c r="C22" s="59"/>
      <c r="D22" s="59"/>
      <c r="E22" s="59"/>
      <c r="F22" s="59"/>
    </row>
    <row r="23" spans="1:6" ht="15" x14ac:dyDescent="0.2">
      <c r="A23" s="57"/>
      <c r="B23" s="60"/>
      <c r="C23" s="59"/>
      <c r="D23" s="59"/>
      <c r="E23" s="59"/>
      <c r="F23" s="59"/>
    </row>
    <row r="24" spans="1:6" ht="15" x14ac:dyDescent="0.2">
      <c r="A24" s="57"/>
      <c r="B24" s="58" t="s">
        <v>166</v>
      </c>
      <c r="C24" s="59"/>
      <c r="D24" s="59"/>
      <c r="E24" s="59"/>
      <c r="F24" s="59"/>
    </row>
    <row r="25" spans="1:6" ht="15" x14ac:dyDescent="0.2">
      <c r="A25" s="57"/>
      <c r="B25" s="58" t="s">
        <v>185</v>
      </c>
      <c r="C25" s="59"/>
      <c r="D25" s="59"/>
      <c r="E25" s="59"/>
      <c r="F25" s="59"/>
    </row>
    <row r="26" spans="1:6" ht="33.75" customHeight="1" x14ac:dyDescent="0.2">
      <c r="A26" s="57"/>
      <c r="B26" s="88" t="s">
        <v>168</v>
      </c>
      <c r="C26" s="59"/>
      <c r="D26" s="59"/>
      <c r="E26" s="59"/>
      <c r="F26" s="59"/>
    </row>
    <row r="27" spans="1:6" x14ac:dyDescent="0.2">
      <c r="A27" s="61"/>
      <c r="B27" s="59"/>
      <c r="C27" s="62"/>
      <c r="D27" s="62"/>
      <c r="E27" s="63"/>
      <c r="F27" s="59"/>
    </row>
    <row r="28" spans="1:6" ht="15" x14ac:dyDescent="0.2">
      <c r="A28" s="57"/>
      <c r="B28" s="62"/>
      <c r="C28" s="62"/>
      <c r="D28" s="64" t="s">
        <v>13</v>
      </c>
      <c r="E28" s="64" t="s">
        <v>192</v>
      </c>
      <c r="F28" s="59"/>
    </row>
    <row r="29" spans="1:6" ht="13.5" thickBot="1" x14ac:dyDescent="0.25">
      <c r="A29" s="65"/>
      <c r="B29" s="65"/>
      <c r="C29" s="65"/>
      <c r="D29" s="65"/>
      <c r="E29" s="65"/>
      <c r="F29" s="66"/>
    </row>
    <row r="30" spans="1:6" s="67" customFormat="1" ht="21.75" customHeight="1" x14ac:dyDescent="0.2">
      <c r="A30" s="101" t="s">
        <v>0</v>
      </c>
      <c r="B30" s="101"/>
      <c r="C30" s="101"/>
      <c r="D30" s="101"/>
      <c r="E30" s="101"/>
      <c r="F30" s="101"/>
    </row>
    <row r="31" spans="1:6" x14ac:dyDescent="0.2">
      <c r="A31" s="57"/>
      <c r="B31" s="61"/>
      <c r="C31" s="57"/>
      <c r="D31" s="57"/>
      <c r="E31" s="57"/>
    </row>
    <row r="32" spans="1:6" ht="14.25" x14ac:dyDescent="0.2">
      <c r="A32" s="59"/>
      <c r="B32" s="68" t="s">
        <v>140</v>
      </c>
      <c r="C32" s="68"/>
      <c r="D32" s="68"/>
      <c r="E32" s="69"/>
      <c r="F32" s="59"/>
    </row>
    <row r="33" spans="1:6" ht="14.25" x14ac:dyDescent="0.2">
      <c r="A33" s="59"/>
      <c r="B33" s="100"/>
      <c r="C33" s="100"/>
      <c r="D33" s="100"/>
      <c r="E33" s="69"/>
      <c r="F33" s="59"/>
    </row>
    <row r="34" spans="1:6" ht="14.25" x14ac:dyDescent="0.2">
      <c r="A34" s="59"/>
      <c r="B34" s="100"/>
      <c r="C34" s="100"/>
      <c r="D34" s="100"/>
      <c r="E34" s="69"/>
      <c r="F34" s="59"/>
    </row>
    <row r="35" spans="1:6" ht="14.25" x14ac:dyDescent="0.2">
      <c r="A35" s="59"/>
      <c r="B35" s="100" t="s">
        <v>193</v>
      </c>
      <c r="C35" s="100"/>
      <c r="D35" s="100"/>
      <c r="E35" s="69"/>
      <c r="F35" s="59"/>
    </row>
    <row r="36" spans="1:6" ht="14.25" x14ac:dyDescent="0.2">
      <c r="A36" s="59"/>
      <c r="B36" s="100"/>
      <c r="C36" s="100"/>
      <c r="D36" s="100"/>
      <c r="E36" s="69"/>
      <c r="F36" s="59"/>
    </row>
    <row r="37" spans="1:6" ht="14.25" x14ac:dyDescent="0.2">
      <c r="A37" s="59"/>
      <c r="B37" s="100" t="s">
        <v>194</v>
      </c>
      <c r="C37" s="100"/>
      <c r="D37" s="100"/>
      <c r="E37" s="69"/>
      <c r="F37" s="59"/>
    </row>
    <row r="38" spans="1:6" ht="14.25" x14ac:dyDescent="0.2">
      <c r="A38" s="59"/>
      <c r="B38" s="100"/>
      <c r="C38" s="100"/>
      <c r="D38" s="100"/>
      <c r="E38" s="69"/>
      <c r="F38" s="59"/>
    </row>
    <row r="39" spans="1:6" ht="14.25" x14ac:dyDescent="0.2">
      <c r="A39" s="59"/>
      <c r="B39" s="100" t="s">
        <v>195</v>
      </c>
      <c r="C39" s="100"/>
      <c r="D39" s="100"/>
      <c r="E39" s="69"/>
      <c r="F39" s="59"/>
    </row>
    <row r="40" spans="1:6" ht="14.25" x14ac:dyDescent="0.2">
      <c r="A40" s="59"/>
      <c r="B40" s="100"/>
      <c r="C40" s="100"/>
      <c r="D40" s="100"/>
      <c r="E40" s="69"/>
      <c r="F40" s="59"/>
    </row>
    <row r="41" spans="1:6" ht="14.25" x14ac:dyDescent="0.2">
      <c r="A41" s="59"/>
      <c r="B41" s="100" t="s">
        <v>196</v>
      </c>
      <c r="C41" s="100"/>
      <c r="D41" s="100"/>
      <c r="E41" s="69"/>
      <c r="F41" s="59"/>
    </row>
    <row r="42" spans="1:6" ht="14.25" x14ac:dyDescent="0.2">
      <c r="A42" s="59"/>
      <c r="B42" s="100"/>
      <c r="C42" s="100"/>
      <c r="D42" s="100"/>
      <c r="E42" s="69"/>
      <c r="F42" s="59"/>
    </row>
    <row r="43" spans="1:6" ht="14.25" x14ac:dyDescent="0.2">
      <c r="A43" s="59"/>
      <c r="B43" s="100" t="s">
        <v>197</v>
      </c>
      <c r="C43" s="100"/>
      <c r="D43" s="100"/>
      <c r="E43" s="69"/>
      <c r="F43" s="59"/>
    </row>
    <row r="44" spans="1:6" ht="14.25" x14ac:dyDescent="0.2">
      <c r="A44" s="59"/>
      <c r="B44" s="100"/>
      <c r="C44" s="100"/>
      <c r="D44" s="100"/>
      <c r="E44" s="69"/>
      <c r="F44" s="59"/>
    </row>
    <row r="45" spans="1:6" ht="14.25" x14ac:dyDescent="0.2">
      <c r="A45" s="59"/>
      <c r="B45" s="100"/>
      <c r="C45" s="100"/>
      <c r="D45" s="100"/>
      <c r="E45" s="69"/>
      <c r="F45" s="59"/>
    </row>
    <row r="46" spans="1:6" ht="14.25" x14ac:dyDescent="0.2">
      <c r="A46" s="59"/>
      <c r="B46" s="100"/>
      <c r="C46" s="100"/>
      <c r="D46" s="100"/>
      <c r="E46" s="69"/>
      <c r="F46" s="59"/>
    </row>
    <row r="47" spans="1:6" ht="14.25" x14ac:dyDescent="0.2">
      <c r="A47" s="59"/>
      <c r="B47" s="100"/>
      <c r="C47" s="100"/>
      <c r="D47" s="100"/>
      <c r="E47" s="69"/>
      <c r="F47" s="59"/>
    </row>
    <row r="48" spans="1:6" ht="14.25" x14ac:dyDescent="0.2">
      <c r="A48" s="59"/>
      <c r="B48" s="100"/>
      <c r="C48" s="100"/>
      <c r="D48" s="100"/>
      <c r="E48" s="69"/>
      <c r="F48" s="59"/>
    </row>
    <row r="49" spans="1:6" ht="14.25" x14ac:dyDescent="0.2">
      <c r="A49" s="59"/>
      <c r="B49" s="100"/>
      <c r="C49" s="100"/>
      <c r="D49" s="100"/>
      <c r="E49" s="69"/>
      <c r="F49" s="59"/>
    </row>
    <row r="50" spans="1:6" ht="14.25" x14ac:dyDescent="0.2">
      <c r="A50" s="59"/>
      <c r="B50" s="100"/>
      <c r="C50" s="100"/>
      <c r="D50" s="100"/>
      <c r="E50" s="69"/>
      <c r="F50" s="59"/>
    </row>
    <row r="51" spans="1:6" ht="14.25" x14ac:dyDescent="0.2">
      <c r="A51" s="59"/>
      <c r="B51" s="100"/>
      <c r="C51" s="100"/>
      <c r="D51" s="100"/>
      <c r="E51" s="69"/>
      <c r="F51" s="59"/>
    </row>
    <row r="52" spans="1:6" ht="14.25" x14ac:dyDescent="0.2">
      <c r="A52" s="59"/>
      <c r="B52" s="100"/>
      <c r="C52" s="100"/>
      <c r="D52" s="100"/>
      <c r="E52" s="69"/>
      <c r="F52" s="59"/>
    </row>
    <row r="53" spans="1:6" ht="14.25" x14ac:dyDescent="0.2">
      <c r="A53" s="59"/>
      <c r="B53" s="100"/>
      <c r="C53" s="100"/>
      <c r="D53" s="100"/>
      <c r="E53" s="69"/>
      <c r="F53" s="59"/>
    </row>
    <row r="54" spans="1:6" ht="14.25" x14ac:dyDescent="0.2">
      <c r="A54" s="59"/>
      <c r="B54" s="100"/>
      <c r="C54" s="100"/>
      <c r="D54" s="100"/>
      <c r="E54" s="69"/>
      <c r="F54" s="59"/>
    </row>
    <row r="55" spans="1:6" ht="14.25" x14ac:dyDescent="0.2">
      <c r="A55" s="59"/>
      <c r="B55" s="100"/>
      <c r="C55" s="100"/>
      <c r="D55" s="100"/>
      <c r="E55" s="69"/>
      <c r="F55" s="59"/>
    </row>
    <row r="56" spans="1:6" ht="14.25" x14ac:dyDescent="0.2">
      <c r="A56" s="59"/>
      <c r="B56" s="100"/>
      <c r="C56" s="100"/>
      <c r="D56" s="100"/>
      <c r="E56" s="69"/>
      <c r="F56" s="59"/>
    </row>
    <row r="57" spans="1:6" ht="14.25" x14ac:dyDescent="0.2">
      <c r="A57" s="59"/>
      <c r="B57" s="100"/>
      <c r="C57" s="100"/>
      <c r="D57" s="100"/>
      <c r="E57" s="69"/>
      <c r="F57" s="59"/>
    </row>
    <row r="58" spans="1:6" ht="14.25" x14ac:dyDescent="0.2">
      <c r="A58" s="59"/>
      <c r="B58" s="100"/>
      <c r="C58" s="100"/>
      <c r="D58" s="100"/>
      <c r="E58" s="69"/>
      <c r="F58" s="59"/>
    </row>
    <row r="59" spans="1:6" ht="14.25" x14ac:dyDescent="0.2">
      <c r="A59" s="59"/>
      <c r="B59" s="100"/>
      <c r="C59" s="100"/>
      <c r="D59" s="100"/>
      <c r="E59" s="69"/>
      <c r="F59" s="59"/>
    </row>
    <row r="60" spans="1:6" ht="14.25" x14ac:dyDescent="0.2">
      <c r="A60" s="59"/>
      <c r="B60" s="100"/>
      <c r="C60" s="100"/>
      <c r="D60" s="100"/>
      <c r="E60" s="69"/>
      <c r="F60" s="59"/>
    </row>
    <row r="61" spans="1:6" ht="14.25" x14ac:dyDescent="0.2">
      <c r="A61" s="59"/>
      <c r="B61" s="100"/>
      <c r="C61" s="100"/>
      <c r="D61" s="100"/>
      <c r="E61" s="69"/>
      <c r="F61" s="59"/>
    </row>
    <row r="62" spans="1:6" ht="14.25" x14ac:dyDescent="0.2">
      <c r="A62" s="59"/>
      <c r="B62" s="100"/>
      <c r="C62" s="100"/>
      <c r="D62" s="100"/>
      <c r="E62" s="69"/>
      <c r="F62" s="59"/>
    </row>
    <row r="63" spans="1:6" ht="14.25" x14ac:dyDescent="0.2">
      <c r="A63" s="59"/>
      <c r="B63" s="100"/>
      <c r="C63" s="100"/>
      <c r="D63" s="100"/>
      <c r="E63" s="69"/>
      <c r="F63" s="59"/>
    </row>
    <row r="64" spans="1:6" ht="14.25" x14ac:dyDescent="0.2">
      <c r="A64" s="59"/>
      <c r="B64" s="100"/>
      <c r="C64" s="100"/>
      <c r="D64" s="100"/>
      <c r="E64" s="69"/>
      <c r="F64" s="59"/>
    </row>
    <row r="65" spans="1:6" ht="14.25" x14ac:dyDescent="0.2">
      <c r="A65" s="59"/>
      <c r="B65" s="100"/>
      <c r="C65" s="100"/>
      <c r="D65" s="100"/>
      <c r="E65" s="69"/>
      <c r="F65" s="59"/>
    </row>
    <row r="66" spans="1:6" ht="14.25" x14ac:dyDescent="0.2">
      <c r="A66" s="59"/>
      <c r="B66" s="100"/>
      <c r="C66" s="100"/>
      <c r="D66" s="100"/>
      <c r="E66" s="69"/>
      <c r="F66" s="59"/>
    </row>
    <row r="67" spans="1:6" ht="14.25" x14ac:dyDescent="0.2">
      <c r="A67" s="59"/>
      <c r="B67" s="100"/>
      <c r="C67" s="100"/>
      <c r="D67" s="100"/>
      <c r="E67" s="69"/>
      <c r="F67" s="59"/>
    </row>
    <row r="68" spans="1:6" ht="13.5" customHeight="1" x14ac:dyDescent="0.2">
      <c r="A68" s="59"/>
      <c r="B68" s="100"/>
      <c r="C68" s="100"/>
      <c r="D68" s="100"/>
      <c r="E68" s="69"/>
      <c r="F68" s="59"/>
    </row>
    <row r="69" spans="1:6" ht="13.5" customHeight="1" x14ac:dyDescent="0.2">
      <c r="A69" s="59"/>
      <c r="B69" s="58" t="s">
        <v>17</v>
      </c>
      <c r="C69" s="60"/>
      <c r="D69" s="60"/>
      <c r="E69" s="74">
        <f>11.5*325</f>
        <v>3737.5</v>
      </c>
      <c r="F69" s="59"/>
    </row>
    <row r="70" spans="1:6" ht="13.5" customHeight="1" x14ac:dyDescent="0.2">
      <c r="A70" s="59"/>
      <c r="B70" s="75" t="s">
        <v>14</v>
      </c>
      <c r="C70" s="60"/>
      <c r="D70" s="60"/>
      <c r="E70" s="76">
        <v>0</v>
      </c>
      <c r="F70" s="59"/>
    </row>
    <row r="71" spans="1:6" ht="13.5" customHeight="1" x14ac:dyDescent="0.2">
      <c r="A71" s="59"/>
      <c r="B71" s="75" t="s">
        <v>15</v>
      </c>
      <c r="C71" s="60"/>
      <c r="D71" s="60"/>
      <c r="E71" s="76">
        <v>0</v>
      </c>
      <c r="F71" s="59"/>
    </row>
    <row r="72" spans="1:6" ht="13.5" customHeight="1" x14ac:dyDescent="0.2">
      <c r="A72" s="59"/>
      <c r="B72" s="58" t="s">
        <v>16</v>
      </c>
      <c r="C72" s="60"/>
      <c r="D72" s="60"/>
      <c r="E72" s="74">
        <f>SUM(E69:E71)</f>
        <v>3737.5</v>
      </c>
      <c r="F72" s="59"/>
    </row>
    <row r="73" spans="1:6" ht="13.5" customHeight="1" x14ac:dyDescent="0.2">
      <c r="A73" s="59"/>
      <c r="B73" s="60" t="s">
        <v>5</v>
      </c>
      <c r="C73" s="77">
        <v>0.05</v>
      </c>
      <c r="D73" s="60"/>
      <c r="E73" s="78">
        <f>ROUND(E72*C73,2)</f>
        <v>186.88</v>
      </c>
      <c r="F73" s="59"/>
    </row>
    <row r="74" spans="1:6" ht="13.5" customHeight="1" x14ac:dyDescent="0.2">
      <c r="A74" s="59"/>
      <c r="B74" s="60" t="s">
        <v>4</v>
      </c>
      <c r="C74" s="79">
        <v>9.9750000000000005E-2</v>
      </c>
      <c r="D74" s="60"/>
      <c r="E74" s="80">
        <f>ROUND(E72*C74,2)</f>
        <v>372.82</v>
      </c>
      <c r="F74" s="59"/>
    </row>
    <row r="75" spans="1:6" ht="13.5" customHeight="1" x14ac:dyDescent="0.2">
      <c r="A75" s="59"/>
      <c r="B75" s="60"/>
      <c r="C75" s="60"/>
      <c r="D75" s="60"/>
      <c r="E75" s="81"/>
      <c r="F75" s="59"/>
    </row>
    <row r="76" spans="1:6" ht="16.5" customHeight="1" thickBot="1" x14ac:dyDescent="0.25">
      <c r="A76" s="59"/>
      <c r="B76" s="58" t="s">
        <v>18</v>
      </c>
      <c r="C76" s="60"/>
      <c r="D76" s="60"/>
      <c r="E76" s="82">
        <f>SUM(E72:E74)</f>
        <v>4297.2</v>
      </c>
      <c r="F76" s="59"/>
    </row>
    <row r="77" spans="1:6" ht="15.75" thickTop="1" x14ac:dyDescent="0.2">
      <c r="A77" s="59"/>
      <c r="B77" s="106"/>
      <c r="C77" s="106"/>
      <c r="D77" s="106"/>
      <c r="E77" s="83"/>
      <c r="F77" s="59"/>
    </row>
    <row r="78" spans="1:6" ht="15" x14ac:dyDescent="0.2">
      <c r="A78" s="59"/>
      <c r="B78" s="105" t="s">
        <v>20</v>
      </c>
      <c r="C78" s="105"/>
      <c r="D78" s="105"/>
      <c r="E78" s="83">
        <v>0</v>
      </c>
      <c r="F78" s="59"/>
    </row>
    <row r="79" spans="1:6" ht="15" x14ac:dyDescent="0.2">
      <c r="A79" s="59"/>
      <c r="B79" s="106"/>
      <c r="C79" s="106"/>
      <c r="D79" s="106"/>
      <c r="E79" s="83"/>
      <c r="F79" s="59"/>
    </row>
    <row r="80" spans="1:6" ht="19.5" customHeight="1" x14ac:dyDescent="0.2">
      <c r="A80" s="59"/>
      <c r="B80" s="84" t="s">
        <v>19</v>
      </c>
      <c r="C80" s="85"/>
      <c r="D80" s="85"/>
      <c r="E80" s="86">
        <f>E76-E78</f>
        <v>4297.2</v>
      </c>
      <c r="F80" s="59"/>
    </row>
    <row r="81" spans="1:6" ht="13.5" customHeight="1" x14ac:dyDescent="0.2">
      <c r="A81" s="59"/>
      <c r="B81" s="59"/>
      <c r="C81" s="59"/>
      <c r="D81" s="59"/>
      <c r="E81" s="59"/>
      <c r="F81" s="59"/>
    </row>
    <row r="82" spans="1:6" x14ac:dyDescent="0.2">
      <c r="A82" s="59"/>
      <c r="B82" s="59"/>
      <c r="C82" s="59"/>
      <c r="D82" s="59"/>
      <c r="E82" s="59"/>
      <c r="F82" s="59"/>
    </row>
    <row r="83" spans="1:6" x14ac:dyDescent="0.2">
      <c r="A83" s="59"/>
      <c r="B83" s="107"/>
      <c r="C83" s="107"/>
      <c r="D83" s="107"/>
      <c r="E83" s="107"/>
      <c r="F83" s="59"/>
    </row>
    <row r="84" spans="1:6" ht="14.25" x14ac:dyDescent="0.2">
      <c r="A84" s="108" t="s">
        <v>78</v>
      </c>
      <c r="B84" s="108"/>
      <c r="C84" s="108"/>
      <c r="D84" s="108"/>
      <c r="E84" s="108"/>
      <c r="F84" s="108"/>
    </row>
    <row r="85" spans="1:6" ht="14.25" x14ac:dyDescent="0.2">
      <c r="A85" s="109" t="s">
        <v>79</v>
      </c>
      <c r="B85" s="109"/>
      <c r="C85" s="109"/>
      <c r="D85" s="109"/>
      <c r="E85" s="109"/>
      <c r="F85" s="109"/>
    </row>
    <row r="86" spans="1:6" x14ac:dyDescent="0.2">
      <c r="A86" s="59"/>
      <c r="B86" s="59"/>
      <c r="C86" s="59"/>
      <c r="D86" s="59"/>
      <c r="E86" s="59"/>
      <c r="F86" s="59"/>
    </row>
    <row r="87" spans="1:6" x14ac:dyDescent="0.2">
      <c r="A87" s="59"/>
      <c r="B87" s="110"/>
      <c r="C87" s="110"/>
      <c r="D87" s="110"/>
      <c r="E87" s="110"/>
      <c r="F87" s="59"/>
    </row>
    <row r="88" spans="1:6" ht="15" x14ac:dyDescent="0.2">
      <c r="A88" s="102" t="s">
        <v>7</v>
      </c>
      <c r="B88" s="102"/>
      <c r="C88" s="102"/>
      <c r="D88" s="102"/>
      <c r="E88" s="102"/>
      <c r="F88" s="102"/>
    </row>
    <row r="90" spans="1:6" ht="39.75" customHeight="1" x14ac:dyDescent="0.2">
      <c r="B90" s="103"/>
      <c r="C90" s="104"/>
      <c r="D90" s="104"/>
    </row>
    <row r="91" spans="1:6" ht="13.5" customHeight="1" x14ac:dyDescent="0.2"/>
    <row r="92" spans="1:6" x14ac:dyDescent="0.2">
      <c r="B92" s="87"/>
      <c r="C92" s="87"/>
      <c r="D92" s="8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FE50DF7E-DAF2-44E7-92EE-844609ABD48A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2E6A7-42E9-4FDE-8357-D900B8DD5000}">
  <sheetPr>
    <pageSetUpPr fitToPage="1"/>
  </sheetPr>
  <dimension ref="A12:F92"/>
  <sheetViews>
    <sheetView view="pageBreakPreview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55" customWidth="1"/>
    <col min="2" max="2" width="120" style="55" customWidth="1"/>
    <col min="3" max="3" width="11.5703125" style="55" customWidth="1"/>
    <col min="4" max="4" width="17.5703125" style="55" customWidth="1"/>
    <col min="5" max="5" width="17.7109375" style="55" customWidth="1"/>
    <col min="6" max="6" width="10.5703125" style="55" customWidth="1"/>
    <col min="7" max="16384" width="11.42578125" style="55"/>
  </cols>
  <sheetData>
    <row r="12" spans="2:5" x14ac:dyDescent="0.2">
      <c r="B12" s="54"/>
      <c r="E12" s="56"/>
    </row>
    <row r="13" spans="2:5" x14ac:dyDescent="0.2">
      <c r="B13" s="54"/>
      <c r="E13" s="56"/>
    </row>
    <row r="14" spans="2:5" x14ac:dyDescent="0.2">
      <c r="B14" s="54"/>
      <c r="E14" s="56"/>
    </row>
    <row r="15" spans="2:5" x14ac:dyDescent="0.2">
      <c r="B15" s="54"/>
      <c r="E15" s="56"/>
    </row>
    <row r="16" spans="2:5" x14ac:dyDescent="0.2">
      <c r="B16" s="54"/>
      <c r="E16" s="56"/>
    </row>
    <row r="17" spans="1:6" x14ac:dyDescent="0.2">
      <c r="B17" s="54"/>
      <c r="E17" s="56"/>
    </row>
    <row r="18" spans="1:6" x14ac:dyDescent="0.2">
      <c r="B18" s="54"/>
      <c r="E18" s="56"/>
    </row>
    <row r="19" spans="1:6" x14ac:dyDescent="0.2">
      <c r="B19" s="54"/>
      <c r="E19" s="56"/>
    </row>
    <row r="20" spans="1:6" x14ac:dyDescent="0.2">
      <c r="B20" s="54"/>
      <c r="E20" s="56"/>
    </row>
    <row r="21" spans="1:6" ht="15" x14ac:dyDescent="0.2">
      <c r="A21" s="57"/>
      <c r="B21" s="58" t="s">
        <v>198</v>
      </c>
      <c r="C21" s="59"/>
      <c r="D21" s="59"/>
      <c r="E21" s="59"/>
      <c r="F21" s="59"/>
    </row>
    <row r="22" spans="1:6" ht="15" x14ac:dyDescent="0.2">
      <c r="A22" s="57"/>
      <c r="B22" s="60"/>
      <c r="C22" s="59"/>
      <c r="D22" s="59"/>
      <c r="E22" s="59"/>
      <c r="F22" s="59"/>
    </row>
    <row r="23" spans="1:6" ht="15" x14ac:dyDescent="0.2">
      <c r="A23" s="57"/>
      <c r="B23" s="60"/>
      <c r="C23" s="59"/>
      <c r="D23" s="59"/>
      <c r="E23" s="59"/>
      <c r="F23" s="59"/>
    </row>
    <row r="24" spans="1:6" ht="15" x14ac:dyDescent="0.2">
      <c r="A24" s="57"/>
      <c r="B24" s="58" t="s">
        <v>166</v>
      </c>
      <c r="C24" s="59"/>
      <c r="D24" s="59"/>
      <c r="E24" s="59"/>
      <c r="F24" s="59"/>
    </row>
    <row r="25" spans="1:6" ht="15" x14ac:dyDescent="0.2">
      <c r="A25" s="57"/>
      <c r="B25" s="58" t="s">
        <v>167</v>
      </c>
      <c r="C25" s="59"/>
      <c r="D25" s="59"/>
      <c r="E25" s="59"/>
      <c r="F25" s="59"/>
    </row>
    <row r="26" spans="1:6" ht="33.75" customHeight="1" x14ac:dyDescent="0.2">
      <c r="A26" s="57"/>
      <c r="B26" s="88" t="s">
        <v>168</v>
      </c>
      <c r="C26" s="59"/>
      <c r="D26" s="59"/>
      <c r="E26" s="59"/>
      <c r="F26" s="59"/>
    </row>
    <row r="27" spans="1:6" x14ac:dyDescent="0.2">
      <c r="A27" s="61"/>
      <c r="B27" s="59"/>
      <c r="C27" s="62"/>
      <c r="D27" s="62"/>
      <c r="E27" s="63"/>
      <c r="F27" s="59"/>
    </row>
    <row r="28" spans="1:6" ht="15" x14ac:dyDescent="0.2">
      <c r="A28" s="57"/>
      <c r="B28" s="62"/>
      <c r="C28" s="62"/>
      <c r="D28" s="64" t="s">
        <v>13</v>
      </c>
      <c r="E28" s="64" t="s">
        <v>203</v>
      </c>
      <c r="F28" s="59"/>
    </row>
    <row r="29" spans="1:6" ht="13.5" thickBot="1" x14ac:dyDescent="0.25">
      <c r="A29" s="65"/>
      <c r="B29" s="65"/>
      <c r="C29" s="65"/>
      <c r="D29" s="65"/>
      <c r="E29" s="65"/>
      <c r="F29" s="66"/>
    </row>
    <row r="30" spans="1:6" s="67" customFormat="1" ht="21.75" customHeight="1" x14ac:dyDescent="0.2">
      <c r="A30" s="101" t="s">
        <v>0</v>
      </c>
      <c r="B30" s="101"/>
      <c r="C30" s="101"/>
      <c r="D30" s="101"/>
      <c r="E30" s="101"/>
      <c r="F30" s="101"/>
    </row>
    <row r="31" spans="1:6" x14ac:dyDescent="0.2">
      <c r="A31" s="57"/>
      <c r="B31" s="61"/>
      <c r="C31" s="57"/>
      <c r="D31" s="57"/>
      <c r="E31" s="57"/>
    </row>
    <row r="32" spans="1:6" ht="14.25" x14ac:dyDescent="0.2">
      <c r="A32" s="59"/>
      <c r="B32" s="68" t="s">
        <v>140</v>
      </c>
      <c r="C32" s="68"/>
      <c r="D32" s="68"/>
      <c r="E32" s="69"/>
      <c r="F32" s="59"/>
    </row>
    <row r="33" spans="1:6" ht="14.25" x14ac:dyDescent="0.2">
      <c r="A33" s="59"/>
      <c r="B33" s="100"/>
      <c r="C33" s="100"/>
      <c r="D33" s="100"/>
      <c r="E33" s="69"/>
      <c r="F33" s="59"/>
    </row>
    <row r="34" spans="1:6" ht="14.25" x14ac:dyDescent="0.2">
      <c r="A34" s="59"/>
      <c r="B34" s="100" t="s">
        <v>149</v>
      </c>
      <c r="C34" s="100"/>
      <c r="D34" s="100"/>
      <c r="E34" s="69"/>
      <c r="F34" s="59"/>
    </row>
    <row r="35" spans="1:6" ht="14.25" x14ac:dyDescent="0.2">
      <c r="A35" s="59"/>
      <c r="B35" s="100"/>
      <c r="C35" s="100"/>
      <c r="D35" s="100"/>
      <c r="E35" s="69"/>
      <c r="F35" s="59"/>
    </row>
    <row r="36" spans="1:6" ht="14.25" x14ac:dyDescent="0.2">
      <c r="A36" s="59"/>
      <c r="B36" s="100" t="s">
        <v>2</v>
      </c>
      <c r="C36" s="100"/>
      <c r="D36" s="100"/>
      <c r="E36" s="69"/>
      <c r="F36" s="59"/>
    </row>
    <row r="37" spans="1:6" ht="14.25" x14ac:dyDescent="0.2">
      <c r="A37" s="59"/>
      <c r="B37" s="100"/>
      <c r="C37" s="100"/>
      <c r="D37" s="100"/>
      <c r="E37" s="69"/>
      <c r="F37" s="59"/>
    </row>
    <row r="38" spans="1:6" ht="14.25" x14ac:dyDescent="0.2">
      <c r="A38" s="59"/>
      <c r="B38" s="100" t="s">
        <v>151</v>
      </c>
      <c r="C38" s="100"/>
      <c r="D38" s="100"/>
      <c r="E38" s="69"/>
      <c r="F38" s="59"/>
    </row>
    <row r="39" spans="1:6" ht="14.25" x14ac:dyDescent="0.2">
      <c r="A39" s="59"/>
      <c r="B39" s="100"/>
      <c r="C39" s="100"/>
      <c r="D39" s="100"/>
      <c r="E39" s="69"/>
      <c r="F39" s="59"/>
    </row>
    <row r="40" spans="1:6" ht="14.25" x14ac:dyDescent="0.2">
      <c r="A40" s="59"/>
      <c r="B40" s="100" t="s">
        <v>152</v>
      </c>
      <c r="C40" s="100"/>
      <c r="D40" s="100"/>
      <c r="E40" s="69"/>
      <c r="F40" s="59"/>
    </row>
    <row r="41" spans="1:6" ht="14.25" x14ac:dyDescent="0.2">
      <c r="A41" s="59"/>
      <c r="B41" s="100"/>
      <c r="C41" s="100"/>
      <c r="D41" s="100"/>
      <c r="E41" s="69"/>
      <c r="F41" s="59"/>
    </row>
    <row r="42" spans="1:6" ht="14.25" x14ac:dyDescent="0.2">
      <c r="A42" s="59"/>
      <c r="B42" s="100" t="s">
        <v>153</v>
      </c>
      <c r="C42" s="100"/>
      <c r="D42" s="100"/>
      <c r="E42" s="69"/>
      <c r="F42" s="59"/>
    </row>
    <row r="43" spans="1:6" ht="14.25" x14ac:dyDescent="0.2">
      <c r="A43" s="59"/>
      <c r="B43" s="100"/>
      <c r="C43" s="100"/>
      <c r="D43" s="100"/>
      <c r="E43" s="69"/>
      <c r="F43" s="59"/>
    </row>
    <row r="44" spans="1:6" ht="14.25" x14ac:dyDescent="0.2">
      <c r="A44" s="59"/>
      <c r="B44" s="100" t="s">
        <v>44</v>
      </c>
      <c r="C44" s="100"/>
      <c r="D44" s="100"/>
      <c r="E44" s="69"/>
      <c r="F44" s="59"/>
    </row>
    <row r="45" spans="1:6" ht="14.25" x14ac:dyDescent="0.2">
      <c r="A45" s="59"/>
      <c r="B45" s="100"/>
      <c r="C45" s="100"/>
      <c r="D45" s="100"/>
      <c r="E45" s="69"/>
      <c r="F45" s="59"/>
    </row>
    <row r="46" spans="1:6" ht="14.25" x14ac:dyDescent="0.2">
      <c r="A46" s="59"/>
      <c r="B46" s="100" t="s">
        <v>45</v>
      </c>
      <c r="C46" s="100"/>
      <c r="D46" s="100"/>
      <c r="E46" s="69"/>
      <c r="F46" s="59"/>
    </row>
    <row r="47" spans="1:6" ht="14.25" x14ac:dyDescent="0.2">
      <c r="A47" s="59"/>
      <c r="B47" s="100"/>
      <c r="C47" s="100"/>
      <c r="D47" s="100"/>
      <c r="E47" s="69"/>
      <c r="F47" s="59"/>
    </row>
    <row r="48" spans="1:6" ht="14.25" x14ac:dyDescent="0.2">
      <c r="A48" s="59"/>
      <c r="B48" s="100" t="s">
        <v>154</v>
      </c>
      <c r="C48" s="100"/>
      <c r="D48" s="100"/>
      <c r="E48" s="69"/>
      <c r="F48" s="59"/>
    </row>
    <row r="49" spans="1:6" ht="14.25" x14ac:dyDescent="0.2">
      <c r="A49" s="59"/>
      <c r="B49" s="100"/>
      <c r="C49" s="100"/>
      <c r="D49" s="100"/>
      <c r="E49" s="69"/>
      <c r="F49" s="59"/>
    </row>
    <row r="50" spans="1:6" ht="14.25" x14ac:dyDescent="0.2">
      <c r="A50" s="59"/>
      <c r="B50" s="100" t="s">
        <v>199</v>
      </c>
      <c r="C50" s="100"/>
      <c r="D50" s="100"/>
      <c r="E50" s="69"/>
      <c r="F50" s="59"/>
    </row>
    <row r="51" spans="1:6" ht="14.25" x14ac:dyDescent="0.2">
      <c r="A51" s="59"/>
      <c r="B51" s="100"/>
      <c r="C51" s="100"/>
      <c r="D51" s="100"/>
      <c r="E51" s="69"/>
      <c r="F51" s="59"/>
    </row>
    <row r="52" spans="1:6" ht="14.25" x14ac:dyDescent="0.2">
      <c r="A52" s="59"/>
      <c r="B52" s="100" t="s">
        <v>200</v>
      </c>
      <c r="C52" s="100"/>
      <c r="D52" s="100"/>
      <c r="E52" s="69"/>
      <c r="F52" s="59"/>
    </row>
    <row r="53" spans="1:6" ht="14.25" x14ac:dyDescent="0.2">
      <c r="A53" s="59"/>
      <c r="B53" s="100"/>
      <c r="C53" s="100"/>
      <c r="D53" s="100"/>
      <c r="E53" s="69"/>
      <c r="F53" s="59"/>
    </row>
    <row r="54" spans="1:6" ht="14.25" x14ac:dyDescent="0.2">
      <c r="A54" s="59"/>
      <c r="B54" s="100" t="s">
        <v>201</v>
      </c>
      <c r="C54" s="100"/>
      <c r="D54" s="100"/>
      <c r="E54" s="69"/>
      <c r="F54" s="59"/>
    </row>
    <row r="55" spans="1:6" ht="14.25" x14ac:dyDescent="0.2">
      <c r="A55" s="59"/>
      <c r="B55" s="100"/>
      <c r="C55" s="100"/>
      <c r="D55" s="100"/>
      <c r="E55" s="69"/>
      <c r="F55" s="59"/>
    </row>
    <row r="56" spans="1:6" ht="14.25" x14ac:dyDescent="0.2">
      <c r="A56" s="59"/>
      <c r="B56" s="100" t="s">
        <v>202</v>
      </c>
      <c r="C56" s="100"/>
      <c r="D56" s="100"/>
      <c r="E56" s="69"/>
      <c r="F56" s="59"/>
    </row>
    <row r="57" spans="1:6" ht="14.25" x14ac:dyDescent="0.2">
      <c r="A57" s="59"/>
      <c r="B57" s="100"/>
      <c r="C57" s="100"/>
      <c r="D57" s="100"/>
      <c r="E57" s="69"/>
      <c r="F57" s="59"/>
    </row>
    <row r="58" spans="1:6" ht="14.25" x14ac:dyDescent="0.2">
      <c r="A58" s="59"/>
      <c r="B58" s="100" t="s">
        <v>160</v>
      </c>
      <c r="C58" s="100"/>
      <c r="D58" s="100"/>
      <c r="E58" s="69"/>
      <c r="F58" s="59"/>
    </row>
    <row r="59" spans="1:6" ht="14.25" x14ac:dyDescent="0.2">
      <c r="A59" s="59"/>
      <c r="B59" s="100"/>
      <c r="C59" s="100"/>
      <c r="D59" s="100"/>
      <c r="E59" s="69"/>
      <c r="F59" s="59"/>
    </row>
    <row r="60" spans="1:6" ht="14.25" x14ac:dyDescent="0.2">
      <c r="A60" s="59"/>
      <c r="B60" s="100" t="s">
        <v>161</v>
      </c>
      <c r="C60" s="100"/>
      <c r="D60" s="100"/>
      <c r="E60" s="69"/>
      <c r="F60" s="59"/>
    </row>
    <row r="61" spans="1:6" ht="14.25" x14ac:dyDescent="0.2">
      <c r="A61" s="59"/>
      <c r="B61" s="100"/>
      <c r="C61" s="100"/>
      <c r="D61" s="100"/>
      <c r="E61" s="69"/>
      <c r="F61" s="59"/>
    </row>
    <row r="62" spans="1:6" ht="14.25" x14ac:dyDescent="0.2">
      <c r="A62" s="59"/>
      <c r="B62" s="100" t="s">
        <v>147</v>
      </c>
      <c r="C62" s="100"/>
      <c r="D62" s="100"/>
      <c r="E62" s="69"/>
      <c r="F62" s="59"/>
    </row>
    <row r="63" spans="1:6" ht="14.25" x14ac:dyDescent="0.2">
      <c r="A63" s="59"/>
      <c r="B63" s="100"/>
      <c r="C63" s="100"/>
      <c r="D63" s="100"/>
      <c r="E63" s="69"/>
      <c r="F63" s="59"/>
    </row>
    <row r="64" spans="1:6" ht="14.25" x14ac:dyDescent="0.2">
      <c r="A64" s="59"/>
      <c r="B64" s="100"/>
      <c r="C64" s="100"/>
      <c r="D64" s="100"/>
      <c r="E64" s="69"/>
      <c r="F64" s="59"/>
    </row>
    <row r="65" spans="1:6" ht="14.25" x14ac:dyDescent="0.2">
      <c r="A65" s="59"/>
      <c r="B65" s="100"/>
      <c r="C65" s="100"/>
      <c r="D65" s="100"/>
      <c r="E65" s="69"/>
      <c r="F65" s="59"/>
    </row>
    <row r="66" spans="1:6" ht="14.25" x14ac:dyDescent="0.2">
      <c r="A66" s="59"/>
      <c r="B66" s="100"/>
      <c r="C66" s="100"/>
      <c r="D66" s="100"/>
      <c r="E66" s="69"/>
      <c r="F66" s="59"/>
    </row>
    <row r="67" spans="1:6" ht="14.25" x14ac:dyDescent="0.2">
      <c r="A67" s="59"/>
      <c r="B67" s="100"/>
      <c r="C67" s="100"/>
      <c r="D67" s="100"/>
      <c r="E67" s="69"/>
      <c r="F67" s="59"/>
    </row>
    <row r="68" spans="1:6" ht="13.5" customHeight="1" x14ac:dyDescent="0.2">
      <c r="A68" s="59"/>
      <c r="B68" s="100"/>
      <c r="C68" s="100"/>
      <c r="D68" s="100"/>
      <c r="E68" s="69"/>
      <c r="F68" s="59"/>
    </row>
    <row r="69" spans="1:6" ht="13.5" customHeight="1" x14ac:dyDescent="0.2">
      <c r="A69" s="59"/>
      <c r="B69" s="58" t="s">
        <v>17</v>
      </c>
      <c r="C69" s="60"/>
      <c r="D69" s="60"/>
      <c r="E69" s="74">
        <f>41*325</f>
        <v>13325</v>
      </c>
      <c r="F69" s="59"/>
    </row>
    <row r="70" spans="1:6" ht="13.5" customHeight="1" x14ac:dyDescent="0.2">
      <c r="A70" s="59"/>
      <c r="B70" s="75" t="s">
        <v>14</v>
      </c>
      <c r="C70" s="60"/>
      <c r="D70" s="60"/>
      <c r="E70" s="76">
        <v>0</v>
      </c>
      <c r="F70" s="59"/>
    </row>
    <row r="71" spans="1:6" ht="13.5" customHeight="1" x14ac:dyDescent="0.2">
      <c r="A71" s="59"/>
      <c r="B71" s="75" t="s">
        <v>15</v>
      </c>
      <c r="C71" s="60"/>
      <c r="D71" s="60"/>
      <c r="E71" s="76">
        <v>0</v>
      </c>
      <c r="F71" s="59"/>
    </row>
    <row r="72" spans="1:6" ht="13.5" customHeight="1" x14ac:dyDescent="0.2">
      <c r="A72" s="59"/>
      <c r="B72" s="58" t="s">
        <v>16</v>
      </c>
      <c r="C72" s="60"/>
      <c r="D72" s="60"/>
      <c r="E72" s="74">
        <f>SUM(E69:E71)</f>
        <v>13325</v>
      </c>
      <c r="F72" s="59"/>
    </row>
    <row r="73" spans="1:6" ht="13.5" customHeight="1" x14ac:dyDescent="0.2">
      <c r="A73" s="59"/>
      <c r="B73" s="60" t="s">
        <v>5</v>
      </c>
      <c r="C73" s="77">
        <v>0.05</v>
      </c>
      <c r="D73" s="60"/>
      <c r="E73" s="78">
        <f>ROUND(E72*C73,2)</f>
        <v>666.25</v>
      </c>
      <c r="F73" s="59"/>
    </row>
    <row r="74" spans="1:6" ht="13.5" customHeight="1" x14ac:dyDescent="0.2">
      <c r="A74" s="59"/>
      <c r="B74" s="60" t="s">
        <v>4</v>
      </c>
      <c r="C74" s="79">
        <v>9.9750000000000005E-2</v>
      </c>
      <c r="D74" s="60"/>
      <c r="E74" s="80">
        <f>ROUND(E72*C74,2)</f>
        <v>1329.17</v>
      </c>
      <c r="F74" s="59"/>
    </row>
    <row r="75" spans="1:6" ht="13.5" customHeight="1" x14ac:dyDescent="0.2">
      <c r="A75" s="59"/>
      <c r="B75" s="60"/>
      <c r="C75" s="60"/>
      <c r="D75" s="60"/>
      <c r="E75" s="81"/>
      <c r="F75" s="59"/>
    </row>
    <row r="76" spans="1:6" ht="16.5" customHeight="1" thickBot="1" x14ac:dyDescent="0.25">
      <c r="A76" s="59"/>
      <c r="B76" s="58" t="s">
        <v>18</v>
      </c>
      <c r="C76" s="60"/>
      <c r="D76" s="60"/>
      <c r="E76" s="82">
        <f>SUM(E72:E74)</f>
        <v>15320.42</v>
      </c>
      <c r="F76" s="59"/>
    </row>
    <row r="77" spans="1:6" ht="15.75" thickTop="1" x14ac:dyDescent="0.2">
      <c r="A77" s="59"/>
      <c r="B77" s="106"/>
      <c r="C77" s="106"/>
      <c r="D77" s="106"/>
      <c r="E77" s="83"/>
      <c r="F77" s="59"/>
    </row>
    <row r="78" spans="1:6" ht="15" x14ac:dyDescent="0.2">
      <c r="A78" s="59"/>
      <c r="B78" s="105" t="s">
        <v>20</v>
      </c>
      <c r="C78" s="105"/>
      <c r="D78" s="105"/>
      <c r="E78" s="83">
        <v>0</v>
      </c>
      <c r="F78" s="59"/>
    </row>
    <row r="79" spans="1:6" ht="15" x14ac:dyDescent="0.2">
      <c r="A79" s="59"/>
      <c r="B79" s="106"/>
      <c r="C79" s="106"/>
      <c r="D79" s="106"/>
      <c r="E79" s="83"/>
      <c r="F79" s="59"/>
    </row>
    <row r="80" spans="1:6" ht="19.5" customHeight="1" x14ac:dyDescent="0.2">
      <c r="A80" s="59"/>
      <c r="B80" s="84" t="s">
        <v>19</v>
      </c>
      <c r="C80" s="85"/>
      <c r="D80" s="85"/>
      <c r="E80" s="86">
        <f>E76-E78</f>
        <v>15320.42</v>
      </c>
      <c r="F80" s="59"/>
    </row>
    <row r="81" spans="1:6" ht="13.5" customHeight="1" x14ac:dyDescent="0.2">
      <c r="A81" s="59"/>
      <c r="B81" s="59"/>
      <c r="C81" s="59"/>
      <c r="D81" s="59"/>
      <c r="E81" s="59"/>
      <c r="F81" s="59"/>
    </row>
    <row r="82" spans="1:6" x14ac:dyDescent="0.2">
      <c r="A82" s="59"/>
      <c r="B82" s="59"/>
      <c r="C82" s="59"/>
      <c r="D82" s="59"/>
      <c r="E82" s="59"/>
      <c r="F82" s="59"/>
    </row>
    <row r="83" spans="1:6" x14ac:dyDescent="0.2">
      <c r="A83" s="59"/>
      <c r="B83" s="107"/>
      <c r="C83" s="107"/>
      <c r="D83" s="107"/>
      <c r="E83" s="107"/>
      <c r="F83" s="59"/>
    </row>
    <row r="84" spans="1:6" ht="14.25" x14ac:dyDescent="0.2">
      <c r="A84" s="108" t="s">
        <v>78</v>
      </c>
      <c r="B84" s="108"/>
      <c r="C84" s="108"/>
      <c r="D84" s="108"/>
      <c r="E84" s="108"/>
      <c r="F84" s="108"/>
    </row>
    <row r="85" spans="1:6" ht="14.25" x14ac:dyDescent="0.2">
      <c r="A85" s="109" t="s">
        <v>79</v>
      </c>
      <c r="B85" s="109"/>
      <c r="C85" s="109"/>
      <c r="D85" s="109"/>
      <c r="E85" s="109"/>
      <c r="F85" s="109"/>
    </row>
    <row r="86" spans="1:6" x14ac:dyDescent="0.2">
      <c r="A86" s="59"/>
      <c r="B86" s="59"/>
      <c r="C86" s="59"/>
      <c r="D86" s="59"/>
      <c r="E86" s="59"/>
      <c r="F86" s="59"/>
    </row>
    <row r="87" spans="1:6" x14ac:dyDescent="0.2">
      <c r="A87" s="59"/>
      <c r="B87" s="110"/>
      <c r="C87" s="110"/>
      <c r="D87" s="110"/>
      <c r="E87" s="110"/>
      <c r="F87" s="59"/>
    </row>
    <row r="88" spans="1:6" ht="15" x14ac:dyDescent="0.2">
      <c r="A88" s="102" t="s">
        <v>7</v>
      </c>
      <c r="B88" s="102"/>
      <c r="C88" s="102"/>
      <c r="D88" s="102"/>
      <c r="E88" s="102"/>
      <c r="F88" s="102"/>
    </row>
    <row r="90" spans="1:6" ht="39.75" customHeight="1" x14ac:dyDescent="0.2">
      <c r="B90" s="103"/>
      <c r="C90" s="104"/>
      <c r="D90" s="104"/>
    </row>
    <row r="91" spans="1:6" ht="13.5" customHeight="1" x14ac:dyDescent="0.2"/>
    <row r="92" spans="1:6" x14ac:dyDescent="0.2">
      <c r="B92" s="87"/>
      <c r="C92" s="87"/>
      <c r="D92" s="87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B5E1B404-5EEC-4CBC-8FE4-83BD3F81C4E3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2EC25-16BF-4E06-96A8-1BE43C90892F}">
  <sheetPr>
    <pageSetUpPr fitToPage="1"/>
  </sheetPr>
  <dimension ref="A12:F92"/>
  <sheetViews>
    <sheetView view="pageBreakPreview" zoomScale="80" zoomScaleNormal="100" zoomScaleSheetLayoutView="80" workbookViewId="0">
      <selection activeCell="B24" sqref="B24"/>
    </sheetView>
  </sheetViews>
  <sheetFormatPr baseColWidth="10" defaultRowHeight="12.75" x14ac:dyDescent="0.2"/>
  <cols>
    <col min="1" max="1" width="5.140625" style="55" customWidth="1"/>
    <col min="2" max="2" width="120" style="55" customWidth="1"/>
    <col min="3" max="3" width="11.5703125" style="55" customWidth="1"/>
    <col min="4" max="4" width="17.5703125" style="55" customWidth="1"/>
    <col min="5" max="5" width="17.7109375" style="55" customWidth="1"/>
    <col min="6" max="6" width="10.5703125" style="55" customWidth="1"/>
    <col min="7" max="16384" width="11.42578125" style="55"/>
  </cols>
  <sheetData>
    <row r="12" spans="2:5" x14ac:dyDescent="0.2">
      <c r="B12" s="54"/>
      <c r="E12" s="56"/>
    </row>
    <row r="13" spans="2:5" x14ac:dyDescent="0.2">
      <c r="B13" s="54"/>
      <c r="E13" s="56"/>
    </row>
    <row r="14" spans="2:5" x14ac:dyDescent="0.2">
      <c r="B14" s="54"/>
      <c r="E14" s="56"/>
    </row>
    <row r="15" spans="2:5" x14ac:dyDescent="0.2">
      <c r="B15" s="54"/>
      <c r="E15" s="56"/>
    </row>
    <row r="16" spans="2:5" x14ac:dyDescent="0.2">
      <c r="B16" s="54"/>
      <c r="E16" s="56"/>
    </row>
    <row r="17" spans="1:6" x14ac:dyDescent="0.2">
      <c r="B17" s="54"/>
      <c r="E17" s="56"/>
    </row>
    <row r="18" spans="1:6" x14ac:dyDescent="0.2">
      <c r="B18" s="54"/>
      <c r="E18" s="56"/>
    </row>
    <row r="19" spans="1:6" x14ac:dyDescent="0.2">
      <c r="B19" s="54"/>
      <c r="E19" s="56"/>
    </row>
    <row r="20" spans="1:6" x14ac:dyDescent="0.2">
      <c r="B20" s="54"/>
      <c r="E20" s="56"/>
    </row>
    <row r="21" spans="1:6" ht="15" x14ac:dyDescent="0.2">
      <c r="A21" s="57"/>
      <c r="B21" s="58" t="s">
        <v>204</v>
      </c>
      <c r="C21" s="59"/>
      <c r="D21" s="59"/>
      <c r="E21" s="59"/>
      <c r="F21" s="59"/>
    </row>
    <row r="22" spans="1:6" ht="15" x14ac:dyDescent="0.2">
      <c r="A22" s="57"/>
      <c r="B22" s="60"/>
      <c r="C22" s="59"/>
      <c r="D22" s="59"/>
      <c r="E22" s="59"/>
      <c r="F22" s="59"/>
    </row>
    <row r="23" spans="1:6" ht="15" x14ac:dyDescent="0.2">
      <c r="A23" s="57"/>
      <c r="B23" s="60"/>
      <c r="C23" s="59"/>
      <c r="D23" s="59"/>
      <c r="E23" s="59"/>
      <c r="F23" s="59"/>
    </row>
    <row r="24" spans="1:6" ht="15" x14ac:dyDescent="0.2">
      <c r="A24" s="57"/>
      <c r="B24" s="58" t="s">
        <v>136</v>
      </c>
      <c r="C24" s="59"/>
      <c r="D24" s="59"/>
      <c r="E24" s="59"/>
      <c r="F24" s="59"/>
    </row>
    <row r="25" spans="1:6" ht="15" x14ac:dyDescent="0.2">
      <c r="A25" s="57"/>
      <c r="B25" s="58" t="s">
        <v>167</v>
      </c>
      <c r="C25" s="59"/>
      <c r="D25" s="59"/>
      <c r="E25" s="59"/>
      <c r="F25" s="59"/>
    </row>
    <row r="26" spans="1:6" ht="33.75" customHeight="1" x14ac:dyDescent="0.2">
      <c r="A26" s="57"/>
      <c r="B26" s="88" t="s">
        <v>168</v>
      </c>
      <c r="C26" s="59"/>
      <c r="D26" s="59"/>
      <c r="E26" s="59"/>
      <c r="F26" s="59"/>
    </row>
    <row r="27" spans="1:6" x14ac:dyDescent="0.2">
      <c r="A27" s="61"/>
      <c r="B27" s="59"/>
      <c r="C27" s="62"/>
      <c r="D27" s="62"/>
      <c r="E27" s="63"/>
      <c r="F27" s="59"/>
    </row>
    <row r="28" spans="1:6" ht="15" x14ac:dyDescent="0.2">
      <c r="A28" s="57"/>
      <c r="B28" s="62"/>
      <c r="C28" s="62"/>
      <c r="D28" s="64" t="s">
        <v>13</v>
      </c>
      <c r="E28" s="64" t="s">
        <v>205</v>
      </c>
      <c r="F28" s="59"/>
    </row>
    <row r="29" spans="1:6" ht="13.5" thickBot="1" x14ac:dyDescent="0.25">
      <c r="A29" s="65"/>
      <c r="B29" s="65"/>
      <c r="C29" s="65"/>
      <c r="D29" s="65"/>
      <c r="E29" s="65"/>
      <c r="F29" s="66"/>
    </row>
    <row r="30" spans="1:6" s="67" customFormat="1" ht="21.75" customHeight="1" x14ac:dyDescent="0.2">
      <c r="A30" s="101" t="s">
        <v>0</v>
      </c>
      <c r="B30" s="101"/>
      <c r="C30" s="101"/>
      <c r="D30" s="101"/>
      <c r="E30" s="101"/>
      <c r="F30" s="101"/>
    </row>
    <row r="31" spans="1:6" x14ac:dyDescent="0.2">
      <c r="A31" s="57"/>
      <c r="B31" s="61"/>
      <c r="C31" s="57"/>
      <c r="D31" s="57"/>
      <c r="E31" s="57"/>
    </row>
    <row r="32" spans="1:6" ht="14.25" x14ac:dyDescent="0.2">
      <c r="A32" s="59"/>
      <c r="B32" s="68" t="s">
        <v>140</v>
      </c>
      <c r="C32" s="68"/>
      <c r="D32" s="68"/>
      <c r="E32" s="69"/>
      <c r="F32" s="59"/>
    </row>
    <row r="33" spans="1:6" ht="14.25" x14ac:dyDescent="0.2">
      <c r="A33" s="59"/>
      <c r="B33" s="100"/>
      <c r="C33" s="100"/>
      <c r="D33" s="100"/>
      <c r="E33" s="69"/>
      <c r="F33" s="59"/>
    </row>
    <row r="34" spans="1:6" ht="14.25" x14ac:dyDescent="0.2">
      <c r="A34" s="59"/>
      <c r="B34" s="100" t="s">
        <v>149</v>
      </c>
      <c r="C34" s="100"/>
      <c r="D34" s="100"/>
      <c r="E34" s="69"/>
      <c r="F34" s="59"/>
    </row>
    <row r="35" spans="1:6" ht="14.25" x14ac:dyDescent="0.2">
      <c r="A35" s="59"/>
      <c r="B35" s="100"/>
      <c r="C35" s="100"/>
      <c r="D35" s="100"/>
      <c r="E35" s="69"/>
      <c r="F35" s="59"/>
    </row>
    <row r="36" spans="1:6" ht="14.25" x14ac:dyDescent="0.2">
      <c r="A36" s="59"/>
      <c r="B36" s="100" t="s">
        <v>206</v>
      </c>
      <c r="C36" s="100"/>
      <c r="D36" s="100"/>
      <c r="E36" s="69"/>
      <c r="F36" s="59"/>
    </row>
    <row r="37" spans="1:6" ht="14.25" x14ac:dyDescent="0.2">
      <c r="A37" s="59"/>
      <c r="B37" s="100"/>
      <c r="C37" s="100"/>
      <c r="D37" s="100"/>
      <c r="E37" s="69"/>
      <c r="F37" s="59"/>
    </row>
    <row r="38" spans="1:6" ht="14.25" x14ac:dyDescent="0.2">
      <c r="A38" s="59"/>
      <c r="B38" s="100" t="s">
        <v>207</v>
      </c>
      <c r="C38" s="100"/>
      <c r="D38" s="100"/>
      <c r="E38" s="69"/>
      <c r="F38" s="59"/>
    </row>
    <row r="39" spans="1:6" ht="14.25" x14ac:dyDescent="0.2">
      <c r="A39" s="59"/>
      <c r="B39" s="100"/>
      <c r="C39" s="100"/>
      <c r="D39" s="100"/>
      <c r="E39" s="69"/>
      <c r="F39" s="59"/>
    </row>
    <row r="40" spans="1:6" ht="14.25" x14ac:dyDescent="0.2">
      <c r="A40" s="59"/>
      <c r="B40" s="100" t="s">
        <v>209</v>
      </c>
      <c r="C40" s="100"/>
      <c r="D40" s="100"/>
      <c r="E40" s="69"/>
      <c r="F40" s="59"/>
    </row>
    <row r="41" spans="1:6" ht="14.25" x14ac:dyDescent="0.2">
      <c r="A41" s="59"/>
      <c r="B41" s="100"/>
      <c r="C41" s="100"/>
      <c r="D41" s="100"/>
      <c r="E41" s="69"/>
      <c r="F41" s="59"/>
    </row>
    <row r="42" spans="1:6" ht="14.25" x14ac:dyDescent="0.2">
      <c r="A42" s="59"/>
      <c r="B42" s="100" t="s">
        <v>208</v>
      </c>
      <c r="C42" s="100"/>
      <c r="D42" s="100"/>
      <c r="E42" s="69"/>
      <c r="F42" s="59"/>
    </row>
    <row r="43" spans="1:6" ht="14.25" x14ac:dyDescent="0.2">
      <c r="A43" s="59"/>
      <c r="B43" s="100"/>
      <c r="C43" s="100"/>
      <c r="D43" s="100"/>
      <c r="E43" s="69"/>
      <c r="F43" s="59"/>
    </row>
    <row r="44" spans="1:6" ht="14.25" x14ac:dyDescent="0.2">
      <c r="A44" s="59"/>
      <c r="B44" s="100" t="s">
        <v>154</v>
      </c>
      <c r="C44" s="100"/>
      <c r="D44" s="100"/>
      <c r="E44" s="69"/>
      <c r="F44" s="59"/>
    </row>
    <row r="45" spans="1:6" ht="14.25" x14ac:dyDescent="0.2">
      <c r="A45" s="59"/>
      <c r="B45" s="100"/>
      <c r="C45" s="100"/>
      <c r="D45" s="100"/>
      <c r="E45" s="69"/>
      <c r="F45" s="59"/>
    </row>
    <row r="46" spans="1:6" ht="14.25" x14ac:dyDescent="0.2">
      <c r="A46" s="59"/>
      <c r="B46" s="100" t="s">
        <v>199</v>
      </c>
      <c r="C46" s="100"/>
      <c r="D46" s="100"/>
      <c r="E46" s="69"/>
      <c r="F46" s="59"/>
    </row>
    <row r="47" spans="1:6" ht="14.25" x14ac:dyDescent="0.2">
      <c r="A47" s="59"/>
      <c r="B47" s="100"/>
      <c r="C47" s="100"/>
      <c r="D47" s="100"/>
      <c r="E47" s="69"/>
      <c r="F47" s="59"/>
    </row>
    <row r="48" spans="1:6" ht="14.25" x14ac:dyDescent="0.2">
      <c r="A48" s="59"/>
      <c r="B48" s="100" t="s">
        <v>200</v>
      </c>
      <c r="C48" s="100"/>
      <c r="D48" s="100"/>
      <c r="E48" s="69"/>
      <c r="F48" s="59"/>
    </row>
    <row r="49" spans="1:6" ht="14.25" x14ac:dyDescent="0.2">
      <c r="A49" s="59"/>
      <c r="B49" s="100"/>
      <c r="C49" s="100"/>
      <c r="D49" s="100"/>
      <c r="E49" s="69"/>
      <c r="F49" s="59"/>
    </row>
    <row r="50" spans="1:6" ht="14.25" x14ac:dyDescent="0.2">
      <c r="A50" s="59"/>
      <c r="B50" s="100" t="s">
        <v>160</v>
      </c>
      <c r="C50" s="100"/>
      <c r="D50" s="100"/>
      <c r="E50" s="69"/>
      <c r="F50" s="59"/>
    </row>
    <row r="51" spans="1:6" ht="14.25" x14ac:dyDescent="0.2">
      <c r="A51" s="59"/>
      <c r="B51" s="100"/>
      <c r="C51" s="100"/>
      <c r="D51" s="100"/>
      <c r="E51" s="69"/>
      <c r="F51" s="59"/>
    </row>
    <row r="52" spans="1:6" ht="14.25" x14ac:dyDescent="0.2">
      <c r="A52" s="59"/>
      <c r="B52" s="100" t="s">
        <v>161</v>
      </c>
      <c r="C52" s="100"/>
      <c r="D52" s="100"/>
      <c r="E52" s="69"/>
      <c r="F52" s="59"/>
    </row>
    <row r="53" spans="1:6" ht="14.25" x14ac:dyDescent="0.2">
      <c r="A53" s="59"/>
      <c r="B53" s="100"/>
      <c r="C53" s="100"/>
      <c r="D53" s="100"/>
      <c r="E53" s="69"/>
      <c r="F53" s="59"/>
    </row>
    <row r="54" spans="1:6" ht="14.25" x14ac:dyDescent="0.2">
      <c r="A54" s="59"/>
      <c r="B54" s="100" t="s">
        <v>147</v>
      </c>
      <c r="C54" s="100"/>
      <c r="D54" s="100"/>
      <c r="E54" s="69"/>
      <c r="F54" s="59"/>
    </row>
    <row r="55" spans="1:6" ht="14.25" x14ac:dyDescent="0.2">
      <c r="A55" s="59"/>
      <c r="B55" s="100"/>
      <c r="C55" s="100"/>
      <c r="D55" s="100"/>
      <c r="E55" s="69"/>
      <c r="F55" s="59"/>
    </row>
    <row r="56" spans="1:6" ht="14.25" x14ac:dyDescent="0.2">
      <c r="A56" s="59"/>
      <c r="B56" s="100" t="s">
        <v>10</v>
      </c>
      <c r="C56" s="100"/>
      <c r="D56" s="100"/>
      <c r="E56" s="69"/>
      <c r="F56" s="59"/>
    </row>
    <row r="57" spans="1:6" ht="14.25" x14ac:dyDescent="0.2">
      <c r="A57" s="59"/>
      <c r="B57" s="100"/>
      <c r="C57" s="100"/>
      <c r="D57" s="100"/>
      <c r="E57" s="69"/>
      <c r="F57" s="59"/>
    </row>
    <row r="58" spans="1:6" ht="14.25" x14ac:dyDescent="0.2">
      <c r="A58" s="59"/>
      <c r="B58" s="100" t="s">
        <v>214</v>
      </c>
      <c r="C58" s="100"/>
      <c r="D58" s="100"/>
      <c r="E58" s="69"/>
      <c r="F58" s="59"/>
    </row>
    <row r="59" spans="1:6" ht="14.25" x14ac:dyDescent="0.2">
      <c r="A59" s="59"/>
      <c r="B59" s="100"/>
      <c r="C59" s="100"/>
      <c r="D59" s="100"/>
      <c r="E59" s="69"/>
      <c r="F59" s="59"/>
    </row>
    <row r="60" spans="1:6" ht="14.25" x14ac:dyDescent="0.2">
      <c r="A60" s="59"/>
      <c r="B60" s="100"/>
      <c r="C60" s="100"/>
      <c r="D60" s="100"/>
      <c r="E60" s="69"/>
      <c r="F60" s="59"/>
    </row>
    <row r="61" spans="1:6" ht="14.25" x14ac:dyDescent="0.2">
      <c r="A61" s="59"/>
      <c r="B61" s="100"/>
      <c r="C61" s="100"/>
      <c r="D61" s="100"/>
      <c r="E61" s="69"/>
      <c r="F61" s="59"/>
    </row>
    <row r="62" spans="1:6" ht="14.25" x14ac:dyDescent="0.2">
      <c r="A62" s="59"/>
      <c r="B62" s="100"/>
      <c r="C62" s="100"/>
      <c r="D62" s="100"/>
      <c r="E62" s="69"/>
      <c r="F62" s="59"/>
    </row>
    <row r="63" spans="1:6" ht="14.25" x14ac:dyDescent="0.2">
      <c r="A63" s="59"/>
      <c r="B63" s="100"/>
      <c r="C63" s="100"/>
      <c r="D63" s="100"/>
      <c r="E63" s="69"/>
      <c r="F63" s="59"/>
    </row>
    <row r="64" spans="1:6" ht="14.25" x14ac:dyDescent="0.2">
      <c r="A64" s="59"/>
      <c r="B64" s="100"/>
      <c r="C64" s="100"/>
      <c r="D64" s="100"/>
      <c r="E64" s="69"/>
      <c r="F64" s="59"/>
    </row>
    <row r="65" spans="1:6" ht="14.25" x14ac:dyDescent="0.2">
      <c r="A65" s="59"/>
      <c r="B65" s="100"/>
      <c r="C65" s="100"/>
      <c r="D65" s="100"/>
      <c r="E65" s="69"/>
      <c r="F65" s="59"/>
    </row>
    <row r="66" spans="1:6" ht="14.25" x14ac:dyDescent="0.2">
      <c r="A66" s="59"/>
      <c r="B66" s="100"/>
      <c r="C66" s="100"/>
      <c r="D66" s="100"/>
      <c r="E66" s="69"/>
      <c r="F66" s="59"/>
    </row>
    <row r="67" spans="1:6" ht="14.25" x14ac:dyDescent="0.2">
      <c r="A67" s="59"/>
      <c r="B67" s="100"/>
      <c r="C67" s="100"/>
      <c r="D67" s="100"/>
      <c r="E67" s="69"/>
      <c r="F67" s="59"/>
    </row>
    <row r="68" spans="1:6" ht="13.5" customHeight="1" x14ac:dyDescent="0.2">
      <c r="A68" s="59"/>
      <c r="B68" s="100"/>
      <c r="C68" s="100"/>
      <c r="D68" s="100"/>
      <c r="E68" s="69"/>
      <c r="F68" s="59"/>
    </row>
    <row r="69" spans="1:6" ht="13.5" customHeight="1" x14ac:dyDescent="0.2">
      <c r="A69" s="59"/>
      <c r="B69" s="58" t="s">
        <v>17</v>
      </c>
      <c r="C69" s="60"/>
      <c r="D69" s="60"/>
      <c r="E69" s="74">
        <v>5850</v>
      </c>
      <c r="F69" s="59"/>
    </row>
    <row r="70" spans="1:6" ht="13.5" customHeight="1" x14ac:dyDescent="0.2">
      <c r="A70" s="59"/>
      <c r="B70" s="75" t="s">
        <v>14</v>
      </c>
      <c r="C70" s="60"/>
      <c r="D70" s="60"/>
      <c r="E70" s="76">
        <v>75</v>
      </c>
      <c r="F70" s="59"/>
    </row>
    <row r="71" spans="1:6" ht="13.5" customHeight="1" x14ac:dyDescent="0.2">
      <c r="A71" s="59"/>
      <c r="B71" s="75" t="s">
        <v>15</v>
      </c>
      <c r="C71" s="60"/>
      <c r="D71" s="60"/>
      <c r="E71" s="76">
        <v>0</v>
      </c>
      <c r="F71" s="59"/>
    </row>
    <row r="72" spans="1:6" ht="13.5" customHeight="1" x14ac:dyDescent="0.2">
      <c r="A72" s="59"/>
      <c r="B72" s="58" t="s">
        <v>16</v>
      </c>
      <c r="C72" s="60"/>
      <c r="D72" s="60"/>
      <c r="E72" s="74">
        <f>SUM(E69:E71)</f>
        <v>5925</v>
      </c>
      <c r="F72" s="59"/>
    </row>
    <row r="73" spans="1:6" ht="13.5" customHeight="1" x14ac:dyDescent="0.2">
      <c r="A73" s="59"/>
      <c r="B73" s="60" t="s">
        <v>5</v>
      </c>
      <c r="C73" s="77">
        <v>0.05</v>
      </c>
      <c r="D73" s="60"/>
      <c r="E73" s="78">
        <f>ROUND(E72*C73,2)</f>
        <v>296.25</v>
      </c>
      <c r="F73" s="59"/>
    </row>
    <row r="74" spans="1:6" ht="13.5" customHeight="1" x14ac:dyDescent="0.2">
      <c r="A74" s="59"/>
      <c r="B74" s="60" t="s">
        <v>4</v>
      </c>
      <c r="C74" s="79">
        <v>9.9750000000000005E-2</v>
      </c>
      <c r="D74" s="60"/>
      <c r="E74" s="80">
        <f>ROUND(E72*C74,2)</f>
        <v>591.02</v>
      </c>
      <c r="F74" s="59"/>
    </row>
    <row r="75" spans="1:6" ht="13.5" customHeight="1" x14ac:dyDescent="0.2">
      <c r="A75" s="59"/>
      <c r="B75" s="60"/>
      <c r="C75" s="60"/>
      <c r="D75" s="60"/>
      <c r="E75" s="81"/>
      <c r="F75" s="59"/>
    </row>
    <row r="76" spans="1:6" ht="16.5" customHeight="1" thickBot="1" x14ac:dyDescent="0.25">
      <c r="A76" s="59"/>
      <c r="B76" s="58" t="s">
        <v>18</v>
      </c>
      <c r="C76" s="60"/>
      <c r="D76" s="60"/>
      <c r="E76" s="82">
        <f>SUM(E72:E74)</f>
        <v>6812.27</v>
      </c>
      <c r="F76" s="59"/>
    </row>
    <row r="77" spans="1:6" ht="15.75" thickTop="1" x14ac:dyDescent="0.2">
      <c r="A77" s="59"/>
      <c r="B77" s="106"/>
      <c r="C77" s="106"/>
      <c r="D77" s="106"/>
      <c r="E77" s="83"/>
      <c r="F77" s="59"/>
    </row>
    <row r="78" spans="1:6" ht="15" x14ac:dyDescent="0.2">
      <c r="A78" s="59"/>
      <c r="B78" s="105" t="s">
        <v>20</v>
      </c>
      <c r="C78" s="105"/>
      <c r="D78" s="105"/>
      <c r="E78" s="83">
        <v>0</v>
      </c>
      <c r="F78" s="59"/>
    </row>
    <row r="79" spans="1:6" ht="15" x14ac:dyDescent="0.2">
      <c r="A79" s="59"/>
      <c r="B79" s="106"/>
      <c r="C79" s="106"/>
      <c r="D79" s="106"/>
      <c r="E79" s="83"/>
      <c r="F79" s="59"/>
    </row>
    <row r="80" spans="1:6" ht="19.5" customHeight="1" x14ac:dyDescent="0.2">
      <c r="A80" s="59"/>
      <c r="B80" s="84" t="s">
        <v>19</v>
      </c>
      <c r="C80" s="85"/>
      <c r="D80" s="85"/>
      <c r="E80" s="86">
        <f>E76-E78</f>
        <v>6812.27</v>
      </c>
      <c r="F80" s="59"/>
    </row>
    <row r="81" spans="1:6" ht="13.5" customHeight="1" x14ac:dyDescent="0.2">
      <c r="A81" s="59"/>
      <c r="B81" s="59"/>
      <c r="C81" s="59"/>
      <c r="D81" s="59"/>
      <c r="E81" s="59"/>
      <c r="F81" s="59"/>
    </row>
    <row r="82" spans="1:6" x14ac:dyDescent="0.2">
      <c r="A82" s="59"/>
      <c r="B82" s="59"/>
      <c r="C82" s="59"/>
      <c r="D82" s="59"/>
      <c r="E82" s="59"/>
      <c r="F82" s="59"/>
    </row>
    <row r="83" spans="1:6" x14ac:dyDescent="0.2">
      <c r="A83" s="59"/>
      <c r="B83" s="107"/>
      <c r="C83" s="107"/>
      <c r="D83" s="107"/>
      <c r="E83" s="107"/>
      <c r="F83" s="59"/>
    </row>
    <row r="84" spans="1:6" ht="14.25" x14ac:dyDescent="0.2">
      <c r="A84" s="108" t="s">
        <v>78</v>
      </c>
      <c r="B84" s="108"/>
      <c r="C84" s="108"/>
      <c r="D84" s="108"/>
      <c r="E84" s="108"/>
      <c r="F84" s="108"/>
    </row>
    <row r="85" spans="1:6" ht="14.25" x14ac:dyDescent="0.2">
      <c r="A85" s="109" t="s">
        <v>79</v>
      </c>
      <c r="B85" s="109"/>
      <c r="C85" s="109"/>
      <c r="D85" s="109"/>
      <c r="E85" s="109"/>
      <c r="F85" s="109"/>
    </row>
    <row r="86" spans="1:6" x14ac:dyDescent="0.2">
      <c r="A86" s="59"/>
      <c r="B86" s="59"/>
      <c r="C86" s="59"/>
      <c r="D86" s="59"/>
      <c r="E86" s="59"/>
      <c r="F86" s="59"/>
    </row>
    <row r="87" spans="1:6" x14ac:dyDescent="0.2">
      <c r="A87" s="59"/>
      <c r="B87" s="110"/>
      <c r="C87" s="110"/>
      <c r="D87" s="110"/>
      <c r="E87" s="110"/>
      <c r="F87" s="59"/>
    </row>
    <row r="88" spans="1:6" ht="15" x14ac:dyDescent="0.2">
      <c r="A88" s="102" t="s">
        <v>7</v>
      </c>
      <c r="B88" s="102"/>
      <c r="C88" s="102"/>
      <c r="D88" s="102"/>
      <c r="E88" s="102"/>
      <c r="F88" s="102"/>
    </row>
    <row r="90" spans="1:6" ht="39.75" customHeight="1" x14ac:dyDescent="0.2">
      <c r="B90" s="103"/>
      <c r="C90" s="104"/>
      <c r="D90" s="104"/>
    </row>
    <row r="91" spans="1:6" ht="13.5" customHeight="1" x14ac:dyDescent="0.2"/>
    <row r="92" spans="1:6" x14ac:dyDescent="0.2">
      <c r="B92" s="87"/>
      <c r="C92" s="87"/>
      <c r="D92" s="8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2:D62"/>
    <mergeCell ref="B63:D63"/>
    <mergeCell ref="B64:D64"/>
    <mergeCell ref="B65:D65"/>
    <mergeCell ref="B66:D66"/>
    <mergeCell ref="B67:D6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77D6D35F-36BD-4AE9-B5BF-8516B385486E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D09D8-FCA9-4697-9CC2-5D77750F456A}">
  <sheetPr>
    <pageSetUpPr fitToPage="1"/>
  </sheetPr>
  <dimension ref="A12:F92"/>
  <sheetViews>
    <sheetView view="pageBreakPreview" topLeftCell="A19" zoomScale="80" zoomScaleNormal="100" zoomScaleSheetLayoutView="80" workbookViewId="0">
      <selection activeCell="G64" sqref="G64"/>
    </sheetView>
  </sheetViews>
  <sheetFormatPr baseColWidth="10" defaultRowHeight="12.75" x14ac:dyDescent="0.2"/>
  <cols>
    <col min="1" max="1" width="5.140625" style="55" customWidth="1"/>
    <col min="2" max="2" width="120" style="55" customWidth="1"/>
    <col min="3" max="3" width="11.5703125" style="55" customWidth="1"/>
    <col min="4" max="4" width="17.5703125" style="55" customWidth="1"/>
    <col min="5" max="5" width="17.7109375" style="55" customWidth="1"/>
    <col min="6" max="6" width="10.5703125" style="55" customWidth="1"/>
    <col min="7" max="16384" width="11.42578125" style="55"/>
  </cols>
  <sheetData>
    <row r="12" spans="2:5" x14ac:dyDescent="0.2">
      <c r="B12" s="54"/>
      <c r="E12" s="56"/>
    </row>
    <row r="13" spans="2:5" x14ac:dyDescent="0.2">
      <c r="B13" s="54"/>
      <c r="E13" s="56"/>
    </row>
    <row r="14" spans="2:5" x14ac:dyDescent="0.2">
      <c r="B14" s="54"/>
      <c r="E14" s="56"/>
    </row>
    <row r="15" spans="2:5" x14ac:dyDescent="0.2">
      <c r="B15" s="54"/>
      <c r="E15" s="56"/>
    </row>
    <row r="16" spans="2:5" x14ac:dyDescent="0.2">
      <c r="B16" s="54"/>
      <c r="E16" s="56"/>
    </row>
    <row r="17" spans="1:6" x14ac:dyDescent="0.2">
      <c r="B17" s="54"/>
      <c r="E17" s="56"/>
    </row>
    <row r="18" spans="1:6" x14ac:dyDescent="0.2">
      <c r="B18" s="54"/>
      <c r="E18" s="56"/>
    </row>
    <row r="19" spans="1:6" x14ac:dyDescent="0.2">
      <c r="B19" s="54"/>
      <c r="E19" s="56"/>
    </row>
    <row r="20" spans="1:6" x14ac:dyDescent="0.2">
      <c r="B20" s="54"/>
      <c r="E20" s="56"/>
    </row>
    <row r="21" spans="1:6" ht="15" x14ac:dyDescent="0.2">
      <c r="A21" s="57"/>
      <c r="B21" s="58" t="s">
        <v>204</v>
      </c>
      <c r="C21" s="59"/>
      <c r="D21" s="59"/>
      <c r="E21" s="59"/>
      <c r="F21" s="59"/>
    </row>
    <row r="22" spans="1:6" ht="15" x14ac:dyDescent="0.2">
      <c r="A22" s="57"/>
      <c r="B22" s="60"/>
      <c r="C22" s="59"/>
      <c r="D22" s="59"/>
      <c r="E22" s="59"/>
      <c r="F22" s="59"/>
    </row>
    <row r="23" spans="1:6" ht="15" x14ac:dyDescent="0.2">
      <c r="A23" s="57"/>
      <c r="B23" s="60"/>
      <c r="C23" s="59"/>
      <c r="D23" s="59"/>
      <c r="E23" s="59"/>
      <c r="F23" s="59"/>
    </row>
    <row r="24" spans="1:6" ht="15" x14ac:dyDescent="0.2">
      <c r="A24" s="57"/>
      <c r="B24" s="58" t="s">
        <v>136</v>
      </c>
      <c r="C24" s="59"/>
      <c r="D24" s="59"/>
      <c r="E24" s="59"/>
      <c r="F24" s="59"/>
    </row>
    <row r="25" spans="1:6" ht="15" x14ac:dyDescent="0.2">
      <c r="A25" s="57"/>
      <c r="B25" s="58" t="s">
        <v>185</v>
      </c>
      <c r="C25" s="59"/>
      <c r="D25" s="59"/>
      <c r="E25" s="59"/>
      <c r="F25" s="59"/>
    </row>
    <row r="26" spans="1:6" ht="33.75" customHeight="1" x14ac:dyDescent="0.2">
      <c r="A26" s="57"/>
      <c r="B26" s="88" t="s">
        <v>168</v>
      </c>
      <c r="C26" s="59"/>
      <c r="D26" s="59"/>
      <c r="E26" s="59"/>
      <c r="F26" s="59"/>
    </row>
    <row r="27" spans="1:6" x14ac:dyDescent="0.2">
      <c r="A27" s="61"/>
      <c r="B27" s="59"/>
      <c r="C27" s="62"/>
      <c r="D27" s="62"/>
      <c r="E27" s="63"/>
      <c r="F27" s="59"/>
    </row>
    <row r="28" spans="1:6" ht="15" x14ac:dyDescent="0.2">
      <c r="A28" s="57"/>
      <c r="B28" s="62"/>
      <c r="C28" s="62"/>
      <c r="D28" s="64" t="s">
        <v>13</v>
      </c>
      <c r="E28" s="64" t="s">
        <v>215</v>
      </c>
      <c r="F28" s="59"/>
    </row>
    <row r="29" spans="1:6" ht="13.5" thickBot="1" x14ac:dyDescent="0.25">
      <c r="A29" s="65"/>
      <c r="B29" s="65"/>
      <c r="C29" s="65"/>
      <c r="D29" s="65"/>
      <c r="E29" s="65"/>
      <c r="F29" s="66"/>
    </row>
    <row r="30" spans="1:6" s="67" customFormat="1" ht="21.75" customHeight="1" x14ac:dyDescent="0.2">
      <c r="A30" s="101" t="s">
        <v>0</v>
      </c>
      <c r="B30" s="101"/>
      <c r="C30" s="101"/>
      <c r="D30" s="101"/>
      <c r="E30" s="101"/>
      <c r="F30" s="101"/>
    </row>
    <row r="31" spans="1:6" x14ac:dyDescent="0.2">
      <c r="A31" s="57"/>
      <c r="B31" s="61"/>
      <c r="C31" s="57"/>
      <c r="D31" s="57"/>
      <c r="E31" s="57"/>
    </row>
    <row r="32" spans="1:6" ht="14.25" x14ac:dyDescent="0.2">
      <c r="A32" s="59"/>
      <c r="B32" s="68" t="s">
        <v>140</v>
      </c>
      <c r="C32" s="68"/>
      <c r="D32" s="68"/>
      <c r="E32" s="69"/>
      <c r="F32" s="59"/>
    </row>
    <row r="33" spans="1:6" ht="14.25" x14ac:dyDescent="0.2">
      <c r="A33" s="59"/>
      <c r="B33" s="100"/>
      <c r="C33" s="100"/>
      <c r="D33" s="100"/>
      <c r="E33" s="69"/>
      <c r="F33" s="59"/>
    </row>
    <row r="34" spans="1:6" ht="14.25" x14ac:dyDescent="0.2">
      <c r="A34" s="59"/>
      <c r="B34" s="100" t="s">
        <v>149</v>
      </c>
      <c r="C34" s="100"/>
      <c r="D34" s="100"/>
      <c r="E34" s="69"/>
      <c r="F34" s="59"/>
    </row>
    <row r="35" spans="1:6" ht="14.25" x14ac:dyDescent="0.2">
      <c r="A35" s="59"/>
      <c r="B35" s="100"/>
      <c r="C35" s="100"/>
      <c r="D35" s="100"/>
      <c r="E35" s="69"/>
      <c r="F35" s="59"/>
    </row>
    <row r="36" spans="1:6" ht="14.25" x14ac:dyDescent="0.2">
      <c r="A36" s="59"/>
      <c r="B36" s="100" t="s">
        <v>206</v>
      </c>
      <c r="C36" s="100"/>
      <c r="D36" s="100"/>
      <c r="E36" s="69"/>
      <c r="F36" s="59"/>
    </row>
    <row r="37" spans="1:6" ht="14.25" x14ac:dyDescent="0.2">
      <c r="A37" s="59"/>
      <c r="B37" s="100"/>
      <c r="C37" s="100"/>
      <c r="D37" s="100"/>
      <c r="E37" s="69"/>
      <c r="F37" s="59"/>
    </row>
    <row r="38" spans="1:6" ht="14.25" x14ac:dyDescent="0.2">
      <c r="A38" s="59"/>
      <c r="B38" s="100" t="s">
        <v>207</v>
      </c>
      <c r="C38" s="100"/>
      <c r="D38" s="100"/>
      <c r="E38" s="69"/>
      <c r="F38" s="59"/>
    </row>
    <row r="39" spans="1:6" ht="14.25" x14ac:dyDescent="0.2">
      <c r="A39" s="59"/>
      <c r="B39" s="100"/>
      <c r="C39" s="100"/>
      <c r="D39" s="100"/>
      <c r="E39" s="69"/>
      <c r="F39" s="59"/>
    </row>
    <row r="40" spans="1:6" ht="14.25" x14ac:dyDescent="0.2">
      <c r="A40" s="59"/>
      <c r="B40" s="100" t="s">
        <v>209</v>
      </c>
      <c r="C40" s="100"/>
      <c r="D40" s="100"/>
      <c r="E40" s="69"/>
      <c r="F40" s="59"/>
    </row>
    <row r="41" spans="1:6" ht="14.25" x14ac:dyDescent="0.2">
      <c r="A41" s="59"/>
      <c r="B41" s="100"/>
      <c r="C41" s="100"/>
      <c r="D41" s="100"/>
      <c r="E41" s="69"/>
      <c r="F41" s="59"/>
    </row>
    <row r="42" spans="1:6" ht="14.25" x14ac:dyDescent="0.2">
      <c r="A42" s="59"/>
      <c r="B42" s="100" t="s">
        <v>208</v>
      </c>
      <c r="C42" s="100"/>
      <c r="D42" s="100"/>
      <c r="E42" s="69"/>
      <c r="F42" s="59"/>
    </row>
    <row r="43" spans="1:6" ht="14.25" x14ac:dyDescent="0.2">
      <c r="A43" s="59"/>
      <c r="B43" s="100"/>
      <c r="C43" s="100"/>
      <c r="D43" s="100"/>
      <c r="E43" s="69"/>
      <c r="F43" s="59"/>
    </row>
    <row r="44" spans="1:6" ht="14.25" x14ac:dyDescent="0.2">
      <c r="A44" s="59"/>
      <c r="B44" s="100" t="s">
        <v>154</v>
      </c>
      <c r="C44" s="100"/>
      <c r="D44" s="100"/>
      <c r="E44" s="69"/>
      <c r="F44" s="59"/>
    </row>
    <row r="45" spans="1:6" ht="14.25" x14ac:dyDescent="0.2">
      <c r="A45" s="59"/>
      <c r="B45" s="100"/>
      <c r="C45" s="100"/>
      <c r="D45" s="100"/>
      <c r="E45" s="69"/>
      <c r="F45" s="59"/>
    </row>
    <row r="46" spans="1:6" ht="14.25" x14ac:dyDescent="0.2">
      <c r="A46" s="59"/>
      <c r="B46" s="100" t="s">
        <v>199</v>
      </c>
      <c r="C46" s="100"/>
      <c r="D46" s="100"/>
      <c r="E46" s="69"/>
      <c r="F46" s="59"/>
    </row>
    <row r="47" spans="1:6" ht="14.25" x14ac:dyDescent="0.2">
      <c r="A47" s="59"/>
      <c r="B47" s="100"/>
      <c r="C47" s="100"/>
      <c r="D47" s="100"/>
      <c r="E47" s="69"/>
      <c r="F47" s="59"/>
    </row>
    <row r="48" spans="1:6" ht="14.25" x14ac:dyDescent="0.2">
      <c r="A48" s="59"/>
      <c r="B48" s="100" t="s">
        <v>200</v>
      </c>
      <c r="C48" s="100"/>
      <c r="D48" s="100"/>
      <c r="E48" s="69"/>
      <c r="F48" s="59"/>
    </row>
    <row r="49" spans="1:6" ht="14.25" x14ac:dyDescent="0.2">
      <c r="A49" s="59"/>
      <c r="B49" s="100"/>
      <c r="C49" s="100"/>
      <c r="D49" s="100"/>
      <c r="E49" s="69"/>
      <c r="F49" s="59"/>
    </row>
    <row r="50" spans="1:6" ht="14.25" x14ac:dyDescent="0.2">
      <c r="A50" s="59"/>
      <c r="B50" s="100" t="s">
        <v>160</v>
      </c>
      <c r="C50" s="100"/>
      <c r="D50" s="100"/>
      <c r="E50" s="69"/>
      <c r="F50" s="59"/>
    </row>
    <row r="51" spans="1:6" ht="14.25" x14ac:dyDescent="0.2">
      <c r="A51" s="59"/>
      <c r="B51" s="100"/>
      <c r="C51" s="100"/>
      <c r="D51" s="100"/>
      <c r="E51" s="69"/>
      <c r="F51" s="59"/>
    </row>
    <row r="52" spans="1:6" ht="14.25" x14ac:dyDescent="0.2">
      <c r="A52" s="59"/>
      <c r="B52" s="100" t="s">
        <v>161</v>
      </c>
      <c r="C52" s="100"/>
      <c r="D52" s="100"/>
      <c r="E52" s="69"/>
      <c r="F52" s="59"/>
    </row>
    <row r="53" spans="1:6" ht="14.25" x14ac:dyDescent="0.2">
      <c r="A53" s="59"/>
      <c r="B53" s="100"/>
      <c r="C53" s="100"/>
      <c r="D53" s="100"/>
      <c r="E53" s="69"/>
      <c r="F53" s="59"/>
    </row>
    <row r="54" spans="1:6" ht="14.25" x14ac:dyDescent="0.2">
      <c r="A54" s="59"/>
      <c r="B54" s="100" t="s">
        <v>147</v>
      </c>
      <c r="C54" s="100"/>
      <c r="D54" s="100"/>
      <c r="E54" s="69"/>
      <c r="F54" s="59"/>
    </row>
    <row r="55" spans="1:6" ht="14.25" x14ac:dyDescent="0.2">
      <c r="A55" s="59"/>
      <c r="B55" s="100"/>
      <c r="C55" s="100"/>
      <c r="D55" s="100"/>
      <c r="E55" s="69"/>
      <c r="F55" s="59"/>
    </row>
    <row r="56" spans="1:6" ht="14.25" x14ac:dyDescent="0.2">
      <c r="A56" s="59"/>
      <c r="B56" s="100" t="s">
        <v>10</v>
      </c>
      <c r="C56" s="100"/>
      <c r="D56" s="100"/>
      <c r="E56" s="69"/>
      <c r="F56" s="59"/>
    </row>
    <row r="57" spans="1:6" ht="14.25" x14ac:dyDescent="0.2">
      <c r="A57" s="59"/>
      <c r="B57" s="100"/>
      <c r="C57" s="100"/>
      <c r="D57" s="100"/>
      <c r="E57" s="69"/>
      <c r="F57" s="59"/>
    </row>
    <row r="58" spans="1:6" ht="14.25" x14ac:dyDescent="0.2">
      <c r="A58" s="59"/>
      <c r="B58" s="100" t="s">
        <v>214</v>
      </c>
      <c r="C58" s="100"/>
      <c r="D58" s="100"/>
      <c r="E58" s="69"/>
      <c r="F58" s="59"/>
    </row>
    <row r="59" spans="1:6" ht="14.25" x14ac:dyDescent="0.2">
      <c r="A59" s="59"/>
      <c r="B59" s="100"/>
      <c r="C59" s="100"/>
      <c r="D59" s="100"/>
      <c r="E59" s="69"/>
      <c r="F59" s="59"/>
    </row>
    <row r="60" spans="1:6" ht="14.25" x14ac:dyDescent="0.2">
      <c r="A60" s="59"/>
      <c r="B60" s="100"/>
      <c r="C60" s="100"/>
      <c r="D60" s="100"/>
      <c r="E60" s="69"/>
      <c r="F60" s="59"/>
    </row>
    <row r="61" spans="1:6" ht="14.25" x14ac:dyDescent="0.2">
      <c r="A61" s="59"/>
      <c r="B61" s="100"/>
      <c r="C61" s="100"/>
      <c r="D61" s="100"/>
      <c r="E61" s="69"/>
      <c r="F61" s="59"/>
    </row>
    <row r="62" spans="1:6" ht="14.25" x14ac:dyDescent="0.2">
      <c r="A62" s="59"/>
      <c r="B62" s="100"/>
      <c r="C62" s="100"/>
      <c r="D62" s="100"/>
      <c r="E62" s="69"/>
      <c r="F62" s="59"/>
    </row>
    <row r="63" spans="1:6" ht="14.25" x14ac:dyDescent="0.2">
      <c r="A63" s="59"/>
      <c r="B63" s="100"/>
      <c r="C63" s="100"/>
      <c r="D63" s="100"/>
      <c r="E63" s="69"/>
      <c r="F63" s="59"/>
    </row>
    <row r="64" spans="1:6" ht="14.25" x14ac:dyDescent="0.2">
      <c r="A64" s="59"/>
      <c r="B64" s="100"/>
      <c r="C64" s="100"/>
      <c r="D64" s="100"/>
      <c r="E64" s="69"/>
      <c r="F64" s="59"/>
    </row>
    <row r="65" spans="1:6" ht="14.25" x14ac:dyDescent="0.2">
      <c r="A65" s="59"/>
      <c r="B65" s="100"/>
      <c r="C65" s="100"/>
      <c r="D65" s="100"/>
      <c r="E65" s="69"/>
      <c r="F65" s="59"/>
    </row>
    <row r="66" spans="1:6" ht="14.25" x14ac:dyDescent="0.2">
      <c r="A66" s="59"/>
      <c r="B66" s="100"/>
      <c r="C66" s="100"/>
      <c r="D66" s="100"/>
      <c r="E66" s="69"/>
      <c r="F66" s="59"/>
    </row>
    <row r="67" spans="1:6" ht="14.25" x14ac:dyDescent="0.2">
      <c r="A67" s="59"/>
      <c r="B67" s="100"/>
      <c r="C67" s="100"/>
      <c r="D67" s="100"/>
      <c r="E67" s="69"/>
      <c r="F67" s="59"/>
    </row>
    <row r="68" spans="1:6" ht="13.5" customHeight="1" x14ac:dyDescent="0.2">
      <c r="A68" s="59"/>
      <c r="B68" s="100"/>
      <c r="C68" s="100"/>
      <c r="D68" s="100"/>
      <c r="E68" s="69"/>
      <c r="F68" s="59"/>
    </row>
    <row r="69" spans="1:6" ht="13.5" customHeight="1" x14ac:dyDescent="0.2">
      <c r="A69" s="59"/>
      <c r="B69" s="58" t="s">
        <v>17</v>
      </c>
      <c r="C69" s="60"/>
      <c r="D69" s="60"/>
      <c r="E69" s="74">
        <v>3088</v>
      </c>
      <c r="F69" s="59"/>
    </row>
    <row r="70" spans="1:6" ht="13.5" customHeight="1" x14ac:dyDescent="0.2">
      <c r="A70" s="59"/>
      <c r="B70" s="75" t="s">
        <v>14</v>
      </c>
      <c r="C70" s="60"/>
      <c r="D70" s="60"/>
      <c r="E70" s="76">
        <v>0</v>
      </c>
      <c r="F70" s="59"/>
    </row>
    <row r="71" spans="1:6" ht="13.5" customHeight="1" x14ac:dyDescent="0.2">
      <c r="A71" s="59"/>
      <c r="B71" s="75" t="s">
        <v>15</v>
      </c>
      <c r="C71" s="60"/>
      <c r="D71" s="60"/>
      <c r="E71" s="76">
        <v>0</v>
      </c>
      <c r="F71" s="59"/>
    </row>
    <row r="72" spans="1:6" ht="13.5" customHeight="1" x14ac:dyDescent="0.2">
      <c r="A72" s="59"/>
      <c r="B72" s="58" t="s">
        <v>16</v>
      </c>
      <c r="C72" s="60"/>
      <c r="D72" s="60"/>
      <c r="E72" s="74">
        <f>SUM(E69:E71)</f>
        <v>3088</v>
      </c>
      <c r="F72" s="59"/>
    </row>
    <row r="73" spans="1:6" ht="13.5" customHeight="1" x14ac:dyDescent="0.2">
      <c r="A73" s="59"/>
      <c r="B73" s="60" t="s">
        <v>5</v>
      </c>
      <c r="C73" s="77">
        <v>0.05</v>
      </c>
      <c r="D73" s="60"/>
      <c r="E73" s="78">
        <f>ROUND(E72*C73,2)</f>
        <v>154.4</v>
      </c>
      <c r="F73" s="59"/>
    </row>
    <row r="74" spans="1:6" ht="13.5" customHeight="1" x14ac:dyDescent="0.2">
      <c r="A74" s="59"/>
      <c r="B74" s="60" t="s">
        <v>4</v>
      </c>
      <c r="C74" s="79">
        <v>9.9750000000000005E-2</v>
      </c>
      <c r="D74" s="60"/>
      <c r="E74" s="80">
        <f>ROUND(E72*C74,2)</f>
        <v>308.02999999999997</v>
      </c>
      <c r="F74" s="59"/>
    </row>
    <row r="75" spans="1:6" ht="13.5" customHeight="1" x14ac:dyDescent="0.2">
      <c r="A75" s="59"/>
      <c r="B75" s="60"/>
      <c r="C75" s="60"/>
      <c r="D75" s="60"/>
      <c r="E75" s="81"/>
      <c r="F75" s="59"/>
    </row>
    <row r="76" spans="1:6" ht="16.5" customHeight="1" thickBot="1" x14ac:dyDescent="0.25">
      <c r="A76" s="59"/>
      <c r="B76" s="58" t="s">
        <v>18</v>
      </c>
      <c r="C76" s="60"/>
      <c r="D76" s="60"/>
      <c r="E76" s="82">
        <f>SUM(E72:E74)</f>
        <v>3550.4300000000003</v>
      </c>
      <c r="F76" s="59"/>
    </row>
    <row r="77" spans="1:6" ht="15.75" thickTop="1" x14ac:dyDescent="0.2">
      <c r="A77" s="59"/>
      <c r="B77" s="106"/>
      <c r="C77" s="106"/>
      <c r="D77" s="106"/>
      <c r="E77" s="83"/>
      <c r="F77" s="59"/>
    </row>
    <row r="78" spans="1:6" ht="15" x14ac:dyDescent="0.2">
      <c r="A78" s="59"/>
      <c r="B78" s="105" t="s">
        <v>20</v>
      </c>
      <c r="C78" s="105"/>
      <c r="D78" s="105"/>
      <c r="E78" s="83">
        <v>0</v>
      </c>
      <c r="F78" s="59"/>
    </row>
    <row r="79" spans="1:6" ht="15" x14ac:dyDescent="0.2">
      <c r="A79" s="59"/>
      <c r="B79" s="106"/>
      <c r="C79" s="106"/>
      <c r="D79" s="106"/>
      <c r="E79" s="83"/>
      <c r="F79" s="59"/>
    </row>
    <row r="80" spans="1:6" ht="19.5" customHeight="1" x14ac:dyDescent="0.2">
      <c r="A80" s="59"/>
      <c r="B80" s="84" t="s">
        <v>19</v>
      </c>
      <c r="C80" s="85"/>
      <c r="D80" s="85"/>
      <c r="E80" s="86">
        <f>E76-E78</f>
        <v>3550.4300000000003</v>
      </c>
      <c r="F80" s="59"/>
    </row>
    <row r="81" spans="1:6" ht="13.5" customHeight="1" x14ac:dyDescent="0.2">
      <c r="A81" s="59"/>
      <c r="B81" s="59"/>
      <c r="C81" s="59"/>
      <c r="D81" s="59"/>
      <c r="E81" s="59"/>
      <c r="F81" s="59"/>
    </row>
    <row r="82" spans="1:6" x14ac:dyDescent="0.2">
      <c r="A82" s="59"/>
      <c r="B82" s="59"/>
      <c r="C82" s="59"/>
      <c r="D82" s="59"/>
      <c r="E82" s="59"/>
      <c r="F82" s="59"/>
    </row>
    <row r="83" spans="1:6" x14ac:dyDescent="0.2">
      <c r="A83" s="59"/>
      <c r="B83" s="107"/>
      <c r="C83" s="107"/>
      <c r="D83" s="107"/>
      <c r="E83" s="107"/>
      <c r="F83" s="59"/>
    </row>
    <row r="84" spans="1:6" ht="14.25" x14ac:dyDescent="0.2">
      <c r="A84" s="108" t="s">
        <v>78</v>
      </c>
      <c r="B84" s="108"/>
      <c r="C84" s="108"/>
      <c r="D84" s="108"/>
      <c r="E84" s="108"/>
      <c r="F84" s="108"/>
    </row>
    <row r="85" spans="1:6" ht="14.25" x14ac:dyDescent="0.2">
      <c r="A85" s="109" t="s">
        <v>79</v>
      </c>
      <c r="B85" s="109"/>
      <c r="C85" s="109"/>
      <c r="D85" s="109"/>
      <c r="E85" s="109"/>
      <c r="F85" s="109"/>
    </row>
    <row r="86" spans="1:6" x14ac:dyDescent="0.2">
      <c r="A86" s="59"/>
      <c r="B86" s="59"/>
      <c r="C86" s="59"/>
      <c r="D86" s="59"/>
      <c r="E86" s="59"/>
      <c r="F86" s="59"/>
    </row>
    <row r="87" spans="1:6" x14ac:dyDescent="0.2">
      <c r="A87" s="59"/>
      <c r="B87" s="110"/>
      <c r="C87" s="110"/>
      <c r="D87" s="110"/>
      <c r="E87" s="110"/>
      <c r="F87" s="59"/>
    </row>
    <row r="88" spans="1:6" ht="15" x14ac:dyDescent="0.2">
      <c r="A88" s="102" t="s">
        <v>7</v>
      </c>
      <c r="B88" s="102"/>
      <c r="C88" s="102"/>
      <c r="D88" s="102"/>
      <c r="E88" s="102"/>
      <c r="F88" s="102"/>
    </row>
    <row r="90" spans="1:6" ht="39.75" customHeight="1" x14ac:dyDescent="0.2">
      <c r="B90" s="103"/>
      <c r="C90" s="104"/>
      <c r="D90" s="104"/>
    </row>
    <row r="91" spans="1:6" ht="13.5" customHeight="1" x14ac:dyDescent="0.2"/>
    <row r="92" spans="1:6" x14ac:dyDescent="0.2">
      <c r="B92" s="87"/>
      <c r="C92" s="87"/>
      <c r="D92" s="8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2:D62"/>
    <mergeCell ref="B63:D63"/>
    <mergeCell ref="B64:D64"/>
    <mergeCell ref="B65:D65"/>
    <mergeCell ref="B66:D66"/>
    <mergeCell ref="B67:D6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F0499FB3-D081-40F7-9CB3-7B19B68F1FA4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7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1" customWidth="1"/>
    <col min="2" max="2" width="120" style="1" customWidth="1"/>
    <col min="3" max="3" width="10.42578125" style="1" customWidth="1"/>
    <col min="4" max="4" width="17.5703125" style="1" customWidth="1"/>
    <col min="5" max="5" width="17.7109375" style="1" customWidth="1"/>
    <col min="6" max="6" width="10.5703125" style="1" customWidth="1"/>
    <col min="7" max="16384" width="11.42578125" style="1"/>
  </cols>
  <sheetData>
    <row r="12" spans="2:5" x14ac:dyDescent="0.2">
      <c r="B12" s="2"/>
      <c r="E12" s="3"/>
    </row>
    <row r="13" spans="2:5" x14ac:dyDescent="0.2">
      <c r="B13" s="2"/>
      <c r="E13" s="3"/>
    </row>
    <row r="14" spans="2:5" x14ac:dyDescent="0.2">
      <c r="B14" s="2"/>
      <c r="E14" s="3"/>
    </row>
    <row r="15" spans="2:5" x14ac:dyDescent="0.2">
      <c r="B15" s="2"/>
      <c r="E15" s="3"/>
    </row>
    <row r="16" spans="2:5" x14ac:dyDescent="0.2">
      <c r="B16" s="2"/>
      <c r="E16" s="3"/>
    </row>
    <row r="17" spans="1:6" x14ac:dyDescent="0.2">
      <c r="B17" s="2"/>
      <c r="E17" s="3"/>
    </row>
    <row r="18" spans="1:6" x14ac:dyDescent="0.2">
      <c r="B18" s="2"/>
      <c r="E18" s="3"/>
    </row>
    <row r="19" spans="1:6" x14ac:dyDescent="0.2">
      <c r="B19" s="2"/>
      <c r="E19" s="3"/>
    </row>
    <row r="20" spans="1:6" x14ac:dyDescent="0.2">
      <c r="B20" s="2"/>
      <c r="E20" s="3"/>
    </row>
    <row r="21" spans="1:6" ht="15" x14ac:dyDescent="0.2">
      <c r="A21" s="5"/>
      <c r="B21" s="13" t="s">
        <v>39</v>
      </c>
      <c r="C21" s="9"/>
      <c r="D21" s="9"/>
      <c r="E21" s="9"/>
      <c r="F21" s="9"/>
    </row>
    <row r="22" spans="1:6" ht="15" x14ac:dyDescent="0.2">
      <c r="A22" s="5"/>
      <c r="B22" s="14"/>
      <c r="C22" s="9"/>
      <c r="D22" s="9"/>
      <c r="E22" s="9"/>
      <c r="F22" s="9"/>
    </row>
    <row r="23" spans="1:6" ht="15" x14ac:dyDescent="0.2">
      <c r="A23" s="5"/>
      <c r="B23" s="14"/>
      <c r="C23" s="9"/>
      <c r="D23" s="9"/>
      <c r="E23" s="9"/>
      <c r="F23" s="9"/>
    </row>
    <row r="24" spans="1:6" ht="15" x14ac:dyDescent="0.2">
      <c r="A24" s="5"/>
      <c r="B24" s="13" t="s">
        <v>22</v>
      </c>
      <c r="C24" s="9"/>
      <c r="D24" s="9"/>
      <c r="E24" s="9"/>
      <c r="F24" s="9"/>
    </row>
    <row r="25" spans="1:6" ht="15" x14ac:dyDescent="0.2">
      <c r="A25" s="5"/>
      <c r="B25" s="13" t="s">
        <v>23</v>
      </c>
      <c r="C25" s="9"/>
      <c r="D25" s="9"/>
      <c r="E25" s="9"/>
      <c r="F25" s="9"/>
    </row>
    <row r="26" spans="1:6" ht="15" x14ac:dyDescent="0.2">
      <c r="A26" s="5"/>
      <c r="B26" s="14" t="s">
        <v>24</v>
      </c>
      <c r="C26" s="9"/>
      <c r="D26" s="9"/>
      <c r="E26" s="9"/>
      <c r="F26" s="9"/>
    </row>
    <row r="27" spans="1:6" ht="15" x14ac:dyDescent="0.2">
      <c r="A27" s="5"/>
      <c r="B27" s="14" t="s">
        <v>25</v>
      </c>
      <c r="C27" s="9"/>
      <c r="D27" s="9"/>
      <c r="E27" s="9"/>
      <c r="F27" s="9"/>
    </row>
    <row r="28" spans="1:6" x14ac:dyDescent="0.2">
      <c r="A28" s="6"/>
      <c r="B28" s="9"/>
      <c r="C28" s="11"/>
      <c r="D28" s="11"/>
      <c r="E28" s="12"/>
      <c r="F28" s="9"/>
    </row>
    <row r="29" spans="1:6" ht="15" x14ac:dyDescent="0.2">
      <c r="A29" s="5"/>
      <c r="B29" s="11"/>
      <c r="C29" s="11"/>
      <c r="D29" s="15" t="s">
        <v>13</v>
      </c>
      <c r="E29" s="15" t="s">
        <v>40</v>
      </c>
      <c r="F29" s="9"/>
    </row>
    <row r="30" spans="1:6" ht="13.5" thickBot="1" x14ac:dyDescent="0.25">
      <c r="A30" s="7"/>
      <c r="B30" s="7"/>
      <c r="C30" s="7"/>
      <c r="D30" s="7"/>
      <c r="E30" s="7"/>
      <c r="F30" s="8"/>
    </row>
    <row r="31" spans="1:6" s="29" customFormat="1" ht="21.75" customHeight="1" x14ac:dyDescent="0.2">
      <c r="A31" s="94" t="s">
        <v>0</v>
      </c>
      <c r="B31" s="94"/>
      <c r="C31" s="94"/>
      <c r="D31" s="94"/>
      <c r="E31" s="94"/>
      <c r="F31" s="94"/>
    </row>
    <row r="32" spans="1:6" x14ac:dyDescent="0.2">
      <c r="A32" s="5"/>
      <c r="B32" s="6"/>
      <c r="C32" s="5"/>
      <c r="D32" s="5"/>
      <c r="E32" s="5"/>
    </row>
    <row r="33" spans="1:6" ht="14.25" x14ac:dyDescent="0.2">
      <c r="A33" s="9"/>
      <c r="B33" s="10" t="s">
        <v>26</v>
      </c>
      <c r="C33" s="10"/>
      <c r="D33" s="10"/>
      <c r="E33" s="16"/>
      <c r="F33" s="9"/>
    </row>
    <row r="34" spans="1:6" ht="14.25" x14ac:dyDescent="0.2">
      <c r="A34" s="9"/>
      <c r="B34" s="92"/>
      <c r="C34" s="92"/>
      <c r="D34" s="92"/>
      <c r="E34" s="16"/>
      <c r="F34" s="9"/>
    </row>
    <row r="35" spans="1:6" ht="14.25" x14ac:dyDescent="0.2">
      <c r="A35" s="9"/>
      <c r="B35" s="92"/>
      <c r="C35" s="92"/>
      <c r="D35" s="92"/>
      <c r="E35" s="16"/>
      <c r="F35" s="9"/>
    </row>
    <row r="36" spans="1:6" ht="14.25" x14ac:dyDescent="0.2">
      <c r="A36" s="9"/>
      <c r="B36" s="92" t="s">
        <v>42</v>
      </c>
      <c r="C36" s="92"/>
      <c r="D36" s="92"/>
      <c r="E36" s="16"/>
      <c r="F36" s="9"/>
    </row>
    <row r="37" spans="1:6" ht="14.25" x14ac:dyDescent="0.2">
      <c r="A37" s="9"/>
      <c r="B37" s="92"/>
      <c r="C37" s="92"/>
      <c r="D37" s="92"/>
      <c r="E37" s="16"/>
      <c r="F37" s="9"/>
    </row>
    <row r="38" spans="1:6" ht="14.25" x14ac:dyDescent="0.2">
      <c r="A38" s="9"/>
      <c r="B38" s="92"/>
      <c r="C38" s="92"/>
      <c r="D38" s="92"/>
      <c r="E38" s="16"/>
      <c r="F38" s="9"/>
    </row>
    <row r="39" spans="1:6" ht="14.25" x14ac:dyDescent="0.2">
      <c r="A39" s="9"/>
      <c r="B39" s="92" t="s">
        <v>8</v>
      </c>
      <c r="C39" s="92"/>
      <c r="D39" s="92"/>
      <c r="E39" s="16"/>
      <c r="F39" s="9"/>
    </row>
    <row r="40" spans="1:6" ht="14.25" x14ac:dyDescent="0.2">
      <c r="A40" s="9"/>
      <c r="B40" s="92"/>
      <c r="C40" s="92"/>
      <c r="D40" s="92"/>
      <c r="E40" s="16"/>
      <c r="F40" s="9"/>
    </row>
    <row r="41" spans="1:6" ht="13.5" customHeight="1" x14ac:dyDescent="0.2">
      <c r="A41" s="9"/>
      <c r="B41" s="92"/>
      <c r="C41" s="92"/>
      <c r="D41" s="92"/>
      <c r="E41" s="16"/>
      <c r="F41" s="9"/>
    </row>
    <row r="42" spans="1:6" ht="14.25" x14ac:dyDescent="0.2">
      <c r="A42" s="9"/>
      <c r="B42" s="92" t="s">
        <v>43</v>
      </c>
      <c r="C42" s="92"/>
      <c r="D42" s="92"/>
      <c r="E42" s="16"/>
      <c r="F42" s="9"/>
    </row>
    <row r="43" spans="1:6" ht="14.25" x14ac:dyDescent="0.2">
      <c r="A43" s="9"/>
      <c r="B43" s="92"/>
      <c r="C43" s="92"/>
      <c r="D43" s="92"/>
      <c r="E43" s="16"/>
      <c r="F43" s="9"/>
    </row>
    <row r="44" spans="1:6" ht="14.25" x14ac:dyDescent="0.2">
      <c r="A44" s="9"/>
      <c r="B44" s="92"/>
      <c r="C44" s="92"/>
      <c r="D44" s="92"/>
      <c r="E44" s="16"/>
      <c r="F44" s="9"/>
    </row>
    <row r="45" spans="1:6" ht="14.25" x14ac:dyDescent="0.2">
      <c r="A45" s="9"/>
      <c r="B45" s="92" t="s">
        <v>44</v>
      </c>
      <c r="C45" s="92"/>
      <c r="D45" s="92"/>
      <c r="E45" s="16"/>
      <c r="F45" s="9"/>
    </row>
    <row r="46" spans="1:6" ht="14.25" x14ac:dyDescent="0.2">
      <c r="A46" s="9"/>
      <c r="B46" s="92"/>
      <c r="C46" s="92"/>
      <c r="D46" s="92"/>
      <c r="E46" s="16"/>
      <c r="F46" s="9"/>
    </row>
    <row r="47" spans="1:6" ht="14.25" x14ac:dyDescent="0.2">
      <c r="A47" s="9"/>
      <c r="B47" s="92"/>
      <c r="C47" s="92"/>
      <c r="D47" s="92"/>
      <c r="E47" s="16"/>
      <c r="F47" s="9"/>
    </row>
    <row r="48" spans="1:6" ht="14.25" x14ac:dyDescent="0.2">
      <c r="A48" s="9"/>
      <c r="B48" s="92" t="s">
        <v>45</v>
      </c>
      <c r="C48" s="92"/>
      <c r="D48" s="92"/>
      <c r="E48" s="16"/>
      <c r="F48" s="9"/>
    </row>
    <row r="49" spans="1:6" ht="14.25" x14ac:dyDescent="0.2">
      <c r="A49" s="9"/>
      <c r="B49" s="92"/>
      <c r="C49" s="92"/>
      <c r="D49" s="92"/>
      <c r="E49" s="16"/>
      <c r="F49" s="9"/>
    </row>
    <row r="50" spans="1:6" ht="14.25" x14ac:dyDescent="0.2">
      <c r="A50" s="9"/>
      <c r="B50" s="92"/>
      <c r="C50" s="92"/>
      <c r="D50" s="92"/>
      <c r="E50" s="16"/>
      <c r="F50" s="9"/>
    </row>
    <row r="51" spans="1:6" ht="14.25" x14ac:dyDescent="0.2">
      <c r="A51" s="9"/>
      <c r="B51" s="92" t="s">
        <v>54</v>
      </c>
      <c r="C51" s="92"/>
      <c r="D51" s="92"/>
      <c r="E51" s="16"/>
      <c r="F51" s="9"/>
    </row>
    <row r="52" spans="1:6" ht="14.25" x14ac:dyDescent="0.2">
      <c r="A52" s="9"/>
      <c r="B52" s="92"/>
      <c r="C52" s="92"/>
      <c r="D52" s="92"/>
      <c r="E52" s="16"/>
      <c r="F52" s="9"/>
    </row>
    <row r="53" spans="1:6" ht="14.25" x14ac:dyDescent="0.2">
      <c r="A53" s="9"/>
      <c r="B53" s="92"/>
      <c r="C53" s="92"/>
      <c r="D53" s="92"/>
      <c r="E53" s="16"/>
      <c r="F53" s="9"/>
    </row>
    <row r="54" spans="1:6" ht="14.25" x14ac:dyDescent="0.2">
      <c r="A54" s="9"/>
      <c r="B54" s="92"/>
      <c r="C54" s="92"/>
      <c r="D54" s="92"/>
      <c r="E54" s="16"/>
      <c r="F54" s="9"/>
    </row>
    <row r="55" spans="1:6" ht="14.25" x14ac:dyDescent="0.2">
      <c r="A55" s="9"/>
      <c r="B55" s="92"/>
      <c r="C55" s="92"/>
      <c r="D55" s="92"/>
      <c r="E55" s="16"/>
      <c r="F55" s="9"/>
    </row>
    <row r="56" spans="1:6" ht="14.25" x14ac:dyDescent="0.2">
      <c r="A56" s="9"/>
      <c r="B56" s="92"/>
      <c r="C56" s="92"/>
      <c r="D56" s="92"/>
      <c r="E56" s="16"/>
      <c r="F56" s="9"/>
    </row>
    <row r="57" spans="1:6" ht="14.25" x14ac:dyDescent="0.2">
      <c r="A57" s="9"/>
      <c r="B57" s="92"/>
      <c r="C57" s="92"/>
      <c r="D57" s="92"/>
      <c r="E57" s="16"/>
      <c r="F57" s="9"/>
    </row>
    <row r="58" spans="1:6" ht="14.25" x14ac:dyDescent="0.2">
      <c r="A58" s="9"/>
      <c r="B58" s="92"/>
      <c r="C58" s="92"/>
      <c r="D58" s="92"/>
      <c r="E58" s="16"/>
      <c r="F58" s="9"/>
    </row>
    <row r="59" spans="1:6" ht="14.25" x14ac:dyDescent="0.2">
      <c r="A59" s="9"/>
      <c r="B59" s="92"/>
      <c r="C59" s="92"/>
      <c r="D59" s="92"/>
      <c r="E59" s="16"/>
      <c r="F59" s="9"/>
    </row>
    <row r="60" spans="1:6" ht="14.25" x14ac:dyDescent="0.2">
      <c r="A60" s="9"/>
      <c r="B60" s="92"/>
      <c r="C60" s="92"/>
      <c r="D60" s="92"/>
      <c r="E60" s="16"/>
      <c r="F60" s="9"/>
    </row>
    <row r="61" spans="1:6" ht="14.25" x14ac:dyDescent="0.2">
      <c r="A61" s="9"/>
      <c r="B61" s="92"/>
      <c r="C61" s="92"/>
      <c r="D61" s="92"/>
      <c r="E61" s="16"/>
      <c r="F61" s="9"/>
    </row>
    <row r="62" spans="1:6" ht="14.25" x14ac:dyDescent="0.2">
      <c r="A62" s="9"/>
      <c r="B62" s="92"/>
      <c r="C62" s="92"/>
      <c r="D62" s="92"/>
      <c r="E62" s="16"/>
      <c r="F62" s="9"/>
    </row>
    <row r="63" spans="1:6" ht="14.25" x14ac:dyDescent="0.2">
      <c r="A63" s="9"/>
      <c r="B63" s="92"/>
      <c r="C63" s="92"/>
      <c r="D63" s="92"/>
      <c r="E63" s="16"/>
      <c r="F63" s="9"/>
    </row>
    <row r="64" spans="1:6" ht="14.25" x14ac:dyDescent="0.2">
      <c r="A64" s="9"/>
      <c r="B64" s="92"/>
      <c r="C64" s="92"/>
      <c r="D64" s="92"/>
      <c r="E64" s="16"/>
      <c r="F64" s="9"/>
    </row>
    <row r="65" spans="1:6" ht="14.25" x14ac:dyDescent="0.2">
      <c r="A65" s="9"/>
      <c r="B65" s="92"/>
      <c r="C65" s="92"/>
      <c r="D65" s="92"/>
      <c r="E65" s="16"/>
      <c r="F65" s="9"/>
    </row>
    <row r="66" spans="1:6" ht="14.25" x14ac:dyDescent="0.2">
      <c r="A66" s="9"/>
      <c r="B66" s="92"/>
      <c r="C66" s="92"/>
      <c r="D66" s="92"/>
      <c r="E66" s="16"/>
      <c r="F66" s="9"/>
    </row>
    <row r="67" spans="1:6" ht="14.25" x14ac:dyDescent="0.2">
      <c r="A67" s="9"/>
      <c r="B67" s="92"/>
      <c r="C67" s="92"/>
      <c r="D67" s="92"/>
      <c r="E67" s="16"/>
      <c r="F67" s="9"/>
    </row>
    <row r="68" spans="1:6" ht="14.25" x14ac:dyDescent="0.2">
      <c r="A68" s="9"/>
      <c r="B68" s="92"/>
      <c r="C68" s="92"/>
      <c r="D68" s="92"/>
      <c r="E68" s="16"/>
      <c r="F68" s="9"/>
    </row>
    <row r="69" spans="1:6" ht="14.25" x14ac:dyDescent="0.2">
      <c r="A69" s="9"/>
      <c r="B69" s="92"/>
      <c r="C69" s="92"/>
      <c r="D69" s="92"/>
      <c r="E69" s="16"/>
      <c r="F69" s="9"/>
    </row>
    <row r="70" spans="1:6" ht="14.25" x14ac:dyDescent="0.2">
      <c r="A70" s="9"/>
      <c r="B70" s="92"/>
      <c r="C70" s="92"/>
      <c r="D70" s="92"/>
      <c r="E70" s="16"/>
      <c r="F70" s="9"/>
    </row>
    <row r="71" spans="1:6" ht="14.25" x14ac:dyDescent="0.2">
      <c r="A71" s="9"/>
      <c r="B71" s="92"/>
      <c r="C71" s="92"/>
      <c r="D71" s="92"/>
      <c r="E71" s="16"/>
      <c r="F71" s="9"/>
    </row>
    <row r="72" spans="1:6" ht="14.25" x14ac:dyDescent="0.2">
      <c r="A72" s="9"/>
      <c r="B72" s="92"/>
      <c r="C72" s="92"/>
      <c r="D72" s="92"/>
      <c r="E72" s="16"/>
      <c r="F72" s="9"/>
    </row>
    <row r="73" spans="1:6" ht="13.5" customHeight="1" x14ac:dyDescent="0.2">
      <c r="A73" s="9"/>
      <c r="B73" s="92"/>
      <c r="C73" s="92"/>
      <c r="D73" s="92"/>
      <c r="E73" s="16"/>
      <c r="F73" s="9"/>
    </row>
    <row r="74" spans="1:6" ht="13.5" customHeight="1" x14ac:dyDescent="0.2">
      <c r="A74" s="9"/>
      <c r="B74" s="13" t="s">
        <v>17</v>
      </c>
      <c r="C74" s="14"/>
      <c r="D74" s="14"/>
      <c r="E74" s="17">
        <f>9*190</f>
        <v>1710</v>
      </c>
      <c r="F74" s="9"/>
    </row>
    <row r="75" spans="1:6" ht="13.5" customHeight="1" x14ac:dyDescent="0.2">
      <c r="A75" s="9"/>
      <c r="B75" s="22" t="s">
        <v>14</v>
      </c>
      <c r="C75" s="14"/>
      <c r="D75" s="14"/>
      <c r="E75" s="18">
        <v>0</v>
      </c>
      <c r="F75" s="9"/>
    </row>
    <row r="76" spans="1:6" ht="13.5" customHeight="1" x14ac:dyDescent="0.2">
      <c r="A76" s="9"/>
      <c r="B76" s="22" t="s">
        <v>15</v>
      </c>
      <c r="C76" s="14"/>
      <c r="D76" s="14"/>
      <c r="E76" s="18">
        <v>0</v>
      </c>
      <c r="F76" s="9"/>
    </row>
    <row r="77" spans="1:6" ht="13.5" customHeight="1" x14ac:dyDescent="0.2">
      <c r="A77" s="9"/>
      <c r="B77" s="13" t="s">
        <v>16</v>
      </c>
      <c r="C77" s="14"/>
      <c r="D77" s="14"/>
      <c r="E77" s="17">
        <f>SUM(E74:E76)</f>
        <v>1710</v>
      </c>
      <c r="F77" s="9"/>
    </row>
    <row r="78" spans="1:6" ht="13.5" customHeight="1" x14ac:dyDescent="0.2">
      <c r="A78" s="9"/>
      <c r="B78" s="14" t="s">
        <v>5</v>
      </c>
      <c r="C78" s="19">
        <v>0.05</v>
      </c>
      <c r="D78" s="14"/>
      <c r="E78" s="23">
        <f>ROUND(E77*C78,2)</f>
        <v>85.5</v>
      </c>
      <c r="F78" s="9"/>
    </row>
    <row r="79" spans="1:6" ht="13.5" customHeight="1" x14ac:dyDescent="0.2">
      <c r="A79" s="9"/>
      <c r="B79" s="14" t="s">
        <v>4</v>
      </c>
      <c r="C79" s="30">
        <v>9.9750000000000005E-2</v>
      </c>
      <c r="D79" s="14"/>
      <c r="E79" s="24">
        <f>ROUND(E77*C79,2)</f>
        <v>170.57</v>
      </c>
      <c r="F79" s="9"/>
    </row>
    <row r="80" spans="1:6" ht="13.5" customHeight="1" x14ac:dyDescent="0.2">
      <c r="A80" s="9"/>
      <c r="B80" s="14"/>
      <c r="C80" s="14"/>
      <c r="D80" s="14"/>
      <c r="E80" s="20"/>
      <c r="F80" s="9"/>
    </row>
    <row r="81" spans="1:6" ht="16.5" customHeight="1" thickBot="1" x14ac:dyDescent="0.25">
      <c r="A81" s="9"/>
      <c r="B81" s="13" t="s">
        <v>18</v>
      </c>
      <c r="C81" s="14"/>
      <c r="D81" s="14"/>
      <c r="E81" s="21">
        <f>SUM(E77:E79)</f>
        <v>1966.07</v>
      </c>
      <c r="F81" s="9"/>
    </row>
    <row r="82" spans="1:6" ht="15.75" thickTop="1" x14ac:dyDescent="0.2">
      <c r="A82" s="9"/>
      <c r="B82" s="93"/>
      <c r="C82" s="93"/>
      <c r="D82" s="93"/>
      <c r="E82" s="25"/>
      <c r="F82" s="9"/>
    </row>
    <row r="83" spans="1:6" ht="15" x14ac:dyDescent="0.2">
      <c r="A83" s="9"/>
      <c r="B83" s="99" t="s">
        <v>20</v>
      </c>
      <c r="C83" s="99"/>
      <c r="D83" s="99"/>
      <c r="E83" s="25">
        <v>0</v>
      </c>
      <c r="F83" s="9"/>
    </row>
    <row r="84" spans="1:6" ht="15" x14ac:dyDescent="0.2">
      <c r="A84" s="9"/>
      <c r="B84" s="93"/>
      <c r="C84" s="93"/>
      <c r="D84" s="93"/>
      <c r="E84" s="25"/>
      <c r="F84" s="9"/>
    </row>
    <row r="85" spans="1:6" ht="19.5" customHeight="1" x14ac:dyDescent="0.2">
      <c r="A85" s="9"/>
      <c r="B85" s="26" t="s">
        <v>19</v>
      </c>
      <c r="C85" s="27"/>
      <c r="D85" s="27"/>
      <c r="E85" s="28">
        <f>E81-E83</f>
        <v>1966.07</v>
      </c>
      <c r="F85" s="9"/>
    </row>
    <row r="86" spans="1:6" ht="13.5" customHeight="1" x14ac:dyDescent="0.2">
      <c r="A86" s="9"/>
      <c r="B86" s="9"/>
      <c r="C86" s="9"/>
      <c r="D86" s="9"/>
      <c r="E86" s="9"/>
      <c r="F86" s="9"/>
    </row>
    <row r="87" spans="1:6" x14ac:dyDescent="0.2">
      <c r="A87" s="9"/>
      <c r="B87" s="9"/>
      <c r="C87" s="9"/>
      <c r="D87" s="9"/>
      <c r="E87" s="9"/>
      <c r="F87" s="9"/>
    </row>
    <row r="88" spans="1:6" x14ac:dyDescent="0.2">
      <c r="A88" s="9"/>
      <c r="B88" s="97"/>
      <c r="C88" s="97"/>
      <c r="D88" s="97"/>
      <c r="E88" s="97"/>
      <c r="F88" s="9"/>
    </row>
    <row r="89" spans="1:6" ht="14.25" x14ac:dyDescent="0.2">
      <c r="A89" s="91" t="s">
        <v>21</v>
      </c>
      <c r="B89" s="91"/>
      <c r="C89" s="91"/>
      <c r="D89" s="91"/>
      <c r="E89" s="91"/>
      <c r="F89" s="91"/>
    </row>
    <row r="90" spans="1:6" ht="14.25" x14ac:dyDescent="0.2">
      <c r="A90" s="89" t="s">
        <v>6</v>
      </c>
      <c r="B90" s="89"/>
      <c r="C90" s="89"/>
      <c r="D90" s="89"/>
      <c r="E90" s="89"/>
      <c r="F90" s="89"/>
    </row>
    <row r="91" spans="1:6" x14ac:dyDescent="0.2">
      <c r="A91" s="9"/>
      <c r="B91" s="9"/>
      <c r="C91" s="9"/>
      <c r="D91" s="9"/>
      <c r="E91" s="9"/>
      <c r="F91" s="9"/>
    </row>
    <row r="92" spans="1:6" x14ac:dyDescent="0.2">
      <c r="A92" s="9"/>
      <c r="B92" s="98"/>
      <c r="C92" s="98"/>
      <c r="D92" s="98"/>
      <c r="E92" s="98"/>
      <c r="F92" s="9"/>
    </row>
    <row r="93" spans="1:6" ht="15" x14ac:dyDescent="0.2">
      <c r="A93" s="90" t="s">
        <v>7</v>
      </c>
      <c r="B93" s="90"/>
      <c r="C93" s="90"/>
      <c r="D93" s="90"/>
      <c r="E93" s="90"/>
      <c r="F93" s="90"/>
    </row>
    <row r="95" spans="1:6" ht="39.75" customHeight="1" x14ac:dyDescent="0.2">
      <c r="B95" s="95"/>
      <c r="C95" s="96"/>
      <c r="D95" s="96"/>
    </row>
    <row r="96" spans="1:6" ht="13.5" customHeight="1" x14ac:dyDescent="0.2"/>
    <row r="97" spans="2:4" x14ac:dyDescent="0.2">
      <c r="B97" s="4"/>
      <c r="C97" s="4"/>
      <c r="D97" s="4"/>
    </row>
  </sheetData>
  <mergeCells count="50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82:D8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A93:F93"/>
    <mergeCell ref="B95:D95"/>
    <mergeCell ref="B83:D83"/>
    <mergeCell ref="B84:D84"/>
    <mergeCell ref="B88:E88"/>
    <mergeCell ref="A89:F89"/>
    <mergeCell ref="A90:F90"/>
    <mergeCell ref="B92:E92"/>
  </mergeCells>
  <dataValidations count="1">
    <dataValidation type="list" allowBlank="1" showInputMessage="1" showErrorMessage="1" sqref="B82:B84 B34:B73 B12:B20" xr:uid="{00000000-0002-0000-02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8BD7F-DD07-4B9D-9555-B7783C186BF5}">
  <sheetPr>
    <pageSetUpPr fitToPage="1"/>
  </sheetPr>
  <dimension ref="A12:F92"/>
  <sheetViews>
    <sheetView tabSelected="1" view="pageBreakPreview" zoomScale="80" zoomScaleNormal="100" zoomScaleSheetLayoutView="80" workbookViewId="0">
      <selection activeCell="B26" sqref="B26"/>
    </sheetView>
  </sheetViews>
  <sheetFormatPr baseColWidth="10" defaultRowHeight="12.75" x14ac:dyDescent="0.2"/>
  <cols>
    <col min="1" max="1" width="5.140625" style="55" customWidth="1"/>
    <col min="2" max="2" width="120" style="55" customWidth="1"/>
    <col min="3" max="3" width="11.5703125" style="55" customWidth="1"/>
    <col min="4" max="4" width="17.5703125" style="55" customWidth="1"/>
    <col min="5" max="5" width="17.7109375" style="55" customWidth="1"/>
    <col min="6" max="6" width="10.5703125" style="55" customWidth="1"/>
    <col min="7" max="16384" width="11.42578125" style="55"/>
  </cols>
  <sheetData>
    <row r="12" spans="2:5" x14ac:dyDescent="0.2">
      <c r="B12" s="54"/>
      <c r="E12" s="56"/>
    </row>
    <row r="13" spans="2:5" x14ac:dyDescent="0.2">
      <c r="B13" s="54"/>
      <c r="E13" s="56"/>
    </row>
    <row r="14" spans="2:5" x14ac:dyDescent="0.2">
      <c r="B14" s="54"/>
      <c r="E14" s="56"/>
    </row>
    <row r="15" spans="2:5" x14ac:dyDescent="0.2">
      <c r="B15" s="54"/>
      <c r="E15" s="56"/>
    </row>
    <row r="16" spans="2:5" x14ac:dyDescent="0.2">
      <c r="B16" s="54"/>
      <c r="E16" s="56"/>
    </row>
    <row r="17" spans="1:6" x14ac:dyDescent="0.2">
      <c r="B17" s="54"/>
      <c r="E17" s="56"/>
    </row>
    <row r="18" spans="1:6" x14ac:dyDescent="0.2">
      <c r="B18" s="54"/>
      <c r="E18" s="56"/>
    </row>
    <row r="19" spans="1:6" x14ac:dyDescent="0.2">
      <c r="B19" s="54"/>
      <c r="E19" s="56"/>
    </row>
    <row r="20" spans="1:6" x14ac:dyDescent="0.2">
      <c r="B20" s="54"/>
      <c r="E20" s="56"/>
    </row>
    <row r="21" spans="1:6" ht="15" x14ac:dyDescent="0.2">
      <c r="A21" s="57"/>
      <c r="B21" s="58" t="s">
        <v>204</v>
      </c>
      <c r="C21" s="59"/>
      <c r="D21" s="59"/>
      <c r="E21" s="59"/>
      <c r="F21" s="59"/>
    </row>
    <row r="22" spans="1:6" ht="15" x14ac:dyDescent="0.2">
      <c r="A22" s="57"/>
      <c r="B22" s="60"/>
      <c r="C22" s="59"/>
      <c r="D22" s="59"/>
      <c r="E22" s="59"/>
      <c r="F22" s="59"/>
    </row>
    <row r="23" spans="1:6" ht="15" x14ac:dyDescent="0.2">
      <c r="A23" s="57"/>
      <c r="B23" s="60"/>
      <c r="C23" s="59"/>
      <c r="D23" s="59"/>
      <c r="E23" s="59"/>
      <c r="F23" s="59"/>
    </row>
    <row r="24" spans="1:6" ht="15" x14ac:dyDescent="0.2">
      <c r="A24" s="57"/>
      <c r="B24" s="58" t="s">
        <v>166</v>
      </c>
      <c r="C24" s="59"/>
      <c r="D24" s="59"/>
      <c r="E24" s="59"/>
      <c r="F24" s="59"/>
    </row>
    <row r="25" spans="1:6" ht="15" x14ac:dyDescent="0.2">
      <c r="A25" s="57"/>
      <c r="B25" s="58" t="s">
        <v>171</v>
      </c>
      <c r="C25" s="59"/>
      <c r="D25" s="59"/>
      <c r="E25" s="59"/>
      <c r="F25" s="59"/>
    </row>
    <row r="26" spans="1:6" ht="33.75" customHeight="1" x14ac:dyDescent="0.2">
      <c r="A26" s="57"/>
      <c r="B26" s="88" t="s">
        <v>218</v>
      </c>
      <c r="C26" s="59"/>
      <c r="D26" s="59"/>
      <c r="E26" s="59"/>
      <c r="F26" s="59"/>
    </row>
    <row r="27" spans="1:6" x14ac:dyDescent="0.2">
      <c r="A27" s="61"/>
      <c r="B27" s="59"/>
      <c r="C27" s="62"/>
      <c r="D27" s="62"/>
      <c r="E27" s="63"/>
      <c r="F27" s="59"/>
    </row>
    <row r="28" spans="1:6" ht="15" x14ac:dyDescent="0.2">
      <c r="A28" s="57"/>
      <c r="B28" s="62"/>
      <c r="C28" s="62"/>
      <c r="D28" s="64" t="s">
        <v>13</v>
      </c>
      <c r="E28" s="64" t="s">
        <v>216</v>
      </c>
      <c r="F28" s="59"/>
    </row>
    <row r="29" spans="1:6" ht="13.5" thickBot="1" x14ac:dyDescent="0.25">
      <c r="A29" s="65"/>
      <c r="B29" s="65"/>
      <c r="C29" s="65"/>
      <c r="D29" s="65"/>
      <c r="E29" s="65"/>
      <c r="F29" s="66"/>
    </row>
    <row r="30" spans="1:6" s="67" customFormat="1" ht="21.75" customHeight="1" x14ac:dyDescent="0.2">
      <c r="A30" s="101" t="s">
        <v>0</v>
      </c>
      <c r="B30" s="101"/>
      <c r="C30" s="101"/>
      <c r="D30" s="101"/>
      <c r="E30" s="101"/>
      <c r="F30" s="101"/>
    </row>
    <row r="31" spans="1:6" x14ac:dyDescent="0.2">
      <c r="A31" s="57"/>
      <c r="B31" s="61"/>
      <c r="C31" s="57"/>
      <c r="D31" s="57"/>
      <c r="E31" s="57"/>
    </row>
    <row r="32" spans="1:6" ht="14.25" x14ac:dyDescent="0.2">
      <c r="A32" s="59"/>
      <c r="B32" s="68" t="s">
        <v>140</v>
      </c>
      <c r="C32" s="68"/>
      <c r="D32" s="68"/>
      <c r="E32" s="69"/>
      <c r="F32" s="59"/>
    </row>
    <row r="33" spans="1:6" ht="14.25" x14ac:dyDescent="0.2">
      <c r="A33" s="59"/>
      <c r="B33" s="100"/>
      <c r="C33" s="100"/>
      <c r="D33" s="100"/>
      <c r="E33" s="69"/>
      <c r="F33" s="59"/>
    </row>
    <row r="34" spans="1:6" ht="14.25" x14ac:dyDescent="0.2">
      <c r="A34" s="59"/>
      <c r="B34" s="100" t="s">
        <v>217</v>
      </c>
      <c r="C34" s="100"/>
      <c r="D34" s="100"/>
      <c r="E34" s="69"/>
      <c r="F34" s="59"/>
    </row>
    <row r="35" spans="1:6" ht="14.25" x14ac:dyDescent="0.2">
      <c r="A35" s="59"/>
      <c r="B35" s="100"/>
      <c r="C35" s="100"/>
      <c r="D35" s="100"/>
      <c r="E35" s="69"/>
      <c r="F35" s="59"/>
    </row>
    <row r="36" spans="1:6" ht="14.25" x14ac:dyDescent="0.2">
      <c r="A36" s="59"/>
      <c r="B36" s="114" t="s">
        <v>209</v>
      </c>
      <c r="C36" s="114"/>
      <c r="D36" s="114"/>
      <c r="E36" s="69"/>
      <c r="F36" s="59"/>
    </row>
    <row r="37" spans="1:6" ht="14.25" x14ac:dyDescent="0.2">
      <c r="A37" s="59"/>
      <c r="B37" s="114"/>
      <c r="C37" s="114"/>
      <c r="D37" s="114"/>
      <c r="E37" s="69"/>
      <c r="F37" s="59"/>
    </row>
    <row r="38" spans="1:6" ht="14.25" x14ac:dyDescent="0.2">
      <c r="A38" s="59"/>
      <c r="B38" s="114" t="s">
        <v>208</v>
      </c>
      <c r="C38" s="114"/>
      <c r="D38" s="114"/>
      <c r="E38" s="69"/>
      <c r="F38" s="59"/>
    </row>
    <row r="39" spans="1:6" ht="14.25" x14ac:dyDescent="0.2">
      <c r="A39" s="59"/>
      <c r="B39" s="114"/>
      <c r="C39" s="114"/>
      <c r="D39" s="114"/>
      <c r="E39" s="69"/>
      <c r="F39" s="59"/>
    </row>
    <row r="40" spans="1:6" ht="14.25" x14ac:dyDescent="0.2">
      <c r="A40" s="59"/>
      <c r="B40" s="114" t="s">
        <v>154</v>
      </c>
      <c r="C40" s="114"/>
      <c r="D40" s="114"/>
      <c r="E40" s="69"/>
      <c r="F40" s="59"/>
    </row>
    <row r="41" spans="1:6" ht="14.25" x14ac:dyDescent="0.2">
      <c r="A41" s="59"/>
      <c r="B41" s="114"/>
      <c r="C41" s="114"/>
      <c r="D41" s="114"/>
      <c r="E41" s="69"/>
      <c r="F41" s="59"/>
    </row>
    <row r="42" spans="1:6" ht="14.25" x14ac:dyDescent="0.2">
      <c r="A42" s="59"/>
      <c r="B42" s="114" t="s">
        <v>199</v>
      </c>
      <c r="C42" s="114"/>
      <c r="D42" s="114"/>
      <c r="E42" s="69"/>
      <c r="F42" s="59"/>
    </row>
    <row r="43" spans="1:6" ht="14.25" x14ac:dyDescent="0.2">
      <c r="A43" s="59"/>
      <c r="B43" s="114"/>
      <c r="C43" s="114"/>
      <c r="D43" s="114"/>
      <c r="E43" s="69"/>
      <c r="F43" s="59"/>
    </row>
    <row r="44" spans="1:6" ht="14.25" x14ac:dyDescent="0.2">
      <c r="A44" s="59"/>
      <c r="B44" s="114" t="s">
        <v>200</v>
      </c>
      <c r="C44" s="114"/>
      <c r="D44" s="114"/>
      <c r="E44" s="69"/>
      <c r="F44" s="59"/>
    </row>
    <row r="45" spans="1:6" ht="14.25" x14ac:dyDescent="0.2">
      <c r="A45" s="59"/>
      <c r="B45" s="114"/>
      <c r="C45" s="114"/>
      <c r="D45" s="114"/>
      <c r="E45" s="69"/>
      <c r="F45" s="59"/>
    </row>
    <row r="46" spans="1:6" ht="14.25" x14ac:dyDescent="0.2">
      <c r="A46" s="59"/>
      <c r="B46" s="114" t="s">
        <v>160</v>
      </c>
      <c r="C46" s="114"/>
      <c r="D46" s="114"/>
      <c r="E46" s="69"/>
      <c r="F46" s="59"/>
    </row>
    <row r="47" spans="1:6" ht="14.25" x14ac:dyDescent="0.2">
      <c r="A47" s="59"/>
      <c r="B47" s="114"/>
      <c r="C47" s="114"/>
      <c r="D47" s="114"/>
      <c r="E47" s="69"/>
      <c r="F47" s="59"/>
    </row>
    <row r="48" spans="1:6" ht="14.25" x14ac:dyDescent="0.2">
      <c r="A48" s="59"/>
      <c r="B48" s="114" t="s">
        <v>161</v>
      </c>
      <c r="C48" s="114"/>
      <c r="D48" s="114"/>
      <c r="E48" s="69"/>
      <c r="F48" s="59"/>
    </row>
    <row r="49" spans="1:6" ht="14.25" x14ac:dyDescent="0.2">
      <c r="A49" s="59"/>
      <c r="B49" s="114"/>
      <c r="C49" s="114"/>
      <c r="D49" s="114"/>
      <c r="E49" s="69"/>
      <c r="F49" s="59"/>
    </row>
    <row r="50" spans="1:6" ht="14.25" x14ac:dyDescent="0.2">
      <c r="A50" s="59"/>
      <c r="B50" s="114" t="s">
        <v>147</v>
      </c>
      <c r="C50" s="114"/>
      <c r="D50" s="114"/>
      <c r="E50" s="69"/>
      <c r="F50" s="59"/>
    </row>
    <row r="51" spans="1:6" ht="14.25" x14ac:dyDescent="0.2">
      <c r="A51" s="59"/>
      <c r="B51" s="114"/>
      <c r="C51" s="114"/>
      <c r="D51" s="114"/>
      <c r="E51" s="69"/>
      <c r="F51" s="59"/>
    </row>
    <row r="52" spans="1:6" ht="14.25" x14ac:dyDescent="0.2">
      <c r="A52" s="59"/>
      <c r="B52" s="114" t="s">
        <v>10</v>
      </c>
      <c r="C52" s="114"/>
      <c r="D52" s="114"/>
      <c r="E52" s="69"/>
      <c r="F52" s="59"/>
    </row>
    <row r="53" spans="1:6" ht="14.25" x14ac:dyDescent="0.2">
      <c r="A53" s="59"/>
      <c r="B53" s="100"/>
      <c r="C53" s="100"/>
      <c r="D53" s="100"/>
      <c r="E53" s="69"/>
      <c r="F53" s="59"/>
    </row>
    <row r="54" spans="1:6" ht="14.25" x14ac:dyDescent="0.2">
      <c r="A54" s="59"/>
      <c r="B54" s="100"/>
      <c r="C54" s="100"/>
      <c r="D54" s="100"/>
      <c r="E54" s="69"/>
      <c r="F54" s="59"/>
    </row>
    <row r="55" spans="1:6" ht="14.25" x14ac:dyDescent="0.2">
      <c r="A55" s="59"/>
      <c r="B55" s="100"/>
      <c r="C55" s="100"/>
      <c r="D55" s="100"/>
      <c r="E55" s="69"/>
      <c r="F55" s="59"/>
    </row>
    <row r="56" spans="1:6" ht="14.25" x14ac:dyDescent="0.2">
      <c r="A56" s="59"/>
      <c r="B56" s="100"/>
      <c r="C56" s="100"/>
      <c r="D56" s="100"/>
      <c r="E56" s="69"/>
      <c r="F56" s="59"/>
    </row>
    <row r="57" spans="1:6" ht="14.25" x14ac:dyDescent="0.2">
      <c r="A57" s="59"/>
      <c r="B57" s="100"/>
      <c r="C57" s="100"/>
      <c r="D57" s="100"/>
      <c r="E57" s="69"/>
      <c r="F57" s="59"/>
    </row>
    <row r="58" spans="1:6" ht="14.25" x14ac:dyDescent="0.2">
      <c r="A58" s="59"/>
      <c r="B58" s="100"/>
      <c r="C58" s="100"/>
      <c r="D58" s="100"/>
      <c r="E58" s="69"/>
      <c r="F58" s="59"/>
    </row>
    <row r="59" spans="1:6" ht="14.25" x14ac:dyDescent="0.2">
      <c r="A59" s="59"/>
      <c r="B59" s="100"/>
      <c r="C59" s="100"/>
      <c r="D59" s="100"/>
      <c r="E59" s="69"/>
      <c r="F59" s="59"/>
    </row>
    <row r="60" spans="1:6" ht="14.25" x14ac:dyDescent="0.2">
      <c r="A60" s="59"/>
      <c r="B60" s="100"/>
      <c r="C60" s="100"/>
      <c r="D60" s="100"/>
      <c r="E60" s="69"/>
      <c r="F60" s="59"/>
    </row>
    <row r="61" spans="1:6" ht="14.25" x14ac:dyDescent="0.2">
      <c r="A61" s="59"/>
      <c r="B61" s="100"/>
      <c r="C61" s="100"/>
      <c r="D61" s="100"/>
      <c r="E61" s="69"/>
      <c r="F61" s="59"/>
    </row>
    <row r="62" spans="1:6" ht="14.25" x14ac:dyDescent="0.2">
      <c r="A62" s="59"/>
      <c r="B62" s="100"/>
      <c r="C62" s="100"/>
      <c r="D62" s="100"/>
      <c r="E62" s="69"/>
      <c r="F62" s="59"/>
    </row>
    <row r="63" spans="1:6" ht="14.25" x14ac:dyDescent="0.2">
      <c r="A63" s="59"/>
      <c r="B63" s="100"/>
      <c r="C63" s="100"/>
      <c r="D63" s="100"/>
      <c r="E63" s="69"/>
      <c r="F63" s="59"/>
    </row>
    <row r="64" spans="1:6" ht="14.25" x14ac:dyDescent="0.2">
      <c r="A64" s="59"/>
      <c r="B64" s="100"/>
      <c r="C64" s="100"/>
      <c r="D64" s="100"/>
      <c r="E64" s="69"/>
      <c r="F64" s="59"/>
    </row>
    <row r="65" spans="1:6" ht="14.25" x14ac:dyDescent="0.2">
      <c r="A65" s="59"/>
      <c r="B65" s="100"/>
      <c r="C65" s="100"/>
      <c r="D65" s="100"/>
      <c r="E65" s="69"/>
      <c r="F65" s="59"/>
    </row>
    <row r="66" spans="1:6" ht="14.25" x14ac:dyDescent="0.2">
      <c r="A66" s="59"/>
      <c r="B66" s="100"/>
      <c r="C66" s="100"/>
      <c r="D66" s="100"/>
      <c r="E66" s="69"/>
      <c r="F66" s="59"/>
    </row>
    <row r="67" spans="1:6" ht="14.25" x14ac:dyDescent="0.2">
      <c r="A67" s="59"/>
      <c r="B67" s="100"/>
      <c r="C67" s="100"/>
      <c r="D67" s="100"/>
      <c r="E67" s="69"/>
      <c r="F67" s="59"/>
    </row>
    <row r="68" spans="1:6" ht="13.5" customHeight="1" x14ac:dyDescent="0.2">
      <c r="A68" s="59"/>
      <c r="B68" s="100"/>
      <c r="C68" s="100"/>
      <c r="D68" s="100"/>
      <c r="E68" s="69"/>
      <c r="F68" s="59"/>
    </row>
    <row r="69" spans="1:6" ht="13.5" customHeight="1" x14ac:dyDescent="0.2">
      <c r="A69" s="59"/>
      <c r="B69" s="58" t="s">
        <v>17</v>
      </c>
      <c r="C69" s="60"/>
      <c r="D69" s="60"/>
      <c r="E69" s="74">
        <v>2850</v>
      </c>
      <c r="F69" s="59"/>
    </row>
    <row r="70" spans="1:6" ht="13.5" customHeight="1" x14ac:dyDescent="0.2">
      <c r="A70" s="59"/>
      <c r="B70" s="75" t="s">
        <v>14</v>
      </c>
      <c r="C70" s="60"/>
      <c r="D70" s="60"/>
      <c r="E70" s="76">
        <v>0</v>
      </c>
      <c r="F70" s="59"/>
    </row>
    <row r="71" spans="1:6" ht="13.5" customHeight="1" x14ac:dyDescent="0.2">
      <c r="A71" s="59"/>
      <c r="B71" s="75" t="s">
        <v>15</v>
      </c>
      <c r="C71" s="60"/>
      <c r="D71" s="60"/>
      <c r="E71" s="76">
        <v>0</v>
      </c>
      <c r="F71" s="59"/>
    </row>
    <row r="72" spans="1:6" ht="13.5" customHeight="1" x14ac:dyDescent="0.2">
      <c r="A72" s="59"/>
      <c r="B72" s="58" t="s">
        <v>16</v>
      </c>
      <c r="C72" s="60"/>
      <c r="D72" s="60"/>
      <c r="E72" s="74">
        <f>SUM(E69:E71)</f>
        <v>2850</v>
      </c>
      <c r="F72" s="59"/>
    </row>
    <row r="73" spans="1:6" ht="13.5" customHeight="1" x14ac:dyDescent="0.2">
      <c r="A73" s="59"/>
      <c r="B73" s="60" t="s">
        <v>5</v>
      </c>
      <c r="C73" s="77">
        <v>0.05</v>
      </c>
      <c r="D73" s="60"/>
      <c r="E73" s="78">
        <f>ROUND(E72*C73,2)</f>
        <v>142.5</v>
      </c>
      <c r="F73" s="59"/>
    </row>
    <row r="74" spans="1:6" ht="13.5" customHeight="1" x14ac:dyDescent="0.2">
      <c r="A74" s="59"/>
      <c r="B74" s="60" t="s">
        <v>4</v>
      </c>
      <c r="C74" s="79">
        <v>9.9750000000000005E-2</v>
      </c>
      <c r="D74" s="60"/>
      <c r="E74" s="80">
        <f>ROUND(E72*C74,2)</f>
        <v>284.29000000000002</v>
      </c>
      <c r="F74" s="59"/>
    </row>
    <row r="75" spans="1:6" ht="13.5" customHeight="1" x14ac:dyDescent="0.2">
      <c r="A75" s="59"/>
      <c r="B75" s="60"/>
      <c r="C75" s="60"/>
      <c r="D75" s="60"/>
      <c r="E75" s="81"/>
      <c r="F75" s="59"/>
    </row>
    <row r="76" spans="1:6" ht="16.5" customHeight="1" thickBot="1" x14ac:dyDescent="0.25">
      <c r="A76" s="59"/>
      <c r="B76" s="58" t="s">
        <v>18</v>
      </c>
      <c r="C76" s="60"/>
      <c r="D76" s="60"/>
      <c r="E76" s="82">
        <f>SUM(E72:E74)</f>
        <v>3276.79</v>
      </c>
      <c r="F76" s="59"/>
    </row>
    <row r="77" spans="1:6" ht="15.75" thickTop="1" x14ac:dyDescent="0.2">
      <c r="A77" s="59"/>
      <c r="B77" s="106"/>
      <c r="C77" s="106"/>
      <c r="D77" s="106"/>
      <c r="E77" s="83"/>
      <c r="F77" s="59"/>
    </row>
    <row r="78" spans="1:6" ht="15" x14ac:dyDescent="0.2">
      <c r="A78" s="59"/>
      <c r="B78" s="105" t="s">
        <v>20</v>
      </c>
      <c r="C78" s="105"/>
      <c r="D78" s="105"/>
      <c r="E78" s="83">
        <v>0</v>
      </c>
      <c r="F78" s="59"/>
    </row>
    <row r="79" spans="1:6" ht="15" x14ac:dyDescent="0.2">
      <c r="A79" s="59"/>
      <c r="B79" s="106"/>
      <c r="C79" s="106"/>
      <c r="D79" s="106"/>
      <c r="E79" s="83"/>
      <c r="F79" s="59"/>
    </row>
    <row r="80" spans="1:6" ht="19.5" customHeight="1" x14ac:dyDescent="0.2">
      <c r="A80" s="59"/>
      <c r="B80" s="84" t="s">
        <v>19</v>
      </c>
      <c r="C80" s="85"/>
      <c r="D80" s="85"/>
      <c r="E80" s="86">
        <f>E76-E78</f>
        <v>3276.79</v>
      </c>
      <c r="F80" s="59"/>
    </row>
    <row r="81" spans="1:6" ht="13.5" customHeight="1" x14ac:dyDescent="0.2">
      <c r="A81" s="59"/>
      <c r="B81" s="59"/>
      <c r="C81" s="59"/>
      <c r="D81" s="59"/>
      <c r="E81" s="59"/>
      <c r="F81" s="59"/>
    </row>
    <row r="82" spans="1:6" x14ac:dyDescent="0.2">
      <c r="A82" s="59"/>
      <c r="B82" s="59"/>
      <c r="C82" s="59"/>
      <c r="D82" s="59"/>
      <c r="E82" s="59"/>
      <c r="F82" s="59"/>
    </row>
    <row r="83" spans="1:6" x14ac:dyDescent="0.2">
      <c r="A83" s="59"/>
      <c r="B83" s="107"/>
      <c r="C83" s="107"/>
      <c r="D83" s="107"/>
      <c r="E83" s="107"/>
      <c r="F83" s="59"/>
    </row>
    <row r="84" spans="1:6" ht="14.25" x14ac:dyDescent="0.2">
      <c r="A84" s="108" t="s">
        <v>78</v>
      </c>
      <c r="B84" s="108"/>
      <c r="C84" s="108"/>
      <c r="D84" s="108"/>
      <c r="E84" s="108"/>
      <c r="F84" s="108"/>
    </row>
    <row r="85" spans="1:6" ht="14.25" x14ac:dyDescent="0.2">
      <c r="A85" s="109" t="s">
        <v>79</v>
      </c>
      <c r="B85" s="109"/>
      <c r="C85" s="109"/>
      <c r="D85" s="109"/>
      <c r="E85" s="109"/>
      <c r="F85" s="109"/>
    </row>
    <row r="86" spans="1:6" x14ac:dyDescent="0.2">
      <c r="A86" s="59"/>
      <c r="B86" s="59"/>
      <c r="C86" s="59"/>
      <c r="D86" s="59"/>
      <c r="E86" s="59"/>
      <c r="F86" s="59"/>
    </row>
    <row r="87" spans="1:6" x14ac:dyDescent="0.2">
      <c r="A87" s="59"/>
      <c r="B87" s="110"/>
      <c r="C87" s="110"/>
      <c r="D87" s="110"/>
      <c r="E87" s="110"/>
      <c r="F87" s="59"/>
    </row>
    <row r="88" spans="1:6" ht="15" x14ac:dyDescent="0.2">
      <c r="A88" s="102" t="s">
        <v>7</v>
      </c>
      <c r="B88" s="102"/>
      <c r="C88" s="102"/>
      <c r="D88" s="102"/>
      <c r="E88" s="102"/>
      <c r="F88" s="102"/>
    </row>
    <row r="90" spans="1:6" ht="39.75" customHeight="1" x14ac:dyDescent="0.2">
      <c r="B90" s="103"/>
      <c r="C90" s="104"/>
      <c r="D90" s="104"/>
    </row>
    <row r="91" spans="1:6" ht="13.5" customHeight="1" x14ac:dyDescent="0.2"/>
    <row r="92" spans="1:6" x14ac:dyDescent="0.2">
      <c r="B92" s="87"/>
      <c r="C92" s="87"/>
      <c r="D92" s="8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2:D62"/>
    <mergeCell ref="B63:D63"/>
    <mergeCell ref="B64:D64"/>
    <mergeCell ref="B65:D65"/>
    <mergeCell ref="B66:D66"/>
    <mergeCell ref="B67:D67"/>
    <mergeCell ref="B52:D52"/>
    <mergeCell ref="B53:D53"/>
    <mergeCell ref="B58:D58"/>
    <mergeCell ref="B59:D59"/>
    <mergeCell ref="B60:D60"/>
    <mergeCell ref="B61:D61"/>
    <mergeCell ref="B46:D46"/>
    <mergeCell ref="B47:D47"/>
    <mergeCell ref="B48:D48"/>
    <mergeCell ref="B49:D49"/>
    <mergeCell ref="B50:D50"/>
    <mergeCell ref="B51:D51"/>
    <mergeCell ref="B40:D40"/>
    <mergeCell ref="B41:D41"/>
    <mergeCell ref="B42:D42"/>
    <mergeCell ref="B43:D43"/>
    <mergeCell ref="B44:D44"/>
    <mergeCell ref="B45:D45"/>
    <mergeCell ref="B57:D57"/>
    <mergeCell ref="B35:D35"/>
    <mergeCell ref="B36:D36"/>
    <mergeCell ref="B37:D37"/>
    <mergeCell ref="B38:D38"/>
    <mergeCell ref="B39:D39"/>
    <mergeCell ref="A30:F30"/>
    <mergeCell ref="B33:D33"/>
    <mergeCell ref="B34:D34"/>
    <mergeCell ref="B54:D54"/>
    <mergeCell ref="B55:D55"/>
    <mergeCell ref="B56:D56"/>
  </mergeCells>
  <dataValidations count="1">
    <dataValidation type="list" allowBlank="1" showInputMessage="1" showErrorMessage="1" sqref="B77:B79 B12:B20 B33:B68" xr:uid="{E6E71A8E-59D6-4ADC-BFA8-44096C103A28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AFA98-7195-4CCB-A700-FCC204E6FC73}">
  <sheetPr>
    <pageSetUpPr fitToPage="1"/>
  </sheetPr>
  <dimension ref="A1:D47"/>
  <sheetViews>
    <sheetView view="pageBreakPreview" zoomScaleNormal="100" workbookViewId="0">
      <selection activeCell="C5" sqref="C5"/>
    </sheetView>
  </sheetViews>
  <sheetFormatPr baseColWidth="10" defaultRowHeight="12.75" x14ac:dyDescent="0.2"/>
  <cols>
    <col min="1" max="1" width="11.42578125" style="42"/>
    <col min="2" max="2" width="5.5703125" style="42" customWidth="1"/>
    <col min="3" max="3" width="110" style="42" customWidth="1"/>
    <col min="4" max="16384" width="11.42578125" style="42"/>
  </cols>
  <sheetData>
    <row r="1" spans="1:4" ht="22.5" x14ac:dyDescent="0.3">
      <c r="A1" s="40"/>
      <c r="B1" s="111" t="s">
        <v>1</v>
      </c>
      <c r="C1" s="111"/>
      <c r="D1" s="41"/>
    </row>
    <row r="2" spans="1:4" ht="13.5" customHeight="1" x14ac:dyDescent="0.3">
      <c r="A2" s="43"/>
      <c r="B2" s="44"/>
      <c r="C2" s="44"/>
      <c r="D2" s="45"/>
    </row>
    <row r="3" spans="1:4" ht="13.5" thickBot="1" x14ac:dyDescent="0.25">
      <c r="A3" s="43"/>
      <c r="D3" s="45"/>
    </row>
    <row r="4" spans="1:4" ht="13.5" thickBot="1" x14ac:dyDescent="0.25">
      <c r="A4" s="43"/>
      <c r="B4" s="46"/>
      <c r="C4" s="47" t="s">
        <v>3</v>
      </c>
      <c r="D4" s="45"/>
    </row>
    <row r="5" spans="1:4" x14ac:dyDescent="0.2">
      <c r="A5" s="43"/>
      <c r="B5" s="48"/>
      <c r="C5" s="49"/>
      <c r="D5" s="45"/>
    </row>
    <row r="6" spans="1:4" x14ac:dyDescent="0.2">
      <c r="A6" s="43"/>
      <c r="B6" s="48"/>
      <c r="C6" s="112" t="s">
        <v>11</v>
      </c>
      <c r="D6" s="45"/>
    </row>
    <row r="7" spans="1:4" x14ac:dyDescent="0.2">
      <c r="A7" s="43"/>
      <c r="B7" s="48"/>
      <c r="C7" s="112" t="s">
        <v>142</v>
      </c>
      <c r="D7" s="45"/>
    </row>
    <row r="8" spans="1:4" x14ac:dyDescent="0.2">
      <c r="A8" s="43"/>
      <c r="B8" s="48"/>
      <c r="C8" s="112" t="s">
        <v>41</v>
      </c>
      <c r="D8" s="45"/>
    </row>
    <row r="9" spans="1:4" x14ac:dyDescent="0.2">
      <c r="A9" s="43"/>
      <c r="B9" s="48"/>
      <c r="C9" s="112" t="s">
        <v>143</v>
      </c>
      <c r="D9" s="45"/>
    </row>
    <row r="10" spans="1:4" x14ac:dyDescent="0.2">
      <c r="A10" s="43"/>
      <c r="B10" s="48"/>
      <c r="C10" s="112" t="s">
        <v>144</v>
      </c>
      <c r="D10" s="45"/>
    </row>
    <row r="11" spans="1:4" x14ac:dyDescent="0.2">
      <c r="A11" s="43"/>
      <c r="B11" s="48"/>
      <c r="C11" s="112" t="s">
        <v>145</v>
      </c>
      <c r="D11" s="45"/>
    </row>
    <row r="12" spans="1:4" x14ac:dyDescent="0.2">
      <c r="A12" s="43"/>
      <c r="B12" s="48"/>
      <c r="C12" s="112" t="s">
        <v>146</v>
      </c>
      <c r="D12" s="45"/>
    </row>
    <row r="13" spans="1:4" x14ac:dyDescent="0.2">
      <c r="A13" s="43"/>
      <c r="B13" s="48"/>
      <c r="C13" s="112" t="s">
        <v>147</v>
      </c>
      <c r="D13" s="45"/>
    </row>
    <row r="14" spans="1:4" x14ac:dyDescent="0.2">
      <c r="A14" s="43"/>
      <c r="B14" s="48"/>
      <c r="C14" s="112" t="s">
        <v>148</v>
      </c>
      <c r="D14" s="45"/>
    </row>
    <row r="15" spans="1:4" x14ac:dyDescent="0.2">
      <c r="A15" s="43"/>
      <c r="B15" s="48"/>
      <c r="C15" s="112" t="s">
        <v>149</v>
      </c>
      <c r="D15" s="45"/>
    </row>
    <row r="16" spans="1:4" x14ac:dyDescent="0.2">
      <c r="A16" s="43"/>
      <c r="B16" s="48"/>
      <c r="C16" s="112" t="s">
        <v>150</v>
      </c>
      <c r="D16" s="45"/>
    </row>
    <row r="17" spans="1:4" x14ac:dyDescent="0.2">
      <c r="A17" s="43"/>
      <c r="B17" s="48"/>
      <c r="C17" s="112" t="s">
        <v>2</v>
      </c>
      <c r="D17" s="45"/>
    </row>
    <row r="18" spans="1:4" x14ac:dyDescent="0.2">
      <c r="A18" s="43"/>
      <c r="B18" s="48"/>
      <c r="C18" s="112" t="s">
        <v>42</v>
      </c>
      <c r="D18" s="45"/>
    </row>
    <row r="19" spans="1:4" x14ac:dyDescent="0.2">
      <c r="A19" s="43"/>
      <c r="B19" s="48"/>
      <c r="C19" s="112" t="s">
        <v>151</v>
      </c>
      <c r="D19" s="45"/>
    </row>
    <row r="20" spans="1:4" x14ac:dyDescent="0.2">
      <c r="A20" s="43"/>
      <c r="B20" s="48"/>
      <c r="C20" s="112" t="s">
        <v>152</v>
      </c>
      <c r="D20" s="45"/>
    </row>
    <row r="21" spans="1:4" x14ac:dyDescent="0.2">
      <c r="A21" s="43"/>
      <c r="B21" s="48"/>
      <c r="C21" s="112" t="s">
        <v>210</v>
      </c>
      <c r="D21" s="45"/>
    </row>
    <row r="22" spans="1:4" x14ac:dyDescent="0.2">
      <c r="A22" s="43"/>
      <c r="B22" s="48"/>
      <c r="C22" s="112" t="s">
        <v>153</v>
      </c>
      <c r="D22" s="45"/>
    </row>
    <row r="23" spans="1:4" x14ac:dyDescent="0.2">
      <c r="A23" s="43"/>
      <c r="B23" s="48"/>
      <c r="C23" s="112" t="s">
        <v>44</v>
      </c>
      <c r="D23" s="45"/>
    </row>
    <row r="24" spans="1:4" x14ac:dyDescent="0.2">
      <c r="A24" s="43"/>
      <c r="B24" s="48"/>
      <c r="C24" s="112" t="s">
        <v>45</v>
      </c>
      <c r="D24" s="45"/>
    </row>
    <row r="25" spans="1:4" x14ac:dyDescent="0.2">
      <c r="A25" s="43"/>
      <c r="B25" s="48"/>
      <c r="C25" s="112" t="s">
        <v>46</v>
      </c>
      <c r="D25" s="45"/>
    </row>
    <row r="26" spans="1:4" x14ac:dyDescent="0.2">
      <c r="A26" s="43"/>
      <c r="B26" s="48"/>
      <c r="C26" s="112" t="s">
        <v>10</v>
      </c>
      <c r="D26" s="45"/>
    </row>
    <row r="27" spans="1:4" x14ac:dyDescent="0.2">
      <c r="A27" s="43"/>
      <c r="B27" s="48"/>
      <c r="C27" s="112" t="s">
        <v>9</v>
      </c>
      <c r="D27" s="45"/>
    </row>
    <row r="28" spans="1:4" ht="25.5" x14ac:dyDescent="0.2">
      <c r="A28" s="43"/>
      <c r="B28" s="48"/>
      <c r="C28" s="112" t="s">
        <v>211</v>
      </c>
      <c r="D28" s="45"/>
    </row>
    <row r="29" spans="1:4" x14ac:dyDescent="0.2">
      <c r="A29" s="43"/>
      <c r="B29" s="48"/>
      <c r="C29" s="112" t="s">
        <v>154</v>
      </c>
      <c r="D29" s="45"/>
    </row>
    <row r="30" spans="1:4" x14ac:dyDescent="0.2">
      <c r="A30" s="43"/>
      <c r="B30" s="48"/>
      <c r="C30" s="112" t="s">
        <v>155</v>
      </c>
      <c r="D30" s="45"/>
    </row>
    <row r="31" spans="1:4" x14ac:dyDescent="0.2">
      <c r="A31" s="43"/>
      <c r="B31" s="48"/>
      <c r="C31" s="112" t="s">
        <v>212</v>
      </c>
      <c r="D31" s="45"/>
    </row>
    <row r="32" spans="1:4" x14ac:dyDescent="0.2">
      <c r="A32" s="43"/>
      <c r="B32" s="48"/>
      <c r="C32" s="113" t="s">
        <v>47</v>
      </c>
      <c r="D32" s="45"/>
    </row>
    <row r="33" spans="1:4" x14ac:dyDescent="0.2">
      <c r="A33" s="43"/>
      <c r="B33" s="48"/>
      <c r="C33" s="113" t="s">
        <v>48</v>
      </c>
      <c r="D33" s="45"/>
    </row>
    <row r="34" spans="1:4" x14ac:dyDescent="0.2">
      <c r="A34" s="43"/>
      <c r="B34" s="48"/>
      <c r="C34" s="113" t="s">
        <v>49</v>
      </c>
      <c r="D34" s="45"/>
    </row>
    <row r="35" spans="1:4" x14ac:dyDescent="0.2">
      <c r="A35" s="43"/>
      <c r="B35" s="48"/>
      <c r="C35" s="113" t="s">
        <v>156</v>
      </c>
      <c r="D35" s="45"/>
    </row>
    <row r="36" spans="1:4" x14ac:dyDescent="0.2">
      <c r="A36" s="43"/>
      <c r="B36" s="48"/>
      <c r="C36" s="113" t="s">
        <v>50</v>
      </c>
      <c r="D36" s="45"/>
    </row>
    <row r="37" spans="1:4" x14ac:dyDescent="0.2">
      <c r="A37" s="43"/>
      <c r="B37" s="48"/>
      <c r="C37" s="113" t="s">
        <v>157</v>
      </c>
      <c r="D37" s="45"/>
    </row>
    <row r="38" spans="1:4" x14ac:dyDescent="0.2">
      <c r="A38" s="43"/>
      <c r="B38" s="48"/>
      <c r="C38" s="113" t="s">
        <v>213</v>
      </c>
      <c r="D38" s="45"/>
    </row>
    <row r="39" spans="1:4" x14ac:dyDescent="0.2">
      <c r="A39" s="43"/>
      <c r="B39" s="48"/>
      <c r="C39" s="113" t="s">
        <v>158</v>
      </c>
      <c r="D39" s="45"/>
    </row>
    <row r="40" spans="1:4" x14ac:dyDescent="0.2">
      <c r="A40" s="43"/>
      <c r="B40" s="48"/>
      <c r="C40" s="112" t="s">
        <v>52</v>
      </c>
      <c r="D40" s="45"/>
    </row>
    <row r="41" spans="1:4" x14ac:dyDescent="0.2">
      <c r="A41" s="43"/>
      <c r="B41" s="48"/>
      <c r="C41" s="112" t="s">
        <v>159</v>
      </c>
      <c r="D41" s="45"/>
    </row>
    <row r="42" spans="1:4" x14ac:dyDescent="0.2">
      <c r="A42" s="43"/>
      <c r="B42" s="48"/>
      <c r="C42" s="112" t="s">
        <v>160</v>
      </c>
      <c r="D42" s="45"/>
    </row>
    <row r="43" spans="1:4" x14ac:dyDescent="0.2">
      <c r="A43" s="43"/>
      <c r="B43" s="48"/>
      <c r="C43" s="112" t="s">
        <v>161</v>
      </c>
      <c r="D43" s="45"/>
    </row>
    <row r="44" spans="1:4" x14ac:dyDescent="0.2">
      <c r="A44" s="43"/>
      <c r="B44" s="48"/>
      <c r="C44" s="112" t="s">
        <v>162</v>
      </c>
      <c r="D44" s="45"/>
    </row>
    <row r="45" spans="1:4" x14ac:dyDescent="0.2">
      <c r="A45" s="43"/>
      <c r="B45" s="48"/>
      <c r="C45" s="112" t="s">
        <v>163</v>
      </c>
      <c r="D45" s="45"/>
    </row>
    <row r="46" spans="1:4" x14ac:dyDescent="0.2">
      <c r="A46" s="43"/>
      <c r="B46" s="48"/>
      <c r="C46" s="50"/>
      <c r="D46" s="45"/>
    </row>
    <row r="47" spans="1:4" ht="13.5" thickBot="1" x14ac:dyDescent="0.25">
      <c r="A47" s="51"/>
      <c r="B47" s="52"/>
      <c r="C47" s="53"/>
      <c r="D47" s="53"/>
    </row>
  </sheetData>
  <mergeCells count="1">
    <mergeCell ref="B1:C1"/>
  </mergeCells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2:F97"/>
  <sheetViews>
    <sheetView view="pageBreakPreview" topLeftCell="A16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1" customWidth="1"/>
    <col min="2" max="2" width="120" style="1" customWidth="1"/>
    <col min="3" max="3" width="10.42578125" style="1" customWidth="1"/>
    <col min="4" max="4" width="17.5703125" style="1" customWidth="1"/>
    <col min="5" max="5" width="17.7109375" style="1" customWidth="1"/>
    <col min="6" max="6" width="10.5703125" style="1" customWidth="1"/>
    <col min="7" max="16384" width="11.42578125" style="1"/>
  </cols>
  <sheetData>
    <row r="12" spans="2:5" x14ac:dyDescent="0.2">
      <c r="B12" s="2"/>
      <c r="E12" s="3"/>
    </row>
    <row r="13" spans="2:5" x14ac:dyDescent="0.2">
      <c r="B13" s="2"/>
      <c r="E13" s="3"/>
    </row>
    <row r="14" spans="2:5" x14ac:dyDescent="0.2">
      <c r="B14" s="2"/>
      <c r="E14" s="3"/>
    </row>
    <row r="15" spans="2:5" x14ac:dyDescent="0.2">
      <c r="B15" s="2"/>
      <c r="E15" s="3"/>
    </row>
    <row r="16" spans="2:5" x14ac:dyDescent="0.2">
      <c r="B16" s="2"/>
      <c r="E16" s="3"/>
    </row>
    <row r="17" spans="1:6" x14ac:dyDescent="0.2">
      <c r="B17" s="2"/>
      <c r="E17" s="3"/>
    </row>
    <row r="18" spans="1:6" x14ac:dyDescent="0.2">
      <c r="B18" s="2"/>
      <c r="E18" s="3"/>
    </row>
    <row r="19" spans="1:6" x14ac:dyDescent="0.2">
      <c r="B19" s="2"/>
      <c r="E19" s="3"/>
    </row>
    <row r="20" spans="1:6" x14ac:dyDescent="0.2">
      <c r="B20" s="2"/>
      <c r="E20" s="3"/>
    </row>
    <row r="21" spans="1:6" ht="15" x14ac:dyDescent="0.2">
      <c r="A21" s="5"/>
      <c r="B21" s="13" t="s">
        <v>55</v>
      </c>
      <c r="C21" s="9"/>
      <c r="D21" s="9"/>
      <c r="E21" s="9"/>
      <c r="F21" s="9"/>
    </row>
    <row r="22" spans="1:6" ht="15" x14ac:dyDescent="0.2">
      <c r="A22" s="5"/>
      <c r="B22" s="14"/>
      <c r="C22" s="9"/>
      <c r="D22" s="9"/>
      <c r="E22" s="9"/>
      <c r="F22" s="9"/>
    </row>
    <row r="23" spans="1:6" ht="15" x14ac:dyDescent="0.2">
      <c r="A23" s="5"/>
      <c r="B23" s="14"/>
      <c r="C23" s="9"/>
      <c r="D23" s="9"/>
      <c r="E23" s="9"/>
      <c r="F23" s="9"/>
    </row>
    <row r="24" spans="1:6" ht="15" x14ac:dyDescent="0.2">
      <c r="A24" s="5"/>
      <c r="B24" s="13" t="s">
        <v>22</v>
      </c>
      <c r="C24" s="9"/>
      <c r="D24" s="9"/>
      <c r="E24" s="9"/>
      <c r="F24" s="9"/>
    </row>
    <row r="25" spans="1:6" ht="15" x14ac:dyDescent="0.2">
      <c r="A25" s="5"/>
      <c r="B25" s="13" t="s">
        <v>23</v>
      </c>
      <c r="C25" s="9"/>
      <c r="D25" s="9"/>
      <c r="E25" s="9"/>
      <c r="F25" s="9"/>
    </row>
    <row r="26" spans="1:6" ht="15" x14ac:dyDescent="0.2">
      <c r="A26" s="5"/>
      <c r="B26" s="14" t="s">
        <v>24</v>
      </c>
      <c r="C26" s="9"/>
      <c r="D26" s="9"/>
      <c r="E26" s="9"/>
      <c r="F26" s="9"/>
    </row>
    <row r="27" spans="1:6" ht="15" x14ac:dyDescent="0.2">
      <c r="A27" s="5"/>
      <c r="B27" s="14" t="s">
        <v>25</v>
      </c>
      <c r="C27" s="9"/>
      <c r="D27" s="9"/>
      <c r="E27" s="9"/>
      <c r="F27" s="9"/>
    </row>
    <row r="28" spans="1:6" x14ac:dyDescent="0.2">
      <c r="A28" s="6"/>
      <c r="B28" s="9"/>
      <c r="C28" s="11"/>
      <c r="D28" s="11"/>
      <c r="E28" s="12"/>
      <c r="F28" s="9"/>
    </row>
    <row r="29" spans="1:6" ht="15" x14ac:dyDescent="0.2">
      <c r="A29" s="5"/>
      <c r="B29" s="11"/>
      <c r="C29" s="11"/>
      <c r="D29" s="15" t="s">
        <v>13</v>
      </c>
      <c r="E29" s="15" t="s">
        <v>56</v>
      </c>
      <c r="F29" s="9"/>
    </row>
    <row r="30" spans="1:6" ht="13.5" thickBot="1" x14ac:dyDescent="0.25">
      <c r="A30" s="7"/>
      <c r="B30" s="7"/>
      <c r="C30" s="7"/>
      <c r="D30" s="7"/>
      <c r="E30" s="7"/>
      <c r="F30" s="8"/>
    </row>
    <row r="31" spans="1:6" s="29" customFormat="1" ht="21.75" customHeight="1" x14ac:dyDescent="0.2">
      <c r="A31" s="94" t="s">
        <v>0</v>
      </c>
      <c r="B31" s="94"/>
      <c r="C31" s="94"/>
      <c r="D31" s="94"/>
      <c r="E31" s="94"/>
      <c r="F31" s="94"/>
    </row>
    <row r="32" spans="1:6" x14ac:dyDescent="0.2">
      <c r="A32" s="5"/>
      <c r="B32" s="6"/>
      <c r="C32" s="5"/>
      <c r="D32" s="5"/>
      <c r="E32" s="5"/>
    </row>
    <row r="33" spans="1:6" ht="14.25" x14ac:dyDescent="0.2">
      <c r="A33" s="9"/>
      <c r="B33" s="10" t="s">
        <v>26</v>
      </c>
      <c r="C33" s="10"/>
      <c r="D33" s="10"/>
      <c r="E33" s="16"/>
      <c r="F33" s="9"/>
    </row>
    <row r="34" spans="1:6" ht="14.25" x14ac:dyDescent="0.2">
      <c r="A34" s="9"/>
      <c r="B34" s="92"/>
      <c r="C34" s="92"/>
      <c r="D34" s="92"/>
      <c r="E34" s="16"/>
      <c r="F34" s="9"/>
    </row>
    <row r="35" spans="1:6" ht="14.25" x14ac:dyDescent="0.2">
      <c r="A35" s="9"/>
      <c r="B35" s="92"/>
      <c r="C35" s="92"/>
      <c r="D35" s="92"/>
      <c r="E35" s="16"/>
      <c r="F35" s="9"/>
    </row>
    <row r="36" spans="1:6" ht="14.25" x14ac:dyDescent="0.2">
      <c r="A36" s="9"/>
      <c r="B36" s="92" t="s">
        <v>57</v>
      </c>
      <c r="C36" s="92"/>
      <c r="D36" s="92"/>
      <c r="E36" s="16"/>
      <c r="F36" s="9"/>
    </row>
    <row r="37" spans="1:6" ht="14.25" x14ac:dyDescent="0.2">
      <c r="A37" s="9"/>
      <c r="B37" s="92"/>
      <c r="C37" s="92"/>
      <c r="D37" s="92"/>
      <c r="E37" s="16"/>
      <c r="F37" s="9"/>
    </row>
    <row r="38" spans="1:6" ht="14.25" x14ac:dyDescent="0.2">
      <c r="A38" s="9"/>
      <c r="B38" s="92"/>
      <c r="C38" s="92"/>
      <c r="D38" s="92"/>
      <c r="E38" s="16"/>
      <c r="F38" s="9"/>
    </row>
    <row r="39" spans="1:6" ht="14.25" x14ac:dyDescent="0.2">
      <c r="A39" s="9"/>
      <c r="B39" s="92" t="s">
        <v>10</v>
      </c>
      <c r="C39" s="92"/>
      <c r="D39" s="92"/>
      <c r="E39" s="16"/>
      <c r="F39" s="9"/>
    </row>
    <row r="40" spans="1:6" ht="14.25" x14ac:dyDescent="0.2">
      <c r="A40" s="9"/>
      <c r="B40" s="92"/>
      <c r="C40" s="92"/>
      <c r="D40" s="92"/>
      <c r="E40" s="16"/>
      <c r="F40" s="9"/>
    </row>
    <row r="41" spans="1:6" ht="13.5" customHeight="1" x14ac:dyDescent="0.2">
      <c r="A41" s="9"/>
      <c r="B41" s="92"/>
      <c r="C41" s="92"/>
      <c r="D41" s="92"/>
      <c r="E41" s="16"/>
      <c r="F41" s="9"/>
    </row>
    <row r="42" spans="1:6" ht="14.25" x14ac:dyDescent="0.2">
      <c r="A42" s="9"/>
      <c r="B42" s="92" t="s">
        <v>51</v>
      </c>
      <c r="C42" s="92"/>
      <c r="D42" s="92"/>
      <c r="E42" s="16"/>
      <c r="F42" s="9"/>
    </row>
    <row r="43" spans="1:6" ht="14.25" x14ac:dyDescent="0.2">
      <c r="A43" s="9"/>
      <c r="B43" s="92"/>
      <c r="C43" s="92"/>
      <c r="D43" s="92"/>
      <c r="E43" s="16"/>
      <c r="F43" s="9"/>
    </row>
    <row r="44" spans="1:6" ht="14.25" x14ac:dyDescent="0.2">
      <c r="A44" s="9"/>
      <c r="B44" s="92"/>
      <c r="C44" s="92"/>
      <c r="D44" s="92"/>
      <c r="E44" s="16"/>
      <c r="F44" s="9"/>
    </row>
    <row r="45" spans="1:6" ht="14.25" x14ac:dyDescent="0.2">
      <c r="A45" s="9"/>
      <c r="B45" s="92" t="s">
        <v>58</v>
      </c>
      <c r="C45" s="92"/>
      <c r="D45" s="92"/>
      <c r="E45" s="16"/>
      <c r="F45" s="9"/>
    </row>
    <row r="46" spans="1:6" ht="14.25" x14ac:dyDescent="0.2">
      <c r="A46" s="9"/>
      <c r="B46" s="92"/>
      <c r="C46" s="92"/>
      <c r="D46" s="92"/>
      <c r="E46" s="16"/>
      <c r="F46" s="9"/>
    </row>
    <row r="47" spans="1:6" ht="14.25" x14ac:dyDescent="0.2">
      <c r="A47" s="9"/>
      <c r="B47" s="92"/>
      <c r="C47" s="92"/>
      <c r="D47" s="92"/>
      <c r="E47" s="16"/>
      <c r="F47" s="9"/>
    </row>
    <row r="48" spans="1:6" ht="14.25" x14ac:dyDescent="0.2">
      <c r="A48" s="9"/>
      <c r="B48" s="92" t="s">
        <v>53</v>
      </c>
      <c r="C48" s="92"/>
      <c r="D48" s="92"/>
      <c r="E48" s="16"/>
      <c r="F48" s="9"/>
    </row>
    <row r="49" spans="1:6" ht="14.25" x14ac:dyDescent="0.2">
      <c r="A49" s="9"/>
      <c r="B49" s="92"/>
      <c r="C49" s="92"/>
      <c r="D49" s="92"/>
      <c r="E49" s="16"/>
      <c r="F49" s="9"/>
    </row>
    <row r="50" spans="1:6" ht="14.25" x14ac:dyDescent="0.2">
      <c r="A50" s="9"/>
      <c r="B50" s="92"/>
      <c r="C50" s="92"/>
      <c r="D50" s="92"/>
      <c r="E50" s="16"/>
      <c r="F50" s="9"/>
    </row>
    <row r="51" spans="1:6" ht="14.25" x14ac:dyDescent="0.2">
      <c r="A51" s="9"/>
      <c r="B51" s="92"/>
      <c r="C51" s="92"/>
      <c r="D51" s="92"/>
      <c r="E51" s="16"/>
      <c r="F51" s="9"/>
    </row>
    <row r="52" spans="1:6" ht="14.25" x14ac:dyDescent="0.2">
      <c r="A52" s="9"/>
      <c r="B52" s="92"/>
      <c r="C52" s="92"/>
      <c r="D52" s="92"/>
      <c r="E52" s="16"/>
      <c r="F52" s="9"/>
    </row>
    <row r="53" spans="1:6" ht="14.25" x14ac:dyDescent="0.2">
      <c r="A53" s="9"/>
      <c r="B53" s="92"/>
      <c r="C53" s="92"/>
      <c r="D53" s="92"/>
      <c r="E53" s="16"/>
      <c r="F53" s="9"/>
    </row>
    <row r="54" spans="1:6" ht="14.25" x14ac:dyDescent="0.2">
      <c r="A54" s="9"/>
      <c r="B54" s="92"/>
      <c r="C54" s="92"/>
      <c r="D54" s="92"/>
      <c r="E54" s="16"/>
      <c r="F54" s="9"/>
    </row>
    <row r="55" spans="1:6" ht="14.25" x14ac:dyDescent="0.2">
      <c r="A55" s="9"/>
      <c r="B55" s="92"/>
      <c r="C55" s="92"/>
      <c r="D55" s="92"/>
      <c r="E55" s="16"/>
      <c r="F55" s="9"/>
    </row>
    <row r="56" spans="1:6" ht="14.25" x14ac:dyDescent="0.2">
      <c r="A56" s="9"/>
      <c r="B56" s="92"/>
      <c r="C56" s="92"/>
      <c r="D56" s="92"/>
      <c r="E56" s="16"/>
      <c r="F56" s="9"/>
    </row>
    <row r="57" spans="1:6" ht="14.25" x14ac:dyDescent="0.2">
      <c r="A57" s="9"/>
      <c r="B57" s="92"/>
      <c r="C57" s="92"/>
      <c r="D57" s="92"/>
      <c r="E57" s="16"/>
      <c r="F57" s="9"/>
    </row>
    <row r="58" spans="1:6" ht="14.25" x14ac:dyDescent="0.2">
      <c r="A58" s="9"/>
      <c r="B58" s="92"/>
      <c r="C58" s="92"/>
      <c r="D58" s="92"/>
      <c r="E58" s="16"/>
      <c r="F58" s="9"/>
    </row>
    <row r="59" spans="1:6" ht="14.25" x14ac:dyDescent="0.2">
      <c r="A59" s="9"/>
      <c r="B59" s="92"/>
      <c r="C59" s="92"/>
      <c r="D59" s="92"/>
      <c r="E59" s="16"/>
      <c r="F59" s="9"/>
    </row>
    <row r="60" spans="1:6" ht="14.25" x14ac:dyDescent="0.2">
      <c r="A60" s="9"/>
      <c r="B60" s="92"/>
      <c r="C60" s="92"/>
      <c r="D60" s="92"/>
      <c r="E60" s="16"/>
      <c r="F60" s="9"/>
    </row>
    <row r="61" spans="1:6" ht="14.25" x14ac:dyDescent="0.2">
      <c r="A61" s="9"/>
      <c r="B61" s="92"/>
      <c r="C61" s="92"/>
      <c r="D61" s="92"/>
      <c r="E61" s="16"/>
      <c r="F61" s="9"/>
    </row>
    <row r="62" spans="1:6" ht="14.25" x14ac:dyDescent="0.2">
      <c r="A62" s="9"/>
      <c r="B62" s="92"/>
      <c r="C62" s="92"/>
      <c r="D62" s="92"/>
      <c r="E62" s="16"/>
      <c r="F62" s="9"/>
    </row>
    <row r="63" spans="1:6" ht="14.25" x14ac:dyDescent="0.2">
      <c r="A63" s="9"/>
      <c r="B63" s="92"/>
      <c r="C63" s="92"/>
      <c r="D63" s="92"/>
      <c r="E63" s="16"/>
      <c r="F63" s="9"/>
    </row>
    <row r="64" spans="1:6" ht="14.25" x14ac:dyDescent="0.2">
      <c r="A64" s="9"/>
      <c r="B64" s="92"/>
      <c r="C64" s="92"/>
      <c r="D64" s="92"/>
      <c r="E64" s="16"/>
      <c r="F64" s="9"/>
    </row>
    <row r="65" spans="1:6" ht="14.25" x14ac:dyDescent="0.2">
      <c r="A65" s="9"/>
      <c r="B65" s="92"/>
      <c r="C65" s="92"/>
      <c r="D65" s="92"/>
      <c r="E65" s="16"/>
      <c r="F65" s="9"/>
    </row>
    <row r="66" spans="1:6" ht="14.25" x14ac:dyDescent="0.2">
      <c r="A66" s="9"/>
      <c r="B66" s="92"/>
      <c r="C66" s="92"/>
      <c r="D66" s="92"/>
      <c r="E66" s="16"/>
      <c r="F66" s="9"/>
    </row>
    <row r="67" spans="1:6" ht="14.25" x14ac:dyDescent="0.2">
      <c r="A67" s="9"/>
      <c r="B67" s="92"/>
      <c r="C67" s="92"/>
      <c r="D67" s="92"/>
      <c r="E67" s="16"/>
      <c r="F67" s="9"/>
    </row>
    <row r="68" spans="1:6" ht="14.25" x14ac:dyDescent="0.2">
      <c r="A68" s="9"/>
      <c r="B68" s="92"/>
      <c r="C68" s="92"/>
      <c r="D68" s="92"/>
      <c r="E68" s="16"/>
      <c r="F68" s="9"/>
    </row>
    <row r="69" spans="1:6" ht="14.25" x14ac:dyDescent="0.2">
      <c r="A69" s="9"/>
      <c r="B69" s="92"/>
      <c r="C69" s="92"/>
      <c r="D69" s="92"/>
      <c r="E69" s="16"/>
      <c r="F69" s="9"/>
    </row>
    <row r="70" spans="1:6" ht="14.25" x14ac:dyDescent="0.2">
      <c r="A70" s="9"/>
      <c r="B70" s="92"/>
      <c r="C70" s="92"/>
      <c r="D70" s="92"/>
      <c r="E70" s="16"/>
      <c r="F70" s="9"/>
    </row>
    <row r="71" spans="1:6" ht="14.25" x14ac:dyDescent="0.2">
      <c r="A71" s="9"/>
      <c r="B71" s="92"/>
      <c r="C71" s="92"/>
      <c r="D71" s="92"/>
      <c r="E71" s="16"/>
      <c r="F71" s="9"/>
    </row>
    <row r="72" spans="1:6" ht="14.25" x14ac:dyDescent="0.2">
      <c r="A72" s="9"/>
      <c r="B72" s="92"/>
      <c r="C72" s="92"/>
      <c r="D72" s="92"/>
      <c r="E72" s="16"/>
      <c r="F72" s="9"/>
    </row>
    <row r="73" spans="1:6" ht="13.5" customHeight="1" x14ac:dyDescent="0.2">
      <c r="A73" s="9"/>
      <c r="B73" s="92"/>
      <c r="C73" s="92"/>
      <c r="D73" s="92"/>
      <c r="E73" s="16"/>
      <c r="F73" s="9"/>
    </row>
    <row r="74" spans="1:6" ht="13.5" customHeight="1" x14ac:dyDescent="0.2">
      <c r="A74" s="9"/>
      <c r="B74" s="13" t="s">
        <v>17</v>
      </c>
      <c r="C74" s="14"/>
      <c r="D74" s="14"/>
      <c r="E74" s="17">
        <f>(2.25*190)+4.25*225</f>
        <v>1383.75</v>
      </c>
      <c r="F74" s="9"/>
    </row>
    <row r="75" spans="1:6" ht="13.5" customHeight="1" x14ac:dyDescent="0.2">
      <c r="A75" s="9"/>
      <c r="B75" s="22" t="s">
        <v>14</v>
      </c>
      <c r="C75" s="14"/>
      <c r="D75" s="14"/>
      <c r="E75" s="18">
        <v>0</v>
      </c>
      <c r="F75" s="9"/>
    </row>
    <row r="76" spans="1:6" ht="13.5" customHeight="1" x14ac:dyDescent="0.2">
      <c r="A76" s="9"/>
      <c r="B76" s="22" t="s">
        <v>15</v>
      </c>
      <c r="C76" s="14"/>
      <c r="D76" s="14"/>
      <c r="E76" s="18">
        <v>0</v>
      </c>
      <c r="F76" s="9"/>
    </row>
    <row r="77" spans="1:6" ht="13.5" customHeight="1" x14ac:dyDescent="0.2">
      <c r="A77" s="9"/>
      <c r="B77" s="13" t="s">
        <v>16</v>
      </c>
      <c r="C77" s="14"/>
      <c r="D77" s="14"/>
      <c r="E77" s="17">
        <f>SUM(E74:E76)</f>
        <v>1383.75</v>
      </c>
      <c r="F77" s="9"/>
    </row>
    <row r="78" spans="1:6" ht="13.5" customHeight="1" x14ac:dyDescent="0.2">
      <c r="A78" s="9"/>
      <c r="B78" s="14" t="s">
        <v>5</v>
      </c>
      <c r="C78" s="19">
        <v>0.05</v>
      </c>
      <c r="D78" s="14"/>
      <c r="E78" s="23">
        <f>ROUND(E77*C78,2)</f>
        <v>69.19</v>
      </c>
      <c r="F78" s="9"/>
    </row>
    <row r="79" spans="1:6" ht="13.5" customHeight="1" x14ac:dyDescent="0.2">
      <c r="A79" s="9"/>
      <c r="B79" s="14" t="s">
        <v>4</v>
      </c>
      <c r="C79" s="30">
        <v>9.9750000000000005E-2</v>
      </c>
      <c r="D79" s="14"/>
      <c r="E79" s="24">
        <f>ROUND(E77*C79,2)</f>
        <v>138.03</v>
      </c>
      <c r="F79" s="9"/>
    </row>
    <row r="80" spans="1:6" ht="13.5" customHeight="1" x14ac:dyDescent="0.2">
      <c r="A80" s="9"/>
      <c r="B80" s="14"/>
      <c r="C80" s="14"/>
      <c r="D80" s="14"/>
      <c r="E80" s="20"/>
      <c r="F80" s="9"/>
    </row>
    <row r="81" spans="1:6" ht="16.5" customHeight="1" thickBot="1" x14ac:dyDescent="0.25">
      <c r="A81" s="9"/>
      <c r="B81" s="13" t="s">
        <v>18</v>
      </c>
      <c r="C81" s="14"/>
      <c r="D81" s="14"/>
      <c r="E81" s="21">
        <f>SUM(E77:E79)</f>
        <v>1590.97</v>
      </c>
      <c r="F81" s="9"/>
    </row>
    <row r="82" spans="1:6" ht="15.75" thickTop="1" x14ac:dyDescent="0.2">
      <c r="A82" s="9"/>
      <c r="B82" s="93"/>
      <c r="C82" s="93"/>
      <c r="D82" s="93"/>
      <c r="E82" s="25"/>
      <c r="F82" s="9"/>
    </row>
    <row r="83" spans="1:6" ht="15" x14ac:dyDescent="0.2">
      <c r="A83" s="9"/>
      <c r="B83" s="99" t="s">
        <v>20</v>
      </c>
      <c r="C83" s="99"/>
      <c r="D83" s="99"/>
      <c r="E83" s="25">
        <v>0</v>
      </c>
      <c r="F83" s="9"/>
    </row>
    <row r="84" spans="1:6" ht="15" x14ac:dyDescent="0.2">
      <c r="A84" s="9"/>
      <c r="B84" s="93"/>
      <c r="C84" s="93"/>
      <c r="D84" s="93"/>
      <c r="E84" s="25"/>
      <c r="F84" s="9"/>
    </row>
    <row r="85" spans="1:6" ht="19.5" customHeight="1" x14ac:dyDescent="0.2">
      <c r="A85" s="9"/>
      <c r="B85" s="26" t="s">
        <v>19</v>
      </c>
      <c r="C85" s="27"/>
      <c r="D85" s="27"/>
      <c r="E85" s="28">
        <f>E81-E83</f>
        <v>1590.97</v>
      </c>
      <c r="F85" s="9"/>
    </row>
    <row r="86" spans="1:6" ht="13.5" customHeight="1" x14ac:dyDescent="0.2">
      <c r="A86" s="9"/>
      <c r="B86" s="9"/>
      <c r="C86" s="9"/>
      <c r="D86" s="9"/>
      <c r="E86" s="9"/>
      <c r="F86" s="9"/>
    </row>
    <row r="87" spans="1:6" x14ac:dyDescent="0.2">
      <c r="A87" s="9"/>
      <c r="B87" s="9"/>
      <c r="C87" s="9"/>
      <c r="D87" s="9"/>
      <c r="E87" s="9"/>
      <c r="F87" s="9"/>
    </row>
    <row r="88" spans="1:6" x14ac:dyDescent="0.2">
      <c r="A88" s="9"/>
      <c r="B88" s="97"/>
      <c r="C88" s="97"/>
      <c r="D88" s="97"/>
      <c r="E88" s="97"/>
      <c r="F88" s="9"/>
    </row>
    <row r="89" spans="1:6" ht="14.25" x14ac:dyDescent="0.2">
      <c r="A89" s="91" t="s">
        <v>21</v>
      </c>
      <c r="B89" s="91"/>
      <c r="C89" s="91"/>
      <c r="D89" s="91"/>
      <c r="E89" s="91"/>
      <c r="F89" s="91"/>
    </row>
    <row r="90" spans="1:6" ht="14.25" x14ac:dyDescent="0.2">
      <c r="A90" s="89" t="s">
        <v>6</v>
      </c>
      <c r="B90" s="89"/>
      <c r="C90" s="89"/>
      <c r="D90" s="89"/>
      <c r="E90" s="89"/>
      <c r="F90" s="89"/>
    </row>
    <row r="91" spans="1:6" x14ac:dyDescent="0.2">
      <c r="A91" s="9"/>
      <c r="B91" s="9"/>
      <c r="C91" s="9"/>
      <c r="D91" s="9"/>
      <c r="E91" s="9"/>
      <c r="F91" s="9"/>
    </row>
    <row r="92" spans="1:6" x14ac:dyDescent="0.2">
      <c r="A92" s="9"/>
      <c r="B92" s="98"/>
      <c r="C92" s="98"/>
      <c r="D92" s="98"/>
      <c r="E92" s="98"/>
      <c r="F92" s="9"/>
    </row>
    <row r="93" spans="1:6" ht="15" x14ac:dyDescent="0.2">
      <c r="A93" s="90" t="s">
        <v>7</v>
      </c>
      <c r="B93" s="90"/>
      <c r="C93" s="90"/>
      <c r="D93" s="90"/>
      <c r="E93" s="90"/>
      <c r="F93" s="90"/>
    </row>
    <row r="95" spans="1:6" ht="39.75" customHeight="1" x14ac:dyDescent="0.2">
      <c r="B95" s="95"/>
      <c r="C95" s="96"/>
      <c r="D95" s="96"/>
    </row>
    <row r="96" spans="1:6" ht="13.5" customHeight="1" x14ac:dyDescent="0.2"/>
    <row r="97" spans="2:4" x14ac:dyDescent="0.2">
      <c r="B97" s="4"/>
      <c r="C97" s="4"/>
      <c r="D97" s="4"/>
    </row>
  </sheetData>
  <mergeCells count="50">
    <mergeCell ref="A93:F93"/>
    <mergeCell ref="B95:D95"/>
    <mergeCell ref="B83:D83"/>
    <mergeCell ref="B84:D84"/>
    <mergeCell ref="B88:E88"/>
    <mergeCell ref="A89:F89"/>
    <mergeCell ref="A90:F90"/>
    <mergeCell ref="B92:E92"/>
    <mergeCell ref="B82:D8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2:B84 B34:B73 B12:B20" xr:uid="{00000000-0002-0000-03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2:F97"/>
  <sheetViews>
    <sheetView view="pageBreakPreview" zoomScale="80" zoomScaleNormal="100" zoomScaleSheetLayoutView="80" workbookViewId="0">
      <selection activeCell="B70" sqref="B70:D70"/>
    </sheetView>
  </sheetViews>
  <sheetFormatPr baseColWidth="10" defaultRowHeight="12.75" x14ac:dyDescent="0.2"/>
  <cols>
    <col min="1" max="1" width="5.140625" style="1" customWidth="1"/>
    <col min="2" max="2" width="120" style="1" customWidth="1"/>
    <col min="3" max="3" width="10.42578125" style="1" customWidth="1"/>
    <col min="4" max="4" width="17.5703125" style="1" customWidth="1"/>
    <col min="5" max="5" width="17.7109375" style="1" customWidth="1"/>
    <col min="6" max="6" width="10.5703125" style="1" customWidth="1"/>
    <col min="7" max="16384" width="11.42578125" style="1"/>
  </cols>
  <sheetData>
    <row r="12" spans="2:5" x14ac:dyDescent="0.2">
      <c r="B12" s="2"/>
      <c r="E12" s="3"/>
    </row>
    <row r="13" spans="2:5" x14ac:dyDescent="0.2">
      <c r="B13" s="2"/>
      <c r="E13" s="3"/>
    </row>
    <row r="14" spans="2:5" x14ac:dyDescent="0.2">
      <c r="B14" s="2"/>
      <c r="E14" s="3"/>
    </row>
    <row r="15" spans="2:5" x14ac:dyDescent="0.2">
      <c r="B15" s="2"/>
      <c r="E15" s="3"/>
    </row>
    <row r="16" spans="2:5" x14ac:dyDescent="0.2">
      <c r="B16" s="2"/>
      <c r="E16" s="3"/>
    </row>
    <row r="17" spans="1:6" x14ac:dyDescent="0.2">
      <c r="B17" s="2"/>
      <c r="E17" s="3"/>
    </row>
    <row r="18" spans="1:6" x14ac:dyDescent="0.2">
      <c r="B18" s="2"/>
      <c r="E18" s="3"/>
    </row>
    <row r="19" spans="1:6" x14ac:dyDescent="0.2">
      <c r="B19" s="2"/>
      <c r="E19" s="3"/>
    </row>
    <row r="20" spans="1:6" x14ac:dyDescent="0.2">
      <c r="B20" s="2"/>
      <c r="E20" s="3"/>
    </row>
    <row r="21" spans="1:6" ht="15" x14ac:dyDescent="0.2">
      <c r="A21" s="5"/>
      <c r="B21" s="13" t="s">
        <v>59</v>
      </c>
      <c r="C21" s="9"/>
      <c r="D21" s="9"/>
      <c r="E21" s="9"/>
      <c r="F21" s="9"/>
    </row>
    <row r="22" spans="1:6" ht="15" x14ac:dyDescent="0.2">
      <c r="A22" s="5"/>
      <c r="B22" s="14"/>
      <c r="C22" s="9"/>
      <c r="D22" s="9"/>
      <c r="E22" s="9"/>
      <c r="F22" s="9"/>
    </row>
    <row r="23" spans="1:6" ht="15" x14ac:dyDescent="0.2">
      <c r="A23" s="5"/>
      <c r="B23" s="14"/>
      <c r="C23" s="9"/>
      <c r="D23" s="9"/>
      <c r="E23" s="9"/>
      <c r="F23" s="9"/>
    </row>
    <row r="24" spans="1:6" ht="15" x14ac:dyDescent="0.2">
      <c r="A24" s="5"/>
      <c r="B24" s="13" t="s">
        <v>22</v>
      </c>
      <c r="C24" s="9"/>
      <c r="D24" s="9"/>
      <c r="E24" s="9"/>
      <c r="F24" s="9"/>
    </row>
    <row r="25" spans="1:6" ht="15" x14ac:dyDescent="0.2">
      <c r="A25" s="5"/>
      <c r="B25" s="13" t="s">
        <v>23</v>
      </c>
      <c r="C25" s="9"/>
      <c r="D25" s="9"/>
      <c r="E25" s="9"/>
      <c r="F25" s="9"/>
    </row>
    <row r="26" spans="1:6" ht="15" x14ac:dyDescent="0.2">
      <c r="A26" s="5"/>
      <c r="B26" s="14" t="s">
        <v>24</v>
      </c>
      <c r="C26" s="9"/>
      <c r="D26" s="9"/>
      <c r="E26" s="9"/>
      <c r="F26" s="9"/>
    </row>
    <row r="27" spans="1:6" ht="15" x14ac:dyDescent="0.2">
      <c r="A27" s="5"/>
      <c r="B27" s="14" t="s">
        <v>25</v>
      </c>
      <c r="C27" s="9"/>
      <c r="D27" s="9"/>
      <c r="E27" s="9"/>
      <c r="F27" s="9"/>
    </row>
    <row r="28" spans="1:6" x14ac:dyDescent="0.2">
      <c r="A28" s="6"/>
      <c r="B28" s="9"/>
      <c r="C28" s="11"/>
      <c r="D28" s="11"/>
      <c r="E28" s="12"/>
      <c r="F28" s="9"/>
    </row>
    <row r="29" spans="1:6" ht="15" x14ac:dyDescent="0.2">
      <c r="A29" s="5"/>
      <c r="B29" s="11"/>
      <c r="C29" s="11"/>
      <c r="D29" s="15" t="s">
        <v>13</v>
      </c>
      <c r="E29" s="15" t="s">
        <v>60</v>
      </c>
      <c r="F29" s="9"/>
    </row>
    <row r="30" spans="1:6" ht="13.5" thickBot="1" x14ac:dyDescent="0.25">
      <c r="A30" s="7"/>
      <c r="B30" s="7"/>
      <c r="C30" s="7"/>
      <c r="D30" s="7"/>
      <c r="E30" s="7"/>
      <c r="F30" s="8"/>
    </row>
    <row r="31" spans="1:6" s="29" customFormat="1" ht="21.75" customHeight="1" x14ac:dyDescent="0.2">
      <c r="A31" s="94" t="s">
        <v>0</v>
      </c>
      <c r="B31" s="94"/>
      <c r="C31" s="94"/>
      <c r="D31" s="94"/>
      <c r="E31" s="94"/>
      <c r="F31" s="94"/>
    </row>
    <row r="32" spans="1:6" x14ac:dyDescent="0.2">
      <c r="A32" s="5"/>
      <c r="B32" s="6"/>
      <c r="C32" s="5"/>
      <c r="D32" s="5"/>
      <c r="E32" s="5"/>
    </row>
    <row r="33" spans="1:6" ht="14.25" x14ac:dyDescent="0.2">
      <c r="A33" s="9"/>
      <c r="B33" s="10" t="s">
        <v>26</v>
      </c>
      <c r="C33" s="10"/>
      <c r="D33" s="10"/>
      <c r="E33" s="16"/>
      <c r="F33" s="9"/>
    </row>
    <row r="34" spans="1:6" ht="14.25" x14ac:dyDescent="0.2">
      <c r="A34" s="9"/>
      <c r="B34" s="92"/>
      <c r="C34" s="92"/>
      <c r="D34" s="92"/>
      <c r="E34" s="16"/>
      <c r="F34" s="9"/>
    </row>
    <row r="35" spans="1:6" ht="14.25" x14ac:dyDescent="0.2">
      <c r="A35" s="9"/>
      <c r="B35" s="92"/>
      <c r="C35" s="92"/>
      <c r="D35" s="92"/>
      <c r="E35" s="16"/>
      <c r="F35" s="9"/>
    </row>
    <row r="36" spans="1:6" ht="14.25" x14ac:dyDescent="0.2">
      <c r="A36" s="9"/>
      <c r="B36" s="92" t="s">
        <v>61</v>
      </c>
      <c r="C36" s="92"/>
      <c r="D36" s="92"/>
      <c r="E36" s="16"/>
      <c r="F36" s="9"/>
    </row>
    <row r="37" spans="1:6" ht="14.25" x14ac:dyDescent="0.2">
      <c r="A37" s="9"/>
      <c r="B37" s="92"/>
      <c r="C37" s="92"/>
      <c r="D37" s="92"/>
      <c r="E37" s="16"/>
      <c r="F37" s="9"/>
    </row>
    <row r="38" spans="1:6" ht="14.25" x14ac:dyDescent="0.2">
      <c r="A38" s="9"/>
      <c r="B38" s="92"/>
      <c r="C38" s="92"/>
      <c r="D38" s="92"/>
      <c r="E38" s="16"/>
      <c r="F38" s="9"/>
    </row>
    <row r="39" spans="1:6" ht="28.5" customHeight="1" x14ac:dyDescent="0.2">
      <c r="A39" s="9"/>
      <c r="B39" s="92" t="s">
        <v>63</v>
      </c>
      <c r="C39" s="92"/>
      <c r="D39" s="92"/>
      <c r="E39" s="16"/>
      <c r="F39" s="9"/>
    </row>
    <row r="40" spans="1:6" ht="14.25" x14ac:dyDescent="0.2">
      <c r="A40" s="9"/>
      <c r="B40" s="92"/>
      <c r="C40" s="92"/>
      <c r="D40" s="92"/>
      <c r="E40" s="16"/>
      <c r="F40" s="9"/>
    </row>
    <row r="41" spans="1:6" ht="13.5" customHeight="1" x14ac:dyDescent="0.2">
      <c r="A41" s="9"/>
      <c r="B41" s="92"/>
      <c r="C41" s="92"/>
      <c r="D41" s="92"/>
      <c r="E41" s="16"/>
      <c r="F41" s="9"/>
    </row>
    <row r="42" spans="1:6" ht="14.25" x14ac:dyDescent="0.2">
      <c r="A42" s="9"/>
      <c r="B42" s="92" t="s">
        <v>62</v>
      </c>
      <c r="C42" s="92"/>
      <c r="D42" s="92"/>
      <c r="E42" s="16"/>
      <c r="F42" s="9"/>
    </row>
    <row r="43" spans="1:6" ht="14.25" x14ac:dyDescent="0.2">
      <c r="A43" s="9"/>
      <c r="B43" s="92"/>
      <c r="C43" s="92"/>
      <c r="D43" s="92"/>
      <c r="E43" s="16"/>
      <c r="F43" s="9"/>
    </row>
    <row r="44" spans="1:6" ht="14.25" x14ac:dyDescent="0.2">
      <c r="A44" s="9"/>
      <c r="B44" s="92"/>
      <c r="C44" s="92"/>
      <c r="D44" s="92"/>
      <c r="E44" s="16"/>
      <c r="F44" s="9"/>
    </row>
    <row r="45" spans="1:6" ht="14.25" x14ac:dyDescent="0.2">
      <c r="A45" s="9"/>
      <c r="B45" s="92" t="s">
        <v>64</v>
      </c>
      <c r="C45" s="92"/>
      <c r="D45" s="92"/>
      <c r="E45" s="16"/>
      <c r="F45" s="9"/>
    </row>
    <row r="46" spans="1:6" ht="14.25" x14ac:dyDescent="0.2">
      <c r="A46" s="9"/>
      <c r="B46" s="92"/>
      <c r="C46" s="92"/>
      <c r="D46" s="92"/>
      <c r="E46" s="16"/>
      <c r="F46" s="9"/>
    </row>
    <row r="47" spans="1:6" ht="14.25" x14ac:dyDescent="0.2">
      <c r="A47" s="9"/>
      <c r="B47" s="92"/>
      <c r="C47" s="92"/>
      <c r="D47" s="92"/>
      <c r="E47" s="16"/>
      <c r="F47" s="9"/>
    </row>
    <row r="48" spans="1:6" ht="14.25" x14ac:dyDescent="0.2">
      <c r="A48" s="9"/>
      <c r="B48" s="92" t="s">
        <v>65</v>
      </c>
      <c r="C48" s="92"/>
      <c r="D48" s="92"/>
      <c r="E48" s="16"/>
      <c r="F48" s="9"/>
    </row>
    <row r="49" spans="1:6" ht="14.25" x14ac:dyDescent="0.2">
      <c r="A49" s="9"/>
      <c r="B49" s="92"/>
      <c r="C49" s="92"/>
      <c r="D49" s="92"/>
      <c r="E49" s="16"/>
      <c r="F49" s="9"/>
    </row>
    <row r="50" spans="1:6" ht="14.25" x14ac:dyDescent="0.2">
      <c r="A50" s="9"/>
      <c r="B50" s="92"/>
      <c r="C50" s="92"/>
      <c r="D50" s="92"/>
      <c r="E50" s="16"/>
      <c r="F50" s="9"/>
    </row>
    <row r="51" spans="1:6" ht="14.25" x14ac:dyDescent="0.2">
      <c r="A51" s="9"/>
      <c r="B51" s="92"/>
      <c r="C51" s="92"/>
      <c r="D51" s="92"/>
      <c r="E51" s="16"/>
      <c r="F51" s="9"/>
    </row>
    <row r="52" spans="1:6" ht="14.25" x14ac:dyDescent="0.2">
      <c r="A52" s="9"/>
      <c r="B52" s="92"/>
      <c r="C52" s="92"/>
      <c r="D52" s="92"/>
      <c r="E52" s="16"/>
      <c r="F52" s="9"/>
    </row>
    <row r="53" spans="1:6" ht="14.25" x14ac:dyDescent="0.2">
      <c r="A53" s="9"/>
      <c r="B53" s="92"/>
      <c r="C53" s="92"/>
      <c r="D53" s="92"/>
      <c r="E53" s="16"/>
      <c r="F53" s="9"/>
    </row>
    <row r="54" spans="1:6" ht="14.25" x14ac:dyDescent="0.2">
      <c r="A54" s="9"/>
      <c r="B54" s="92"/>
      <c r="C54" s="92"/>
      <c r="D54" s="92"/>
      <c r="E54" s="16"/>
      <c r="F54" s="9"/>
    </row>
    <row r="55" spans="1:6" ht="14.25" x14ac:dyDescent="0.2">
      <c r="A55" s="9"/>
      <c r="B55" s="92"/>
      <c r="C55" s="92"/>
      <c r="D55" s="92"/>
      <c r="E55" s="16"/>
      <c r="F55" s="9"/>
    </row>
    <row r="56" spans="1:6" ht="14.25" x14ac:dyDescent="0.2">
      <c r="A56" s="9"/>
      <c r="B56" s="92"/>
      <c r="C56" s="92"/>
      <c r="D56" s="92"/>
      <c r="E56" s="16"/>
      <c r="F56" s="9"/>
    </row>
    <row r="57" spans="1:6" ht="14.25" x14ac:dyDescent="0.2">
      <c r="A57" s="9"/>
      <c r="B57" s="92"/>
      <c r="C57" s="92"/>
      <c r="D57" s="92"/>
      <c r="E57" s="16"/>
      <c r="F57" s="9"/>
    </row>
    <row r="58" spans="1:6" ht="14.25" x14ac:dyDescent="0.2">
      <c r="A58" s="9"/>
      <c r="B58" s="92"/>
      <c r="C58" s="92"/>
      <c r="D58" s="92"/>
      <c r="E58" s="16"/>
      <c r="F58" s="9"/>
    </row>
    <row r="59" spans="1:6" ht="14.25" x14ac:dyDescent="0.2">
      <c r="A59" s="9"/>
      <c r="B59" s="92"/>
      <c r="C59" s="92"/>
      <c r="D59" s="92"/>
      <c r="E59" s="16"/>
      <c r="F59" s="9"/>
    </row>
    <row r="60" spans="1:6" ht="14.25" x14ac:dyDescent="0.2">
      <c r="A60" s="9"/>
      <c r="B60" s="92"/>
      <c r="C60" s="92"/>
      <c r="D60" s="92"/>
      <c r="E60" s="16"/>
      <c r="F60" s="9"/>
    </row>
    <row r="61" spans="1:6" ht="14.25" x14ac:dyDescent="0.2">
      <c r="A61" s="9"/>
      <c r="B61" s="92"/>
      <c r="C61" s="92"/>
      <c r="D61" s="92"/>
      <c r="E61" s="16"/>
      <c r="F61" s="9"/>
    </row>
    <row r="62" spans="1:6" ht="14.25" x14ac:dyDescent="0.2">
      <c r="A62" s="9"/>
      <c r="B62" s="92"/>
      <c r="C62" s="92"/>
      <c r="D62" s="92"/>
      <c r="E62" s="16"/>
      <c r="F62" s="9"/>
    </row>
    <row r="63" spans="1:6" ht="14.25" x14ac:dyDescent="0.2">
      <c r="A63" s="9"/>
      <c r="B63" s="92"/>
      <c r="C63" s="92"/>
      <c r="D63" s="92"/>
      <c r="E63" s="16"/>
      <c r="F63" s="9"/>
    </row>
    <row r="64" spans="1:6" ht="14.25" x14ac:dyDescent="0.2">
      <c r="A64" s="9"/>
      <c r="B64" s="92"/>
      <c r="C64" s="92"/>
      <c r="D64" s="92"/>
      <c r="E64" s="16"/>
      <c r="F64" s="9"/>
    </row>
    <row r="65" spans="1:6" ht="14.25" x14ac:dyDescent="0.2">
      <c r="A65" s="9"/>
      <c r="B65" s="92"/>
      <c r="C65" s="92"/>
      <c r="D65" s="92"/>
      <c r="E65" s="16"/>
      <c r="F65" s="9"/>
    </row>
    <row r="66" spans="1:6" ht="14.25" x14ac:dyDescent="0.2">
      <c r="A66" s="9"/>
      <c r="B66" s="92"/>
      <c r="C66" s="92"/>
      <c r="D66" s="92"/>
      <c r="E66" s="16"/>
      <c r="F66" s="9"/>
    </row>
    <row r="67" spans="1:6" ht="14.25" x14ac:dyDescent="0.2">
      <c r="A67" s="9"/>
      <c r="B67" s="92"/>
      <c r="C67" s="92"/>
      <c r="D67" s="92"/>
      <c r="E67" s="16"/>
      <c r="F67" s="9"/>
    </row>
    <row r="68" spans="1:6" ht="14.25" x14ac:dyDescent="0.2">
      <c r="A68" s="9"/>
      <c r="B68" s="92"/>
      <c r="C68" s="92"/>
      <c r="D68" s="92"/>
      <c r="E68" s="16"/>
      <c r="F68" s="9"/>
    </row>
    <row r="69" spans="1:6" ht="14.25" x14ac:dyDescent="0.2">
      <c r="A69" s="9"/>
      <c r="B69" s="92"/>
      <c r="C69" s="92"/>
      <c r="D69" s="92"/>
      <c r="E69" s="16"/>
      <c r="F69" s="9"/>
    </row>
    <row r="70" spans="1:6" ht="14.25" x14ac:dyDescent="0.2">
      <c r="A70" s="9"/>
      <c r="B70" s="92"/>
      <c r="C70" s="92"/>
      <c r="D70" s="92"/>
      <c r="E70" s="16"/>
      <c r="F70" s="9"/>
    </row>
    <row r="71" spans="1:6" ht="14.25" x14ac:dyDescent="0.2">
      <c r="A71" s="9"/>
      <c r="B71" s="92"/>
      <c r="C71" s="92"/>
      <c r="D71" s="92"/>
      <c r="E71" s="16"/>
      <c r="F71" s="9"/>
    </row>
    <row r="72" spans="1:6" ht="14.25" x14ac:dyDescent="0.2">
      <c r="A72" s="9"/>
      <c r="B72" s="92"/>
      <c r="C72" s="92"/>
      <c r="D72" s="92"/>
      <c r="E72" s="16"/>
      <c r="F72" s="9"/>
    </row>
    <row r="73" spans="1:6" ht="13.5" customHeight="1" x14ac:dyDescent="0.2">
      <c r="A73" s="9"/>
      <c r="B73" s="92"/>
      <c r="C73" s="92"/>
      <c r="D73" s="92"/>
      <c r="E73" s="16"/>
      <c r="F73" s="9"/>
    </row>
    <row r="74" spans="1:6" ht="13.5" customHeight="1" x14ac:dyDescent="0.2">
      <c r="A74" s="9"/>
      <c r="B74" s="13" t="s">
        <v>17</v>
      </c>
      <c r="C74" s="14"/>
      <c r="D74" s="14"/>
      <c r="E74" s="17">
        <f>10.25*225</f>
        <v>2306.25</v>
      </c>
      <c r="F74" s="9"/>
    </row>
    <row r="75" spans="1:6" ht="13.5" customHeight="1" x14ac:dyDescent="0.2">
      <c r="A75" s="9"/>
      <c r="B75" s="22" t="s">
        <v>14</v>
      </c>
      <c r="C75" s="14"/>
      <c r="D75" s="14"/>
      <c r="E75" s="18">
        <v>0</v>
      </c>
      <c r="F75" s="9"/>
    </row>
    <row r="76" spans="1:6" ht="13.5" customHeight="1" x14ac:dyDescent="0.2">
      <c r="A76" s="9"/>
      <c r="B76" s="22" t="s">
        <v>15</v>
      </c>
      <c r="C76" s="14"/>
      <c r="D76" s="14"/>
      <c r="E76" s="18">
        <v>0</v>
      </c>
      <c r="F76" s="9"/>
    </row>
    <row r="77" spans="1:6" ht="13.5" customHeight="1" x14ac:dyDescent="0.2">
      <c r="A77" s="9"/>
      <c r="B77" s="13" t="s">
        <v>16</v>
      </c>
      <c r="C77" s="14"/>
      <c r="D77" s="14"/>
      <c r="E77" s="17">
        <f>SUM(E74:E76)</f>
        <v>2306.25</v>
      </c>
      <c r="F77" s="9"/>
    </row>
    <row r="78" spans="1:6" ht="13.5" customHeight="1" x14ac:dyDescent="0.2">
      <c r="A78" s="9"/>
      <c r="B78" s="14" t="s">
        <v>5</v>
      </c>
      <c r="C78" s="19">
        <v>0.05</v>
      </c>
      <c r="D78" s="14"/>
      <c r="E78" s="23">
        <f>ROUND(E77*C78,2)</f>
        <v>115.31</v>
      </c>
      <c r="F78" s="9"/>
    </row>
    <row r="79" spans="1:6" ht="13.5" customHeight="1" x14ac:dyDescent="0.2">
      <c r="A79" s="9"/>
      <c r="B79" s="14" t="s">
        <v>4</v>
      </c>
      <c r="C79" s="30">
        <v>9.9750000000000005E-2</v>
      </c>
      <c r="D79" s="14"/>
      <c r="E79" s="24">
        <f>ROUND(E77*C79,2)</f>
        <v>230.05</v>
      </c>
      <c r="F79" s="9"/>
    </row>
    <row r="80" spans="1:6" ht="13.5" customHeight="1" x14ac:dyDescent="0.2">
      <c r="A80" s="9"/>
      <c r="B80" s="14"/>
      <c r="C80" s="14"/>
      <c r="D80" s="14"/>
      <c r="E80" s="20"/>
      <c r="F80" s="9"/>
    </row>
    <row r="81" spans="1:6" ht="16.5" customHeight="1" thickBot="1" x14ac:dyDescent="0.25">
      <c r="A81" s="9"/>
      <c r="B81" s="13" t="s">
        <v>18</v>
      </c>
      <c r="C81" s="14"/>
      <c r="D81" s="14"/>
      <c r="E81" s="21">
        <f>SUM(E77:E79)</f>
        <v>2651.61</v>
      </c>
      <c r="F81" s="9"/>
    </row>
    <row r="82" spans="1:6" ht="15.75" thickTop="1" x14ac:dyDescent="0.2">
      <c r="A82" s="9"/>
      <c r="B82" s="93"/>
      <c r="C82" s="93"/>
      <c r="D82" s="93"/>
      <c r="E82" s="25"/>
      <c r="F82" s="9"/>
    </row>
    <row r="83" spans="1:6" ht="15" x14ac:dyDescent="0.2">
      <c r="A83" s="9"/>
      <c r="B83" s="99" t="s">
        <v>20</v>
      </c>
      <c r="C83" s="99"/>
      <c r="D83" s="99"/>
      <c r="E83" s="25">
        <v>0</v>
      </c>
      <c r="F83" s="9"/>
    </row>
    <row r="84" spans="1:6" ht="15" x14ac:dyDescent="0.2">
      <c r="A84" s="9"/>
      <c r="B84" s="93"/>
      <c r="C84" s="93"/>
      <c r="D84" s="93"/>
      <c r="E84" s="25"/>
      <c r="F84" s="9"/>
    </row>
    <row r="85" spans="1:6" ht="19.5" customHeight="1" x14ac:dyDescent="0.2">
      <c r="A85" s="9"/>
      <c r="B85" s="26" t="s">
        <v>19</v>
      </c>
      <c r="C85" s="27"/>
      <c r="D85" s="27"/>
      <c r="E85" s="28">
        <f>E81-E83</f>
        <v>2651.61</v>
      </c>
      <c r="F85" s="9"/>
    </row>
    <row r="86" spans="1:6" ht="13.5" customHeight="1" x14ac:dyDescent="0.2">
      <c r="A86" s="9"/>
      <c r="B86" s="9"/>
      <c r="C86" s="9"/>
      <c r="D86" s="9"/>
      <c r="E86" s="9"/>
      <c r="F86" s="9"/>
    </row>
    <row r="87" spans="1:6" x14ac:dyDescent="0.2">
      <c r="A87" s="9"/>
      <c r="B87" s="9"/>
      <c r="C87" s="9"/>
      <c r="D87" s="9"/>
      <c r="E87" s="9"/>
      <c r="F87" s="9"/>
    </row>
    <row r="88" spans="1:6" x14ac:dyDescent="0.2">
      <c r="A88" s="9"/>
      <c r="B88" s="97"/>
      <c r="C88" s="97"/>
      <c r="D88" s="97"/>
      <c r="E88" s="97"/>
      <c r="F88" s="9"/>
    </row>
    <row r="89" spans="1:6" ht="14.25" x14ac:dyDescent="0.2">
      <c r="A89" s="91" t="s">
        <v>21</v>
      </c>
      <c r="B89" s="91"/>
      <c r="C89" s="91"/>
      <c r="D89" s="91"/>
      <c r="E89" s="91"/>
      <c r="F89" s="91"/>
    </row>
    <row r="90" spans="1:6" ht="14.25" x14ac:dyDescent="0.2">
      <c r="A90" s="89" t="s">
        <v>6</v>
      </c>
      <c r="B90" s="89"/>
      <c r="C90" s="89"/>
      <c r="D90" s="89"/>
      <c r="E90" s="89"/>
      <c r="F90" s="89"/>
    </row>
    <row r="91" spans="1:6" x14ac:dyDescent="0.2">
      <c r="A91" s="9"/>
      <c r="B91" s="9"/>
      <c r="C91" s="9"/>
      <c r="D91" s="9"/>
      <c r="E91" s="9"/>
      <c r="F91" s="9"/>
    </row>
    <row r="92" spans="1:6" x14ac:dyDescent="0.2">
      <c r="A92" s="9"/>
      <c r="B92" s="98"/>
      <c r="C92" s="98"/>
      <c r="D92" s="98"/>
      <c r="E92" s="98"/>
      <c r="F92" s="9"/>
    </row>
    <row r="93" spans="1:6" ht="15" x14ac:dyDescent="0.2">
      <c r="A93" s="90" t="s">
        <v>7</v>
      </c>
      <c r="B93" s="90"/>
      <c r="C93" s="90"/>
      <c r="D93" s="90"/>
      <c r="E93" s="90"/>
      <c r="F93" s="90"/>
    </row>
    <row r="95" spans="1:6" ht="39.75" customHeight="1" x14ac:dyDescent="0.2">
      <c r="B95" s="95"/>
      <c r="C95" s="96"/>
      <c r="D95" s="96"/>
    </row>
    <row r="96" spans="1:6" ht="13.5" customHeight="1" x14ac:dyDescent="0.2"/>
    <row r="97" spans="2:4" x14ac:dyDescent="0.2">
      <c r="B97" s="4"/>
      <c r="C97" s="4"/>
      <c r="D97" s="4"/>
    </row>
  </sheetData>
  <mergeCells count="50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82:D8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A93:F93"/>
    <mergeCell ref="B95:D95"/>
    <mergeCell ref="B83:D83"/>
    <mergeCell ref="B84:D84"/>
    <mergeCell ref="B88:E88"/>
    <mergeCell ref="A89:F89"/>
    <mergeCell ref="A90:F90"/>
    <mergeCell ref="B92:E92"/>
  </mergeCells>
  <dataValidations count="1">
    <dataValidation type="list" allowBlank="1" showInputMessage="1" showErrorMessage="1" sqref="B82:B84 B34:B73 B12:B20" xr:uid="{00000000-0002-0000-04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2:F96"/>
  <sheetViews>
    <sheetView view="pageBreakPreview" zoomScale="80" zoomScaleNormal="100" zoomScaleSheetLayoutView="80" workbookViewId="0">
      <selection activeCell="B21" sqref="B21"/>
    </sheetView>
  </sheetViews>
  <sheetFormatPr baseColWidth="10" defaultRowHeight="12.75" x14ac:dyDescent="0.2"/>
  <cols>
    <col min="1" max="1" width="5.140625" style="1" customWidth="1"/>
    <col min="2" max="2" width="120" style="1" customWidth="1"/>
    <col min="3" max="3" width="10.42578125" style="1" customWidth="1"/>
    <col min="4" max="4" width="17.5703125" style="1" customWidth="1"/>
    <col min="5" max="5" width="17.7109375" style="1" customWidth="1"/>
    <col min="6" max="6" width="10.5703125" style="1" customWidth="1"/>
    <col min="7" max="16384" width="11.42578125" style="1"/>
  </cols>
  <sheetData>
    <row r="12" spans="2:5" x14ac:dyDescent="0.2">
      <c r="B12" s="2"/>
      <c r="E12" s="3"/>
    </row>
    <row r="13" spans="2:5" x14ac:dyDescent="0.2">
      <c r="B13" s="2"/>
      <c r="E13" s="3"/>
    </row>
    <row r="14" spans="2:5" x14ac:dyDescent="0.2">
      <c r="B14" s="2"/>
      <c r="E14" s="3"/>
    </row>
    <row r="15" spans="2:5" x14ac:dyDescent="0.2">
      <c r="B15" s="2"/>
      <c r="E15" s="3"/>
    </row>
    <row r="16" spans="2:5" x14ac:dyDescent="0.2">
      <c r="B16" s="2"/>
      <c r="E16" s="3"/>
    </row>
    <row r="17" spans="1:6" x14ac:dyDescent="0.2">
      <c r="B17" s="2"/>
      <c r="E17" s="3"/>
    </row>
    <row r="18" spans="1:6" x14ac:dyDescent="0.2">
      <c r="B18" s="2"/>
      <c r="E18" s="3"/>
    </row>
    <row r="19" spans="1:6" x14ac:dyDescent="0.2">
      <c r="B19" s="2"/>
      <c r="E19" s="3"/>
    </row>
    <row r="20" spans="1:6" x14ac:dyDescent="0.2">
      <c r="B20" s="2"/>
      <c r="E20" s="3"/>
    </row>
    <row r="21" spans="1:6" ht="15" x14ac:dyDescent="0.2">
      <c r="A21" s="5"/>
      <c r="B21" s="13" t="s">
        <v>66</v>
      </c>
      <c r="C21" s="9"/>
      <c r="D21" s="9"/>
      <c r="E21" s="9"/>
      <c r="F21" s="9"/>
    </row>
    <row r="22" spans="1:6" ht="15" x14ac:dyDescent="0.2">
      <c r="A22" s="5"/>
      <c r="B22" s="14"/>
      <c r="C22" s="9"/>
      <c r="D22" s="9"/>
      <c r="E22" s="9"/>
      <c r="F22" s="9"/>
    </row>
    <row r="23" spans="1:6" ht="15" x14ac:dyDescent="0.2">
      <c r="A23" s="5"/>
      <c r="B23" s="14"/>
      <c r="C23" s="9"/>
      <c r="D23" s="9"/>
      <c r="E23" s="9"/>
      <c r="F23" s="9"/>
    </row>
    <row r="24" spans="1:6" ht="15" x14ac:dyDescent="0.2">
      <c r="A24" s="5"/>
      <c r="B24" s="13" t="s">
        <v>22</v>
      </c>
      <c r="C24" s="9"/>
      <c r="D24" s="9"/>
      <c r="E24" s="9"/>
      <c r="F24" s="9"/>
    </row>
    <row r="25" spans="1:6" ht="15" x14ac:dyDescent="0.2">
      <c r="A25" s="5"/>
      <c r="B25" s="13" t="s">
        <v>23</v>
      </c>
      <c r="C25" s="9"/>
      <c r="D25" s="9"/>
      <c r="E25" s="9"/>
      <c r="F25" s="9"/>
    </row>
    <row r="26" spans="1:6" ht="15" x14ac:dyDescent="0.2">
      <c r="A26" s="5"/>
      <c r="B26" s="14" t="s">
        <v>24</v>
      </c>
      <c r="C26" s="9"/>
      <c r="D26" s="9"/>
      <c r="E26" s="9"/>
      <c r="F26" s="9"/>
    </row>
    <row r="27" spans="1:6" ht="15" x14ac:dyDescent="0.2">
      <c r="A27" s="5"/>
      <c r="B27" s="14" t="s">
        <v>25</v>
      </c>
      <c r="C27" s="9"/>
      <c r="D27" s="9"/>
      <c r="E27" s="9"/>
      <c r="F27" s="9"/>
    </row>
    <row r="28" spans="1:6" x14ac:dyDescent="0.2">
      <c r="A28" s="6"/>
      <c r="B28" s="9"/>
      <c r="C28" s="11"/>
      <c r="D28" s="11"/>
      <c r="E28" s="12"/>
      <c r="F28" s="9"/>
    </row>
    <row r="29" spans="1:6" ht="15" x14ac:dyDescent="0.2">
      <c r="A29" s="5"/>
      <c r="B29" s="11"/>
      <c r="C29" s="11"/>
      <c r="D29" s="15" t="s">
        <v>13</v>
      </c>
      <c r="E29" s="15" t="s">
        <v>67</v>
      </c>
      <c r="F29" s="9"/>
    </row>
    <row r="30" spans="1:6" ht="13.5" thickBot="1" x14ac:dyDescent="0.25">
      <c r="A30" s="7"/>
      <c r="B30" s="7"/>
      <c r="C30" s="7"/>
      <c r="D30" s="7"/>
      <c r="E30" s="7"/>
      <c r="F30" s="8"/>
    </row>
    <row r="31" spans="1:6" s="29" customFormat="1" ht="21.75" customHeight="1" x14ac:dyDescent="0.2">
      <c r="A31" s="94" t="s">
        <v>0</v>
      </c>
      <c r="B31" s="94"/>
      <c r="C31" s="94"/>
      <c r="D31" s="94"/>
      <c r="E31" s="94"/>
      <c r="F31" s="94"/>
    </row>
    <row r="32" spans="1:6" x14ac:dyDescent="0.2">
      <c r="A32" s="5"/>
      <c r="B32" s="6"/>
      <c r="C32" s="5"/>
      <c r="D32" s="5"/>
      <c r="E32" s="5"/>
    </row>
    <row r="33" spans="1:6" ht="14.25" x14ac:dyDescent="0.2">
      <c r="A33" s="9"/>
      <c r="B33" s="10" t="s">
        <v>26</v>
      </c>
      <c r="C33" s="10"/>
      <c r="D33" s="10"/>
      <c r="E33" s="16"/>
      <c r="F33" s="9"/>
    </row>
    <row r="34" spans="1:6" ht="14.25" x14ac:dyDescent="0.2">
      <c r="A34" s="9"/>
      <c r="B34" s="92"/>
      <c r="C34" s="92"/>
      <c r="D34" s="92"/>
      <c r="E34" s="16"/>
      <c r="F34" s="9"/>
    </row>
    <row r="35" spans="1:6" ht="14.25" x14ac:dyDescent="0.2">
      <c r="A35" s="9"/>
      <c r="B35" s="92"/>
      <c r="C35" s="92"/>
      <c r="D35" s="92"/>
      <c r="E35" s="16"/>
      <c r="F35" s="9"/>
    </row>
    <row r="36" spans="1:6" ht="31.5" customHeight="1" x14ac:dyDescent="0.2">
      <c r="A36" s="9"/>
      <c r="B36" s="92" t="s">
        <v>68</v>
      </c>
      <c r="C36" s="92"/>
      <c r="D36" s="92"/>
      <c r="E36" s="16"/>
      <c r="F36" s="9"/>
    </row>
    <row r="37" spans="1:6" ht="14.25" x14ac:dyDescent="0.2">
      <c r="A37" s="9"/>
      <c r="B37" s="92"/>
      <c r="C37" s="92"/>
      <c r="D37" s="92"/>
      <c r="E37" s="16"/>
      <c r="F37" s="9"/>
    </row>
    <row r="38" spans="1:6" ht="14.25" x14ac:dyDescent="0.2">
      <c r="A38" s="9"/>
      <c r="B38" s="92"/>
      <c r="C38" s="92"/>
      <c r="D38" s="92"/>
      <c r="E38" s="16"/>
      <c r="F38" s="9"/>
    </row>
    <row r="39" spans="1:6" ht="28.5" customHeight="1" x14ac:dyDescent="0.2">
      <c r="A39" s="9"/>
      <c r="B39" s="92"/>
      <c r="C39" s="92"/>
      <c r="D39" s="92"/>
      <c r="E39" s="16"/>
      <c r="F39" s="9"/>
    </row>
    <row r="40" spans="1:6" ht="14.25" x14ac:dyDescent="0.2">
      <c r="A40" s="9"/>
      <c r="B40" s="92"/>
      <c r="C40" s="92"/>
      <c r="D40" s="92"/>
      <c r="E40" s="16"/>
      <c r="F40" s="9"/>
    </row>
    <row r="41" spans="1:6" ht="13.5" customHeight="1" x14ac:dyDescent="0.2">
      <c r="A41" s="9"/>
      <c r="B41" s="92"/>
      <c r="C41" s="92"/>
      <c r="D41" s="92"/>
      <c r="E41" s="16"/>
      <c r="F41" s="9"/>
    </row>
    <row r="42" spans="1:6" ht="14.25" x14ac:dyDescent="0.2">
      <c r="A42" s="9"/>
      <c r="B42" s="92"/>
      <c r="C42" s="92"/>
      <c r="D42" s="92"/>
      <c r="E42" s="16"/>
      <c r="F42" s="9"/>
    </row>
    <row r="43" spans="1:6" ht="14.25" x14ac:dyDescent="0.2">
      <c r="A43" s="9"/>
      <c r="B43" s="92"/>
      <c r="C43" s="92"/>
      <c r="D43" s="92"/>
      <c r="E43" s="16"/>
      <c r="F43" s="9"/>
    </row>
    <row r="44" spans="1:6" ht="14.25" x14ac:dyDescent="0.2">
      <c r="A44" s="9"/>
      <c r="B44" s="92"/>
      <c r="C44" s="92"/>
      <c r="D44" s="92"/>
      <c r="E44" s="16"/>
      <c r="F44" s="9"/>
    </row>
    <row r="45" spans="1:6" ht="14.25" x14ac:dyDescent="0.2">
      <c r="A45" s="9"/>
      <c r="B45" s="92"/>
      <c r="C45" s="92"/>
      <c r="D45" s="92"/>
      <c r="E45" s="16"/>
      <c r="F45" s="9"/>
    </row>
    <row r="46" spans="1:6" ht="14.25" x14ac:dyDescent="0.2">
      <c r="A46" s="9"/>
      <c r="B46" s="92"/>
      <c r="C46" s="92"/>
      <c r="D46" s="92"/>
      <c r="E46" s="16"/>
      <c r="F46" s="9"/>
    </row>
    <row r="47" spans="1:6" ht="14.25" x14ac:dyDescent="0.2">
      <c r="A47" s="9"/>
      <c r="B47" s="92"/>
      <c r="C47" s="92"/>
      <c r="D47" s="92"/>
      <c r="E47" s="16"/>
      <c r="F47" s="9"/>
    </row>
    <row r="48" spans="1:6" ht="14.25" x14ac:dyDescent="0.2">
      <c r="A48" s="9"/>
      <c r="B48" s="92"/>
      <c r="C48" s="92"/>
      <c r="D48" s="92"/>
      <c r="E48" s="16"/>
      <c r="F48" s="9"/>
    </row>
    <row r="49" spans="1:6" ht="14.25" x14ac:dyDescent="0.2">
      <c r="A49" s="9"/>
      <c r="B49" s="92"/>
      <c r="C49" s="92"/>
      <c r="D49" s="92"/>
      <c r="E49" s="16"/>
      <c r="F49" s="9"/>
    </row>
    <row r="50" spans="1:6" ht="14.25" x14ac:dyDescent="0.2">
      <c r="A50" s="9"/>
      <c r="B50" s="92"/>
      <c r="C50" s="92"/>
      <c r="D50" s="92"/>
      <c r="E50" s="16"/>
      <c r="F50" s="9"/>
    </row>
    <row r="51" spans="1:6" ht="14.25" x14ac:dyDescent="0.2">
      <c r="A51" s="9"/>
      <c r="B51" s="92"/>
      <c r="C51" s="92"/>
      <c r="D51" s="92"/>
      <c r="E51" s="16"/>
      <c r="F51" s="9"/>
    </row>
    <row r="52" spans="1:6" ht="14.25" x14ac:dyDescent="0.2">
      <c r="A52" s="9"/>
      <c r="B52" s="92"/>
      <c r="C52" s="92"/>
      <c r="D52" s="92"/>
      <c r="E52" s="16"/>
      <c r="F52" s="9"/>
    </row>
    <row r="53" spans="1:6" ht="14.25" x14ac:dyDescent="0.2">
      <c r="A53" s="9"/>
      <c r="B53" s="92"/>
      <c r="C53" s="92"/>
      <c r="D53" s="92"/>
      <c r="E53" s="16"/>
      <c r="F53" s="9"/>
    </row>
    <row r="54" spans="1:6" ht="14.25" x14ac:dyDescent="0.2">
      <c r="A54" s="9"/>
      <c r="B54" s="92"/>
      <c r="C54" s="92"/>
      <c r="D54" s="92"/>
      <c r="E54" s="16"/>
      <c r="F54" s="9"/>
    </row>
    <row r="55" spans="1:6" ht="14.25" x14ac:dyDescent="0.2">
      <c r="A55" s="9"/>
      <c r="B55" s="92"/>
      <c r="C55" s="92"/>
      <c r="D55" s="92"/>
      <c r="E55" s="16"/>
      <c r="F55" s="9"/>
    </row>
    <row r="56" spans="1:6" ht="14.25" x14ac:dyDescent="0.2">
      <c r="A56" s="9"/>
      <c r="B56" s="92"/>
      <c r="C56" s="92"/>
      <c r="D56" s="92"/>
      <c r="E56" s="16"/>
      <c r="F56" s="9"/>
    </row>
    <row r="57" spans="1:6" ht="14.25" x14ac:dyDescent="0.2">
      <c r="A57" s="9"/>
      <c r="B57" s="92"/>
      <c r="C57" s="92"/>
      <c r="D57" s="92"/>
      <c r="E57" s="16"/>
      <c r="F57" s="9"/>
    </row>
    <row r="58" spans="1:6" ht="14.25" x14ac:dyDescent="0.2">
      <c r="A58" s="9"/>
      <c r="B58" s="92"/>
      <c r="C58" s="92"/>
      <c r="D58" s="92"/>
      <c r="E58" s="16"/>
      <c r="F58" s="9"/>
    </row>
    <row r="59" spans="1:6" ht="14.25" x14ac:dyDescent="0.2">
      <c r="A59" s="9"/>
      <c r="B59" s="92"/>
      <c r="C59" s="92"/>
      <c r="D59" s="92"/>
      <c r="E59" s="16"/>
      <c r="F59" s="9"/>
    </row>
    <row r="60" spans="1:6" ht="14.25" x14ac:dyDescent="0.2">
      <c r="A60" s="9"/>
      <c r="B60" s="92"/>
      <c r="C60" s="92"/>
      <c r="D60" s="92"/>
      <c r="E60" s="16"/>
      <c r="F60" s="9"/>
    </row>
    <row r="61" spans="1:6" ht="14.25" x14ac:dyDescent="0.2">
      <c r="A61" s="9"/>
      <c r="B61" s="92"/>
      <c r="C61" s="92"/>
      <c r="D61" s="92"/>
      <c r="E61" s="16"/>
      <c r="F61" s="9"/>
    </row>
    <row r="62" spans="1:6" ht="14.25" x14ac:dyDescent="0.2">
      <c r="A62" s="9"/>
      <c r="B62" s="92"/>
      <c r="C62" s="92"/>
      <c r="D62" s="92"/>
      <c r="E62" s="16"/>
      <c r="F62" s="9"/>
    </row>
    <row r="63" spans="1:6" ht="14.25" x14ac:dyDescent="0.2">
      <c r="A63" s="9"/>
      <c r="B63" s="92"/>
      <c r="C63" s="92"/>
      <c r="D63" s="92"/>
      <c r="E63" s="16"/>
      <c r="F63" s="9"/>
    </row>
    <row r="64" spans="1:6" ht="14.25" x14ac:dyDescent="0.2">
      <c r="A64" s="9"/>
      <c r="B64" s="92"/>
      <c r="C64" s="92"/>
      <c r="D64" s="92"/>
      <c r="E64" s="16"/>
      <c r="F64" s="9"/>
    </row>
    <row r="65" spans="1:6" ht="14.25" x14ac:dyDescent="0.2">
      <c r="A65" s="9"/>
      <c r="B65" s="92"/>
      <c r="C65" s="92"/>
      <c r="D65" s="92"/>
      <c r="E65" s="16"/>
      <c r="F65" s="9"/>
    </row>
    <row r="66" spans="1:6" ht="14.25" x14ac:dyDescent="0.2">
      <c r="A66" s="9"/>
      <c r="B66" s="92"/>
      <c r="C66" s="92"/>
      <c r="D66" s="92"/>
      <c r="E66" s="16"/>
      <c r="F66" s="9"/>
    </row>
    <row r="67" spans="1:6" ht="14.25" x14ac:dyDescent="0.2">
      <c r="A67" s="9"/>
      <c r="B67" s="92"/>
      <c r="C67" s="92"/>
      <c r="D67" s="92"/>
      <c r="E67" s="16"/>
      <c r="F67" s="9"/>
    </row>
    <row r="68" spans="1:6" ht="14.25" x14ac:dyDescent="0.2">
      <c r="A68" s="9"/>
      <c r="B68" s="92"/>
      <c r="C68" s="92"/>
      <c r="D68" s="92"/>
      <c r="E68" s="16"/>
      <c r="F68" s="9"/>
    </row>
    <row r="69" spans="1:6" ht="14.25" x14ac:dyDescent="0.2">
      <c r="A69" s="9"/>
      <c r="B69" s="92"/>
      <c r="C69" s="92"/>
      <c r="D69" s="92"/>
      <c r="E69" s="16"/>
      <c r="F69" s="9"/>
    </row>
    <row r="70" spans="1:6" ht="14.25" x14ac:dyDescent="0.2">
      <c r="A70" s="9"/>
      <c r="B70" s="92"/>
      <c r="C70" s="92"/>
      <c r="D70" s="92"/>
      <c r="E70" s="16"/>
      <c r="F70" s="9"/>
    </row>
    <row r="71" spans="1:6" ht="14.25" x14ac:dyDescent="0.2">
      <c r="A71" s="9"/>
      <c r="B71" s="92"/>
      <c r="C71" s="92"/>
      <c r="D71" s="92"/>
      <c r="E71" s="16"/>
      <c r="F71" s="9"/>
    </row>
    <row r="72" spans="1:6" ht="13.5" customHeight="1" x14ac:dyDescent="0.2">
      <c r="A72" s="9"/>
      <c r="B72" s="92"/>
      <c r="C72" s="92"/>
      <c r="D72" s="92"/>
      <c r="E72" s="16"/>
      <c r="F72" s="9"/>
    </row>
    <row r="73" spans="1:6" ht="13.5" customHeight="1" x14ac:dyDescent="0.2">
      <c r="A73" s="9"/>
      <c r="B73" s="13" t="s">
        <v>17</v>
      </c>
      <c r="C73" s="14"/>
      <c r="D73" s="14"/>
      <c r="E73" s="17">
        <f>1.75*225</f>
        <v>393.75</v>
      </c>
      <c r="F73" s="9"/>
    </row>
    <row r="74" spans="1:6" ht="13.5" customHeight="1" x14ac:dyDescent="0.2">
      <c r="A74" s="9"/>
      <c r="B74" s="22" t="s">
        <v>14</v>
      </c>
      <c r="C74" s="14"/>
      <c r="D74" s="14"/>
      <c r="E74" s="18">
        <v>0</v>
      </c>
      <c r="F74" s="9"/>
    </row>
    <row r="75" spans="1:6" ht="13.5" customHeight="1" x14ac:dyDescent="0.2">
      <c r="A75" s="9"/>
      <c r="B75" s="22" t="s">
        <v>15</v>
      </c>
      <c r="C75" s="14"/>
      <c r="D75" s="14"/>
      <c r="E75" s="18">
        <v>0</v>
      </c>
      <c r="F75" s="9"/>
    </row>
    <row r="76" spans="1:6" ht="13.5" customHeight="1" x14ac:dyDescent="0.2">
      <c r="A76" s="9"/>
      <c r="B76" s="13" t="s">
        <v>16</v>
      </c>
      <c r="C76" s="14"/>
      <c r="D76" s="14"/>
      <c r="E76" s="17">
        <f>SUM(E73:E75)</f>
        <v>393.75</v>
      </c>
      <c r="F76" s="9"/>
    </row>
    <row r="77" spans="1:6" ht="13.5" customHeight="1" x14ac:dyDescent="0.2">
      <c r="A77" s="9"/>
      <c r="B77" s="14" t="s">
        <v>5</v>
      </c>
      <c r="C77" s="19">
        <v>0.05</v>
      </c>
      <c r="D77" s="14"/>
      <c r="E77" s="23">
        <f>ROUND(E76*C77,2)</f>
        <v>19.690000000000001</v>
      </c>
      <c r="F77" s="9"/>
    </row>
    <row r="78" spans="1:6" ht="13.5" customHeight="1" x14ac:dyDescent="0.2">
      <c r="A78" s="9"/>
      <c r="B78" s="14" t="s">
        <v>4</v>
      </c>
      <c r="C78" s="30">
        <v>9.9750000000000005E-2</v>
      </c>
      <c r="D78" s="14"/>
      <c r="E78" s="24">
        <f>ROUND(E76*C78,2)</f>
        <v>39.28</v>
      </c>
      <c r="F78" s="9"/>
    </row>
    <row r="79" spans="1:6" ht="13.5" customHeight="1" x14ac:dyDescent="0.2">
      <c r="A79" s="9"/>
      <c r="B79" s="14"/>
      <c r="C79" s="14"/>
      <c r="D79" s="14"/>
      <c r="E79" s="20"/>
      <c r="F79" s="9"/>
    </row>
    <row r="80" spans="1:6" ht="16.5" customHeight="1" thickBot="1" x14ac:dyDescent="0.25">
      <c r="A80" s="9"/>
      <c r="B80" s="13" t="s">
        <v>18</v>
      </c>
      <c r="C80" s="14"/>
      <c r="D80" s="14"/>
      <c r="E80" s="21">
        <f>SUM(E76:E78)</f>
        <v>452.72</v>
      </c>
      <c r="F80" s="9"/>
    </row>
    <row r="81" spans="1:6" ht="15.75" thickTop="1" x14ac:dyDescent="0.2">
      <c r="A81" s="9"/>
      <c r="B81" s="93"/>
      <c r="C81" s="93"/>
      <c r="D81" s="93"/>
      <c r="E81" s="25"/>
      <c r="F81" s="9"/>
    </row>
    <row r="82" spans="1:6" ht="15" x14ac:dyDescent="0.2">
      <c r="A82" s="9"/>
      <c r="B82" s="99" t="s">
        <v>20</v>
      </c>
      <c r="C82" s="99"/>
      <c r="D82" s="99"/>
      <c r="E82" s="25">
        <v>0</v>
      </c>
      <c r="F82" s="9"/>
    </row>
    <row r="83" spans="1:6" ht="15" x14ac:dyDescent="0.2">
      <c r="A83" s="9"/>
      <c r="B83" s="93"/>
      <c r="C83" s="93"/>
      <c r="D83" s="93"/>
      <c r="E83" s="25"/>
      <c r="F83" s="9"/>
    </row>
    <row r="84" spans="1:6" ht="19.5" customHeight="1" x14ac:dyDescent="0.2">
      <c r="A84" s="9"/>
      <c r="B84" s="26" t="s">
        <v>19</v>
      </c>
      <c r="C84" s="27"/>
      <c r="D84" s="27"/>
      <c r="E84" s="28">
        <f>E80-E82</f>
        <v>452.72</v>
      </c>
      <c r="F84" s="9"/>
    </row>
    <row r="85" spans="1:6" ht="13.5" customHeight="1" x14ac:dyDescent="0.2">
      <c r="A85" s="9"/>
      <c r="B85" s="9"/>
      <c r="C85" s="9"/>
      <c r="D85" s="9"/>
      <c r="E85" s="9"/>
      <c r="F85" s="9"/>
    </row>
    <row r="86" spans="1:6" x14ac:dyDescent="0.2">
      <c r="A86" s="9"/>
      <c r="B86" s="9"/>
      <c r="C86" s="9"/>
      <c r="D86" s="9"/>
      <c r="E86" s="9"/>
      <c r="F86" s="9"/>
    </row>
    <row r="87" spans="1:6" x14ac:dyDescent="0.2">
      <c r="A87" s="9"/>
      <c r="B87" s="97"/>
      <c r="C87" s="97"/>
      <c r="D87" s="97"/>
      <c r="E87" s="97"/>
      <c r="F87" s="9"/>
    </row>
    <row r="88" spans="1:6" ht="14.25" x14ac:dyDescent="0.2">
      <c r="A88" s="91" t="s">
        <v>21</v>
      </c>
      <c r="B88" s="91"/>
      <c r="C88" s="91"/>
      <c r="D88" s="91"/>
      <c r="E88" s="91"/>
      <c r="F88" s="91"/>
    </row>
    <row r="89" spans="1:6" ht="14.25" x14ac:dyDescent="0.2">
      <c r="A89" s="89" t="s">
        <v>6</v>
      </c>
      <c r="B89" s="89"/>
      <c r="C89" s="89"/>
      <c r="D89" s="89"/>
      <c r="E89" s="89"/>
      <c r="F89" s="89"/>
    </row>
    <row r="90" spans="1:6" x14ac:dyDescent="0.2">
      <c r="A90" s="9"/>
      <c r="B90" s="9"/>
      <c r="C90" s="9"/>
      <c r="D90" s="9"/>
      <c r="E90" s="9"/>
      <c r="F90" s="9"/>
    </row>
    <row r="91" spans="1:6" x14ac:dyDescent="0.2">
      <c r="A91" s="9"/>
      <c r="B91" s="98"/>
      <c r="C91" s="98"/>
      <c r="D91" s="98"/>
      <c r="E91" s="98"/>
      <c r="F91" s="9"/>
    </row>
    <row r="92" spans="1:6" ht="15" x14ac:dyDescent="0.2">
      <c r="A92" s="90" t="s">
        <v>7</v>
      </c>
      <c r="B92" s="90"/>
      <c r="C92" s="90"/>
      <c r="D92" s="90"/>
      <c r="E92" s="90"/>
      <c r="F92" s="90"/>
    </row>
    <row r="94" spans="1:6" ht="39.75" customHeight="1" x14ac:dyDescent="0.2">
      <c r="B94" s="95"/>
      <c r="C94" s="96"/>
      <c r="D94" s="96"/>
    </row>
    <row r="95" spans="1:6" ht="13.5" customHeight="1" x14ac:dyDescent="0.2"/>
    <row r="96" spans="1:6" x14ac:dyDescent="0.2">
      <c r="B96" s="4"/>
      <c r="C96" s="4"/>
      <c r="D96" s="4"/>
    </row>
  </sheetData>
  <mergeCells count="49">
    <mergeCell ref="A92:F92"/>
    <mergeCell ref="B94:D94"/>
    <mergeCell ref="B82:D82"/>
    <mergeCell ref="B83:D83"/>
    <mergeCell ref="B87:E87"/>
    <mergeCell ref="A88:F88"/>
    <mergeCell ref="A89:F89"/>
    <mergeCell ref="B91:E91"/>
    <mergeCell ref="B81:D8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49:D49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4:D44"/>
    <mergeCell ref="B45:D45"/>
    <mergeCell ref="B46:D46"/>
    <mergeCell ref="B47:D47"/>
    <mergeCell ref="B48:D48"/>
    <mergeCell ref="B39:D39"/>
    <mergeCell ref="B40:D40"/>
    <mergeCell ref="B41:D41"/>
    <mergeCell ref="B42:D42"/>
    <mergeCell ref="B43:D43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1:B83 B12:B20 B34:B72" xr:uid="{00000000-0002-0000-0500-000000000000}">
      <formula1>Liste_Activités</formula1>
    </dataValidation>
  </dataValidations>
  <printOptions horizontalCentered="1" verticalCentered="1"/>
  <pageMargins left="0" right="0" top="0" bottom="0" header="0" footer="0"/>
  <pageSetup scale="60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2:F98"/>
  <sheetViews>
    <sheetView view="pageBreakPreview" zoomScale="80" zoomScaleNormal="100" zoomScaleSheetLayoutView="80" workbookViewId="0">
      <selection activeCell="B63" sqref="B63:D63"/>
    </sheetView>
  </sheetViews>
  <sheetFormatPr baseColWidth="10" defaultRowHeight="12.75" x14ac:dyDescent="0.2"/>
  <cols>
    <col min="1" max="1" width="5.140625" style="1" customWidth="1"/>
    <col min="2" max="2" width="120" style="1" customWidth="1"/>
    <col min="3" max="3" width="10.42578125" style="1" customWidth="1"/>
    <col min="4" max="4" width="17.5703125" style="1" customWidth="1"/>
    <col min="5" max="5" width="17.7109375" style="1" customWidth="1"/>
    <col min="6" max="6" width="10.5703125" style="1" customWidth="1"/>
    <col min="7" max="16384" width="11.42578125" style="1"/>
  </cols>
  <sheetData>
    <row r="12" spans="2:5" x14ac:dyDescent="0.2">
      <c r="B12" s="2"/>
      <c r="E12" s="3"/>
    </row>
    <row r="13" spans="2:5" x14ac:dyDescent="0.2">
      <c r="B13" s="2"/>
      <c r="E13" s="3"/>
    </row>
    <row r="14" spans="2:5" x14ac:dyDescent="0.2">
      <c r="B14" s="2"/>
      <c r="E14" s="3"/>
    </row>
    <row r="15" spans="2:5" x14ac:dyDescent="0.2">
      <c r="B15" s="2"/>
      <c r="E15" s="3"/>
    </row>
    <row r="16" spans="2:5" x14ac:dyDescent="0.2">
      <c r="B16" s="2"/>
      <c r="E16" s="3"/>
    </row>
    <row r="17" spans="1:6" x14ac:dyDescent="0.2">
      <c r="B17" s="2"/>
      <c r="E17" s="3"/>
    </row>
    <row r="18" spans="1:6" x14ac:dyDescent="0.2">
      <c r="B18" s="2"/>
      <c r="E18" s="3"/>
    </row>
    <row r="19" spans="1:6" x14ac:dyDescent="0.2">
      <c r="B19" s="2"/>
      <c r="E19" s="3"/>
    </row>
    <row r="20" spans="1:6" x14ac:dyDescent="0.2">
      <c r="B20" s="2"/>
      <c r="E20" s="3"/>
    </row>
    <row r="21" spans="1:6" ht="15" x14ac:dyDescent="0.2">
      <c r="A21" s="5"/>
      <c r="B21" s="13" t="s">
        <v>69</v>
      </c>
      <c r="C21" s="9"/>
      <c r="D21" s="9"/>
      <c r="E21" s="9"/>
      <c r="F21" s="9"/>
    </row>
    <row r="22" spans="1:6" ht="15" x14ac:dyDescent="0.2">
      <c r="A22" s="5"/>
      <c r="B22" s="14"/>
      <c r="C22" s="9"/>
      <c r="D22" s="9"/>
      <c r="E22" s="9"/>
      <c r="F22" s="9"/>
    </row>
    <row r="23" spans="1:6" ht="15" x14ac:dyDescent="0.2">
      <c r="A23" s="5"/>
      <c r="B23" s="14"/>
      <c r="C23" s="9"/>
      <c r="D23" s="9"/>
      <c r="E23" s="9"/>
      <c r="F23" s="9"/>
    </row>
    <row r="24" spans="1:6" ht="15" x14ac:dyDescent="0.2">
      <c r="A24" s="5"/>
      <c r="B24" s="13" t="s">
        <v>22</v>
      </c>
      <c r="C24" s="9"/>
      <c r="D24" s="9"/>
      <c r="E24" s="9"/>
      <c r="F24" s="9"/>
    </row>
    <row r="25" spans="1:6" ht="15" x14ac:dyDescent="0.2">
      <c r="A25" s="5"/>
      <c r="B25" s="13" t="s">
        <v>23</v>
      </c>
      <c r="C25" s="9"/>
      <c r="D25" s="9"/>
      <c r="E25" s="9"/>
      <c r="F25" s="9"/>
    </row>
    <row r="26" spans="1:6" ht="15" x14ac:dyDescent="0.2">
      <c r="A26" s="5"/>
      <c r="B26" s="14" t="s">
        <v>24</v>
      </c>
      <c r="C26" s="9"/>
      <c r="D26" s="9"/>
      <c r="E26" s="9"/>
      <c r="F26" s="9"/>
    </row>
    <row r="27" spans="1:6" ht="15" x14ac:dyDescent="0.2">
      <c r="A27" s="5"/>
      <c r="B27" s="14" t="s">
        <v>25</v>
      </c>
      <c r="C27" s="9"/>
      <c r="D27" s="9"/>
      <c r="E27" s="9"/>
      <c r="F27" s="9"/>
    </row>
    <row r="28" spans="1:6" x14ac:dyDescent="0.2">
      <c r="A28" s="6"/>
      <c r="B28" s="9"/>
      <c r="C28" s="11"/>
      <c r="D28" s="11"/>
      <c r="E28" s="12"/>
      <c r="F28" s="9"/>
    </row>
    <row r="29" spans="1:6" ht="15" x14ac:dyDescent="0.2">
      <c r="A29" s="5"/>
      <c r="B29" s="11"/>
      <c r="C29" s="11"/>
      <c r="D29" s="15" t="s">
        <v>13</v>
      </c>
      <c r="E29" s="15" t="s">
        <v>70</v>
      </c>
      <c r="F29" s="9"/>
    </row>
    <row r="30" spans="1:6" ht="13.5" thickBot="1" x14ac:dyDescent="0.25">
      <c r="A30" s="7"/>
      <c r="B30" s="7"/>
      <c r="C30" s="7"/>
      <c r="D30" s="7"/>
      <c r="E30" s="7"/>
      <c r="F30" s="8"/>
    </row>
    <row r="31" spans="1:6" s="29" customFormat="1" ht="21.75" customHeight="1" x14ac:dyDescent="0.2">
      <c r="A31" s="94" t="s">
        <v>0</v>
      </c>
      <c r="B31" s="94"/>
      <c r="C31" s="94"/>
      <c r="D31" s="94"/>
      <c r="E31" s="94"/>
      <c r="F31" s="94"/>
    </row>
    <row r="32" spans="1:6" x14ac:dyDescent="0.2">
      <c r="A32" s="5"/>
      <c r="B32" s="6"/>
      <c r="C32" s="5"/>
      <c r="D32" s="5"/>
      <c r="E32" s="5"/>
    </row>
    <row r="33" spans="1:6" ht="14.25" x14ac:dyDescent="0.2">
      <c r="A33" s="9"/>
      <c r="B33" s="10" t="s">
        <v>26</v>
      </c>
      <c r="C33" s="10"/>
      <c r="D33" s="10"/>
      <c r="E33" s="16"/>
      <c r="F33" s="9"/>
    </row>
    <row r="34" spans="1:6" ht="14.25" x14ac:dyDescent="0.2">
      <c r="A34" s="9"/>
      <c r="B34" s="92"/>
      <c r="C34" s="92"/>
      <c r="D34" s="92"/>
      <c r="E34" s="16"/>
      <c r="F34" s="9"/>
    </row>
    <row r="35" spans="1:6" ht="14.25" x14ac:dyDescent="0.2">
      <c r="A35" s="9"/>
      <c r="B35" s="92"/>
      <c r="C35" s="92"/>
      <c r="D35" s="92"/>
      <c r="E35" s="16"/>
      <c r="F35" s="9"/>
    </row>
    <row r="36" spans="1:6" ht="14.25" x14ac:dyDescent="0.2">
      <c r="A36" s="9"/>
      <c r="B36" s="92" t="s">
        <v>71</v>
      </c>
      <c r="C36" s="92"/>
      <c r="D36" s="92"/>
      <c r="E36" s="16"/>
      <c r="F36" s="9"/>
    </row>
    <row r="37" spans="1:6" ht="14.25" x14ac:dyDescent="0.2">
      <c r="A37" s="9"/>
      <c r="B37" s="92"/>
      <c r="C37" s="92"/>
      <c r="D37" s="92"/>
      <c r="E37" s="16"/>
      <c r="F37" s="9"/>
    </row>
    <row r="38" spans="1:6" ht="14.25" x14ac:dyDescent="0.2">
      <c r="A38" s="9"/>
      <c r="B38" s="92"/>
      <c r="C38" s="92"/>
      <c r="D38" s="92"/>
      <c r="E38" s="16"/>
      <c r="F38" s="9"/>
    </row>
    <row r="39" spans="1:6" ht="14.25" x14ac:dyDescent="0.2">
      <c r="A39" s="9"/>
      <c r="B39" s="92"/>
      <c r="C39" s="92"/>
      <c r="D39" s="92"/>
      <c r="E39" s="16"/>
      <c r="F39" s="9"/>
    </row>
    <row r="40" spans="1:6" ht="14.25" x14ac:dyDescent="0.2">
      <c r="A40" s="9"/>
      <c r="B40" s="92"/>
      <c r="C40" s="92"/>
      <c r="D40" s="92"/>
      <c r="E40" s="16"/>
      <c r="F40" s="9"/>
    </row>
    <row r="41" spans="1:6" ht="14.25" x14ac:dyDescent="0.2">
      <c r="A41" s="9"/>
      <c r="B41" s="31"/>
      <c r="C41" s="31"/>
      <c r="D41" s="31"/>
      <c r="E41" s="16"/>
      <c r="F41" s="9"/>
    </row>
    <row r="42" spans="1:6" ht="14.25" x14ac:dyDescent="0.2">
      <c r="A42" s="9"/>
      <c r="B42" s="31"/>
      <c r="C42" s="31"/>
      <c r="D42" s="31"/>
      <c r="E42" s="16"/>
      <c r="F42" s="9"/>
    </row>
    <row r="43" spans="1:6" ht="13.5" customHeight="1" x14ac:dyDescent="0.2">
      <c r="A43" s="9"/>
      <c r="B43" s="92"/>
      <c r="C43" s="92"/>
      <c r="D43" s="92"/>
      <c r="E43" s="16"/>
      <c r="F43" s="9"/>
    </row>
    <row r="44" spans="1:6" ht="14.25" x14ac:dyDescent="0.2">
      <c r="A44" s="9"/>
      <c r="B44" s="92"/>
      <c r="C44" s="92"/>
      <c r="D44" s="92"/>
      <c r="E44" s="16"/>
      <c r="F44" s="9"/>
    </row>
    <row r="45" spans="1:6" ht="14.25" x14ac:dyDescent="0.2">
      <c r="A45" s="9"/>
      <c r="B45" s="92"/>
      <c r="C45" s="92"/>
      <c r="D45" s="92"/>
      <c r="E45" s="16"/>
      <c r="F45" s="9"/>
    </row>
    <row r="46" spans="1:6" ht="14.25" x14ac:dyDescent="0.2">
      <c r="A46" s="9"/>
      <c r="B46" s="92"/>
      <c r="C46" s="92"/>
      <c r="D46" s="92"/>
      <c r="E46" s="16"/>
      <c r="F46" s="9"/>
    </row>
    <row r="47" spans="1:6" ht="14.25" x14ac:dyDescent="0.2">
      <c r="A47" s="9"/>
      <c r="B47" s="92"/>
      <c r="C47" s="92"/>
      <c r="D47" s="92"/>
      <c r="E47" s="16"/>
      <c r="F47" s="9"/>
    </row>
    <row r="48" spans="1:6" ht="14.25" x14ac:dyDescent="0.2">
      <c r="A48" s="9"/>
      <c r="B48" s="92"/>
      <c r="C48" s="92"/>
      <c r="D48" s="92"/>
      <c r="E48" s="16"/>
      <c r="F48" s="9"/>
    </row>
    <row r="49" spans="1:6" ht="14.25" x14ac:dyDescent="0.2">
      <c r="A49" s="9"/>
      <c r="B49" s="92"/>
      <c r="C49" s="92"/>
      <c r="D49" s="92"/>
      <c r="E49" s="16"/>
      <c r="F49" s="9"/>
    </row>
    <row r="50" spans="1:6" ht="14.25" x14ac:dyDescent="0.2">
      <c r="A50" s="9"/>
      <c r="B50" s="92"/>
      <c r="C50" s="92"/>
      <c r="D50" s="92"/>
      <c r="E50" s="16"/>
      <c r="F50" s="9"/>
    </row>
    <row r="51" spans="1:6" ht="14.25" x14ac:dyDescent="0.2">
      <c r="A51" s="9"/>
      <c r="B51" s="92"/>
      <c r="C51" s="92"/>
      <c r="D51" s="92"/>
      <c r="E51" s="16"/>
      <c r="F51" s="9"/>
    </row>
    <row r="52" spans="1:6" ht="14.25" x14ac:dyDescent="0.2">
      <c r="A52" s="9"/>
      <c r="B52" s="92"/>
      <c r="C52" s="92"/>
      <c r="D52" s="92"/>
      <c r="E52" s="16"/>
      <c r="F52" s="9"/>
    </row>
    <row r="53" spans="1:6" ht="14.25" x14ac:dyDescent="0.2">
      <c r="A53" s="9"/>
      <c r="B53" s="92"/>
      <c r="C53" s="92"/>
      <c r="D53" s="92"/>
      <c r="E53" s="16"/>
      <c r="F53" s="9"/>
    </row>
    <row r="54" spans="1:6" ht="14.25" x14ac:dyDescent="0.2">
      <c r="A54" s="9"/>
      <c r="B54" s="92"/>
      <c r="C54" s="92"/>
      <c r="D54" s="92"/>
      <c r="E54" s="16"/>
      <c r="F54" s="9"/>
    </row>
    <row r="55" spans="1:6" ht="14.25" x14ac:dyDescent="0.2">
      <c r="A55" s="9"/>
      <c r="B55" s="92"/>
      <c r="C55" s="92"/>
      <c r="D55" s="92"/>
      <c r="E55" s="16"/>
      <c r="F55" s="9"/>
    </row>
    <row r="56" spans="1:6" ht="14.25" x14ac:dyDescent="0.2">
      <c r="A56" s="9"/>
      <c r="B56" s="92"/>
      <c r="C56" s="92"/>
      <c r="D56" s="92"/>
      <c r="E56" s="16"/>
      <c r="F56" s="9"/>
    </row>
    <row r="57" spans="1:6" ht="14.25" x14ac:dyDescent="0.2">
      <c r="A57" s="9"/>
      <c r="B57" s="92"/>
      <c r="C57" s="92"/>
      <c r="D57" s="92"/>
      <c r="E57" s="16"/>
      <c r="F57" s="9"/>
    </row>
    <row r="58" spans="1:6" ht="14.25" x14ac:dyDescent="0.2">
      <c r="A58" s="9"/>
      <c r="B58" s="92"/>
      <c r="C58" s="92"/>
      <c r="D58" s="92"/>
      <c r="E58" s="16"/>
      <c r="F58" s="9"/>
    </row>
    <row r="59" spans="1:6" ht="14.25" x14ac:dyDescent="0.2">
      <c r="A59" s="9"/>
      <c r="B59" s="92"/>
      <c r="C59" s="92"/>
      <c r="D59" s="92"/>
      <c r="E59" s="16"/>
      <c r="F59" s="9"/>
    </row>
    <row r="60" spans="1:6" ht="14.25" x14ac:dyDescent="0.2">
      <c r="A60" s="9"/>
      <c r="B60" s="92"/>
      <c r="C60" s="92"/>
      <c r="D60" s="92"/>
      <c r="E60" s="16"/>
      <c r="F60" s="9"/>
    </row>
    <row r="61" spans="1:6" ht="14.25" x14ac:dyDescent="0.2">
      <c r="A61" s="9"/>
      <c r="B61" s="92"/>
      <c r="C61" s="92"/>
      <c r="D61" s="92"/>
      <c r="E61" s="16"/>
      <c r="F61" s="9"/>
    </row>
    <row r="62" spans="1:6" ht="14.25" x14ac:dyDescent="0.2">
      <c r="A62" s="9"/>
      <c r="B62" s="92"/>
      <c r="C62" s="92"/>
      <c r="D62" s="92"/>
      <c r="E62" s="16"/>
      <c r="F62" s="9"/>
    </row>
    <row r="63" spans="1:6" ht="14.25" x14ac:dyDescent="0.2">
      <c r="A63" s="9"/>
      <c r="B63" s="92"/>
      <c r="C63" s="92"/>
      <c r="D63" s="92"/>
      <c r="E63" s="16"/>
      <c r="F63" s="9"/>
    </row>
    <row r="64" spans="1:6" ht="14.25" x14ac:dyDescent="0.2">
      <c r="A64" s="9"/>
      <c r="B64" s="92"/>
      <c r="C64" s="92"/>
      <c r="D64" s="92"/>
      <c r="E64" s="16"/>
      <c r="F64" s="9"/>
    </row>
    <row r="65" spans="1:6" ht="14.25" x14ac:dyDescent="0.2">
      <c r="A65" s="9"/>
      <c r="B65" s="92"/>
      <c r="C65" s="92"/>
      <c r="D65" s="92"/>
      <c r="E65" s="16"/>
      <c r="F65" s="9"/>
    </row>
    <row r="66" spans="1:6" ht="14.25" x14ac:dyDescent="0.2">
      <c r="A66" s="9"/>
      <c r="B66" s="92"/>
      <c r="C66" s="92"/>
      <c r="D66" s="92"/>
      <c r="E66" s="16"/>
      <c r="F66" s="9"/>
    </row>
    <row r="67" spans="1:6" ht="14.25" x14ac:dyDescent="0.2">
      <c r="A67" s="9"/>
      <c r="B67" s="92"/>
      <c r="C67" s="92"/>
      <c r="D67" s="92"/>
      <c r="E67" s="16"/>
      <c r="F67" s="9"/>
    </row>
    <row r="68" spans="1:6" ht="14.25" x14ac:dyDescent="0.2">
      <c r="A68" s="9"/>
      <c r="B68" s="92"/>
      <c r="C68" s="92"/>
      <c r="D68" s="92"/>
      <c r="E68" s="16"/>
      <c r="F68" s="9"/>
    </row>
    <row r="69" spans="1:6" ht="14.25" x14ac:dyDescent="0.2">
      <c r="A69" s="9"/>
      <c r="B69" s="92"/>
      <c r="C69" s="92"/>
      <c r="D69" s="92"/>
      <c r="E69" s="16"/>
      <c r="F69" s="9"/>
    </row>
    <row r="70" spans="1:6" ht="14.25" x14ac:dyDescent="0.2">
      <c r="A70" s="9"/>
      <c r="B70" s="92"/>
      <c r="C70" s="92"/>
      <c r="D70" s="92"/>
      <c r="E70" s="16"/>
      <c r="F70" s="9"/>
    </row>
    <row r="71" spans="1:6" ht="14.25" x14ac:dyDescent="0.2">
      <c r="A71" s="9"/>
      <c r="B71" s="92"/>
      <c r="C71" s="92"/>
      <c r="D71" s="92"/>
      <c r="E71" s="16"/>
      <c r="F71" s="9"/>
    </row>
    <row r="72" spans="1:6" ht="14.25" x14ac:dyDescent="0.2">
      <c r="A72" s="9"/>
      <c r="B72" s="92"/>
      <c r="C72" s="92"/>
      <c r="D72" s="92"/>
      <c r="E72" s="16"/>
      <c r="F72" s="9"/>
    </row>
    <row r="73" spans="1:6" ht="14.25" x14ac:dyDescent="0.2">
      <c r="A73" s="9"/>
      <c r="B73" s="92"/>
      <c r="C73" s="92"/>
      <c r="D73" s="92"/>
      <c r="E73" s="16"/>
      <c r="F73" s="9"/>
    </row>
    <row r="74" spans="1:6" ht="13.5" customHeight="1" x14ac:dyDescent="0.2">
      <c r="A74" s="9"/>
      <c r="B74" s="92"/>
      <c r="C74" s="92"/>
      <c r="D74" s="92"/>
      <c r="E74" s="16"/>
      <c r="F74" s="9"/>
    </row>
    <row r="75" spans="1:6" ht="13.5" customHeight="1" x14ac:dyDescent="0.2">
      <c r="A75" s="9"/>
      <c r="B75" s="13" t="s">
        <v>17</v>
      </c>
      <c r="C75" s="14"/>
      <c r="D75" s="14"/>
      <c r="E75" s="17">
        <f>0.5*225</f>
        <v>112.5</v>
      </c>
      <c r="F75" s="9"/>
    </row>
    <row r="76" spans="1:6" ht="13.5" customHeight="1" x14ac:dyDescent="0.2">
      <c r="A76" s="9"/>
      <c r="B76" s="22" t="s">
        <v>14</v>
      </c>
      <c r="C76" s="14"/>
      <c r="D76" s="14"/>
      <c r="E76" s="18">
        <v>0</v>
      </c>
      <c r="F76" s="9"/>
    </row>
    <row r="77" spans="1:6" ht="13.5" customHeight="1" x14ac:dyDescent="0.2">
      <c r="A77" s="9"/>
      <c r="B77" s="22" t="s">
        <v>15</v>
      </c>
      <c r="C77" s="14"/>
      <c r="D77" s="14"/>
      <c r="E77" s="18">
        <v>0</v>
      </c>
      <c r="F77" s="9"/>
    </row>
    <row r="78" spans="1:6" ht="13.5" customHeight="1" x14ac:dyDescent="0.2">
      <c r="A78" s="9"/>
      <c r="B78" s="13" t="s">
        <v>16</v>
      </c>
      <c r="C78" s="14"/>
      <c r="D78" s="14"/>
      <c r="E78" s="17">
        <f>SUM(E75:E77)</f>
        <v>112.5</v>
      </c>
      <c r="F78" s="9"/>
    </row>
    <row r="79" spans="1:6" ht="13.5" customHeight="1" x14ac:dyDescent="0.2">
      <c r="A79" s="9"/>
      <c r="B79" s="14" t="s">
        <v>5</v>
      </c>
      <c r="C79" s="19">
        <v>0.05</v>
      </c>
      <c r="D79" s="14"/>
      <c r="E79" s="23">
        <f>ROUND(E78*C79,2)</f>
        <v>5.63</v>
      </c>
      <c r="F79" s="9"/>
    </row>
    <row r="80" spans="1:6" ht="13.5" customHeight="1" x14ac:dyDescent="0.2">
      <c r="A80" s="9"/>
      <c r="B80" s="14" t="s">
        <v>4</v>
      </c>
      <c r="C80" s="30">
        <v>9.9750000000000005E-2</v>
      </c>
      <c r="D80" s="14"/>
      <c r="E80" s="24">
        <f>ROUND(E78*C80,2)</f>
        <v>11.22</v>
      </c>
      <c r="F80" s="9"/>
    </row>
    <row r="81" spans="1:6" ht="13.5" customHeight="1" x14ac:dyDescent="0.2">
      <c r="A81" s="9"/>
      <c r="B81" s="14"/>
      <c r="C81" s="14"/>
      <c r="D81" s="14"/>
      <c r="E81" s="20"/>
      <c r="F81" s="9"/>
    </row>
    <row r="82" spans="1:6" ht="16.5" customHeight="1" thickBot="1" x14ac:dyDescent="0.25">
      <c r="A82" s="9"/>
      <c r="B82" s="13" t="s">
        <v>18</v>
      </c>
      <c r="C82" s="14"/>
      <c r="D82" s="14"/>
      <c r="E82" s="21">
        <f>SUM(E78:E80)</f>
        <v>129.35</v>
      </c>
      <c r="F82" s="9"/>
    </row>
    <row r="83" spans="1:6" ht="15.75" thickTop="1" x14ac:dyDescent="0.2">
      <c r="A83" s="9"/>
      <c r="B83" s="93"/>
      <c r="C83" s="93"/>
      <c r="D83" s="93"/>
      <c r="E83" s="25"/>
      <c r="F83" s="9"/>
    </row>
    <row r="84" spans="1:6" ht="15" x14ac:dyDescent="0.2">
      <c r="A84" s="9"/>
      <c r="B84" s="99" t="s">
        <v>20</v>
      </c>
      <c r="C84" s="99"/>
      <c r="D84" s="99"/>
      <c r="E84" s="25">
        <v>0</v>
      </c>
      <c r="F84" s="9"/>
    </row>
    <row r="85" spans="1:6" ht="15" x14ac:dyDescent="0.2">
      <c r="A85" s="9"/>
      <c r="B85" s="93"/>
      <c r="C85" s="93"/>
      <c r="D85" s="93"/>
      <c r="E85" s="25"/>
      <c r="F85" s="9"/>
    </row>
    <row r="86" spans="1:6" ht="19.5" customHeight="1" x14ac:dyDescent="0.2">
      <c r="A86" s="9"/>
      <c r="B86" s="26" t="s">
        <v>19</v>
      </c>
      <c r="C86" s="27"/>
      <c r="D86" s="27"/>
      <c r="E86" s="28">
        <f>E82-E84</f>
        <v>129.35</v>
      </c>
      <c r="F86" s="9"/>
    </row>
    <row r="87" spans="1:6" ht="13.5" customHeight="1" x14ac:dyDescent="0.2">
      <c r="A87" s="9"/>
      <c r="B87" s="9"/>
      <c r="C87" s="9"/>
      <c r="D87" s="9"/>
      <c r="E87" s="9"/>
      <c r="F87" s="9"/>
    </row>
    <row r="88" spans="1:6" x14ac:dyDescent="0.2">
      <c r="A88" s="9"/>
      <c r="B88" s="9"/>
      <c r="C88" s="9"/>
      <c r="D88" s="9"/>
      <c r="E88" s="9"/>
      <c r="F88" s="9"/>
    </row>
    <row r="89" spans="1:6" x14ac:dyDescent="0.2">
      <c r="A89" s="9"/>
      <c r="B89" s="97"/>
      <c r="C89" s="97"/>
      <c r="D89" s="97"/>
      <c r="E89" s="97"/>
      <c r="F89" s="9"/>
    </row>
    <row r="90" spans="1:6" ht="14.25" x14ac:dyDescent="0.2">
      <c r="A90" s="91" t="s">
        <v>21</v>
      </c>
      <c r="B90" s="91"/>
      <c r="C90" s="91"/>
      <c r="D90" s="91"/>
      <c r="E90" s="91"/>
      <c r="F90" s="91"/>
    </row>
    <row r="91" spans="1:6" ht="14.25" x14ac:dyDescent="0.2">
      <c r="A91" s="89" t="s">
        <v>6</v>
      </c>
      <c r="B91" s="89"/>
      <c r="C91" s="89"/>
      <c r="D91" s="89"/>
      <c r="E91" s="89"/>
      <c r="F91" s="89"/>
    </row>
    <row r="92" spans="1:6" x14ac:dyDescent="0.2">
      <c r="A92" s="9"/>
      <c r="B92" s="9"/>
      <c r="C92" s="9"/>
      <c r="D92" s="9"/>
      <c r="E92" s="9"/>
      <c r="F92" s="9"/>
    </row>
    <row r="93" spans="1:6" x14ac:dyDescent="0.2">
      <c r="A93" s="9"/>
      <c r="B93" s="98"/>
      <c r="C93" s="98"/>
      <c r="D93" s="98"/>
      <c r="E93" s="98"/>
      <c r="F93" s="9"/>
    </row>
    <row r="94" spans="1:6" ht="15" x14ac:dyDescent="0.2">
      <c r="A94" s="90" t="s">
        <v>7</v>
      </c>
      <c r="B94" s="90"/>
      <c r="C94" s="90"/>
      <c r="D94" s="90"/>
      <c r="E94" s="90"/>
      <c r="F94" s="90"/>
    </row>
    <row r="96" spans="1:6" ht="39.75" customHeight="1" x14ac:dyDescent="0.2">
      <c r="B96" s="95"/>
      <c r="C96" s="96"/>
      <c r="D96" s="96"/>
    </row>
    <row r="97" spans="2:4" ht="13.5" customHeight="1" x14ac:dyDescent="0.2"/>
    <row r="98" spans="2:4" x14ac:dyDescent="0.2">
      <c r="B98" s="4"/>
      <c r="C98" s="4"/>
      <c r="D98" s="4"/>
    </row>
  </sheetData>
  <mergeCells count="49">
    <mergeCell ref="B96:D96"/>
    <mergeCell ref="B85:D85"/>
    <mergeCell ref="B89:E89"/>
    <mergeCell ref="A90:F90"/>
    <mergeCell ref="A91:F91"/>
    <mergeCell ref="B93:E93"/>
    <mergeCell ref="A94:F94"/>
    <mergeCell ref="B84:D8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83:D83"/>
    <mergeCell ref="B64:D64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52:D52"/>
    <mergeCell ref="B39:D39"/>
    <mergeCell ref="B40:D40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600-000000000000}">
      <formula1>Liste_Activités</formula1>
    </dataValidation>
  </dataValidations>
  <printOptions horizontalCentered="1"/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2:F98"/>
  <sheetViews>
    <sheetView view="pageBreakPreview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1" customWidth="1"/>
    <col min="2" max="2" width="120" style="1" customWidth="1"/>
    <col min="3" max="3" width="10.42578125" style="1" customWidth="1"/>
    <col min="4" max="4" width="17.5703125" style="1" customWidth="1"/>
    <col min="5" max="5" width="17.7109375" style="1" customWidth="1"/>
    <col min="6" max="6" width="10.5703125" style="1" customWidth="1"/>
    <col min="7" max="16384" width="11.42578125" style="1"/>
  </cols>
  <sheetData>
    <row r="12" spans="2:5" x14ac:dyDescent="0.2">
      <c r="B12" s="2"/>
      <c r="E12" s="3"/>
    </row>
    <row r="13" spans="2:5" x14ac:dyDescent="0.2">
      <c r="B13" s="2"/>
      <c r="E13" s="3"/>
    </row>
    <row r="14" spans="2:5" x14ac:dyDescent="0.2">
      <c r="B14" s="2"/>
      <c r="E14" s="3"/>
    </row>
    <row r="15" spans="2:5" x14ac:dyDescent="0.2">
      <c r="B15" s="2"/>
      <c r="E15" s="3"/>
    </row>
    <row r="16" spans="2:5" x14ac:dyDescent="0.2">
      <c r="B16" s="2"/>
      <c r="E16" s="3"/>
    </row>
    <row r="17" spans="1:6" x14ac:dyDescent="0.2">
      <c r="B17" s="2"/>
      <c r="E17" s="3"/>
    </row>
    <row r="18" spans="1:6" x14ac:dyDescent="0.2">
      <c r="B18" s="2"/>
      <c r="E18" s="3"/>
    </row>
    <row r="19" spans="1:6" x14ac:dyDescent="0.2">
      <c r="B19" s="2"/>
      <c r="E19" s="3"/>
    </row>
    <row r="20" spans="1:6" x14ac:dyDescent="0.2">
      <c r="B20" s="2"/>
      <c r="E20" s="3"/>
    </row>
    <row r="21" spans="1:6" ht="15" x14ac:dyDescent="0.2">
      <c r="A21" s="5"/>
      <c r="B21" s="13" t="s">
        <v>72</v>
      </c>
      <c r="C21" s="9"/>
      <c r="D21" s="9"/>
      <c r="E21" s="9"/>
      <c r="F21" s="9"/>
    </row>
    <row r="22" spans="1:6" ht="15" x14ac:dyDescent="0.2">
      <c r="A22" s="5"/>
      <c r="B22" s="14"/>
      <c r="C22" s="9"/>
      <c r="D22" s="9"/>
      <c r="E22" s="9"/>
      <c r="F22" s="9"/>
    </row>
    <row r="23" spans="1:6" ht="15" x14ac:dyDescent="0.2">
      <c r="A23" s="5"/>
      <c r="B23" s="14"/>
      <c r="C23" s="9"/>
      <c r="D23" s="9"/>
      <c r="E23" s="9"/>
      <c r="F23" s="9"/>
    </row>
    <row r="24" spans="1:6" ht="15" x14ac:dyDescent="0.2">
      <c r="A24" s="5"/>
      <c r="B24" s="13" t="s">
        <v>22</v>
      </c>
      <c r="C24" s="9"/>
      <c r="D24" s="9"/>
      <c r="E24" s="9"/>
      <c r="F24" s="9"/>
    </row>
    <row r="25" spans="1:6" ht="15" x14ac:dyDescent="0.2">
      <c r="A25" s="5"/>
      <c r="B25" s="13" t="s">
        <v>23</v>
      </c>
      <c r="C25" s="9"/>
      <c r="D25" s="9"/>
      <c r="E25" s="9"/>
      <c r="F25" s="9"/>
    </row>
    <row r="26" spans="1:6" ht="15" x14ac:dyDescent="0.2">
      <c r="A26" s="5"/>
      <c r="B26" s="14" t="s">
        <v>24</v>
      </c>
      <c r="C26" s="9"/>
      <c r="D26" s="9"/>
      <c r="E26" s="9"/>
      <c r="F26" s="9"/>
    </row>
    <row r="27" spans="1:6" ht="15" x14ac:dyDescent="0.2">
      <c r="A27" s="5"/>
      <c r="B27" s="14" t="s">
        <v>25</v>
      </c>
      <c r="C27" s="9"/>
      <c r="D27" s="9"/>
      <c r="E27" s="9"/>
      <c r="F27" s="9"/>
    </row>
    <row r="28" spans="1:6" x14ac:dyDescent="0.2">
      <c r="A28" s="6"/>
      <c r="B28" s="9"/>
      <c r="C28" s="11"/>
      <c r="D28" s="11"/>
      <c r="E28" s="12"/>
      <c r="F28" s="9"/>
    </row>
    <row r="29" spans="1:6" ht="15" x14ac:dyDescent="0.2">
      <c r="A29" s="5"/>
      <c r="B29" s="11"/>
      <c r="C29" s="11"/>
      <c r="D29" s="15" t="s">
        <v>13</v>
      </c>
      <c r="E29" s="15" t="s">
        <v>73</v>
      </c>
      <c r="F29" s="9"/>
    </row>
    <row r="30" spans="1:6" ht="13.5" thickBot="1" x14ac:dyDescent="0.25">
      <c r="A30" s="7"/>
      <c r="B30" s="7"/>
      <c r="C30" s="7"/>
      <c r="D30" s="7"/>
      <c r="E30" s="7"/>
      <c r="F30" s="8"/>
    </row>
    <row r="31" spans="1:6" s="29" customFormat="1" ht="21.75" customHeight="1" x14ac:dyDescent="0.2">
      <c r="A31" s="94" t="s">
        <v>0</v>
      </c>
      <c r="B31" s="94"/>
      <c r="C31" s="94"/>
      <c r="D31" s="94"/>
      <c r="E31" s="94"/>
      <c r="F31" s="94"/>
    </row>
    <row r="32" spans="1:6" x14ac:dyDescent="0.2">
      <c r="A32" s="5"/>
      <c r="B32" s="6"/>
      <c r="C32" s="5"/>
      <c r="D32" s="5"/>
      <c r="E32" s="5"/>
    </row>
    <row r="33" spans="1:6" ht="14.25" x14ac:dyDescent="0.2">
      <c r="A33" s="9"/>
      <c r="B33" s="10" t="s">
        <v>26</v>
      </c>
      <c r="C33" s="10"/>
      <c r="D33" s="10"/>
      <c r="E33" s="16"/>
      <c r="F33" s="9"/>
    </row>
    <row r="34" spans="1:6" ht="14.25" x14ac:dyDescent="0.2">
      <c r="A34" s="9"/>
      <c r="B34" s="92"/>
      <c r="C34" s="92"/>
      <c r="D34" s="92"/>
      <c r="E34" s="16"/>
      <c r="F34" s="9"/>
    </row>
    <row r="35" spans="1:6" ht="14.25" x14ac:dyDescent="0.2">
      <c r="A35" s="9"/>
      <c r="B35" s="92"/>
      <c r="C35" s="92"/>
      <c r="D35" s="92"/>
      <c r="E35" s="16"/>
      <c r="F35" s="9"/>
    </row>
    <row r="36" spans="1:6" ht="14.25" x14ac:dyDescent="0.2">
      <c r="A36" s="9"/>
      <c r="B36" s="92" t="s">
        <v>74</v>
      </c>
      <c r="C36" s="92"/>
      <c r="D36" s="92"/>
      <c r="E36" s="16"/>
      <c r="F36" s="9"/>
    </row>
    <row r="37" spans="1:6" ht="14.25" x14ac:dyDescent="0.2">
      <c r="A37" s="9"/>
      <c r="B37" s="92"/>
      <c r="C37" s="92"/>
      <c r="D37" s="92"/>
      <c r="E37" s="16"/>
      <c r="F37" s="9"/>
    </row>
    <row r="38" spans="1:6" ht="14.25" x14ac:dyDescent="0.2">
      <c r="A38" s="9"/>
      <c r="B38" s="92"/>
      <c r="C38" s="92"/>
      <c r="D38" s="92"/>
      <c r="E38" s="16"/>
      <c r="F38" s="9"/>
    </row>
    <row r="39" spans="1:6" ht="14.25" x14ac:dyDescent="0.2">
      <c r="A39" s="9"/>
      <c r="B39" s="92"/>
      <c r="C39" s="92"/>
      <c r="D39" s="92"/>
      <c r="E39" s="16"/>
      <c r="F39" s="9"/>
    </row>
    <row r="40" spans="1:6" ht="14.25" x14ac:dyDescent="0.2">
      <c r="A40" s="9"/>
      <c r="B40" s="92"/>
      <c r="C40" s="92"/>
      <c r="D40" s="92"/>
      <c r="E40" s="16"/>
      <c r="F40" s="9"/>
    </row>
    <row r="41" spans="1:6" ht="14.25" x14ac:dyDescent="0.2">
      <c r="A41" s="9"/>
      <c r="B41" s="32"/>
      <c r="C41" s="32"/>
      <c r="D41" s="32"/>
      <c r="E41" s="16"/>
      <c r="F41" s="9"/>
    </row>
    <row r="42" spans="1:6" ht="14.25" x14ac:dyDescent="0.2">
      <c r="A42" s="9"/>
      <c r="B42" s="32"/>
      <c r="C42" s="32"/>
      <c r="D42" s="32"/>
      <c r="E42" s="16"/>
      <c r="F42" s="9"/>
    </row>
    <row r="43" spans="1:6" ht="13.5" customHeight="1" x14ac:dyDescent="0.2">
      <c r="A43" s="9"/>
      <c r="B43" s="92"/>
      <c r="C43" s="92"/>
      <c r="D43" s="92"/>
      <c r="E43" s="16"/>
      <c r="F43" s="9"/>
    </row>
    <row r="44" spans="1:6" ht="14.25" x14ac:dyDescent="0.2">
      <c r="A44" s="9"/>
      <c r="B44" s="92"/>
      <c r="C44" s="92"/>
      <c r="D44" s="92"/>
      <c r="E44" s="16"/>
      <c r="F44" s="9"/>
    </row>
    <row r="45" spans="1:6" ht="14.25" x14ac:dyDescent="0.2">
      <c r="A45" s="9"/>
      <c r="B45" s="92"/>
      <c r="C45" s="92"/>
      <c r="D45" s="92"/>
      <c r="E45" s="16"/>
      <c r="F45" s="9"/>
    </row>
    <row r="46" spans="1:6" ht="14.25" x14ac:dyDescent="0.2">
      <c r="A46" s="9"/>
      <c r="B46" s="92"/>
      <c r="C46" s="92"/>
      <c r="D46" s="92"/>
      <c r="E46" s="16"/>
      <c r="F46" s="9"/>
    </row>
    <row r="47" spans="1:6" ht="14.25" x14ac:dyDescent="0.2">
      <c r="A47" s="9"/>
      <c r="B47" s="92"/>
      <c r="C47" s="92"/>
      <c r="D47" s="92"/>
      <c r="E47" s="16"/>
      <c r="F47" s="9"/>
    </row>
    <row r="48" spans="1:6" ht="14.25" x14ac:dyDescent="0.2">
      <c r="A48" s="9"/>
      <c r="B48" s="92"/>
      <c r="C48" s="92"/>
      <c r="D48" s="92"/>
      <c r="E48" s="16"/>
      <c r="F48" s="9"/>
    </row>
    <row r="49" spans="1:6" ht="14.25" x14ac:dyDescent="0.2">
      <c r="A49" s="9"/>
      <c r="B49" s="92"/>
      <c r="C49" s="92"/>
      <c r="D49" s="92"/>
      <c r="E49" s="16"/>
      <c r="F49" s="9"/>
    </row>
    <row r="50" spans="1:6" ht="14.25" x14ac:dyDescent="0.2">
      <c r="A50" s="9"/>
      <c r="B50" s="92"/>
      <c r="C50" s="92"/>
      <c r="D50" s="92"/>
      <c r="E50" s="16"/>
      <c r="F50" s="9"/>
    </row>
    <row r="51" spans="1:6" ht="14.25" x14ac:dyDescent="0.2">
      <c r="A51" s="9"/>
      <c r="B51" s="92"/>
      <c r="C51" s="92"/>
      <c r="D51" s="92"/>
      <c r="E51" s="16"/>
      <c r="F51" s="9"/>
    </row>
    <row r="52" spans="1:6" ht="14.25" x14ac:dyDescent="0.2">
      <c r="A52" s="9"/>
      <c r="B52" s="92"/>
      <c r="C52" s="92"/>
      <c r="D52" s="92"/>
      <c r="E52" s="16"/>
      <c r="F52" s="9"/>
    </row>
    <row r="53" spans="1:6" ht="14.25" x14ac:dyDescent="0.2">
      <c r="A53" s="9"/>
      <c r="B53" s="92"/>
      <c r="C53" s="92"/>
      <c r="D53" s="92"/>
      <c r="E53" s="16"/>
      <c r="F53" s="9"/>
    </row>
    <row r="54" spans="1:6" ht="14.25" x14ac:dyDescent="0.2">
      <c r="A54" s="9"/>
      <c r="B54" s="92"/>
      <c r="C54" s="92"/>
      <c r="D54" s="92"/>
      <c r="E54" s="16"/>
      <c r="F54" s="9"/>
    </row>
    <row r="55" spans="1:6" ht="14.25" x14ac:dyDescent="0.2">
      <c r="A55" s="9"/>
      <c r="B55" s="92"/>
      <c r="C55" s="92"/>
      <c r="D55" s="92"/>
      <c r="E55" s="16"/>
      <c r="F55" s="9"/>
    </row>
    <row r="56" spans="1:6" ht="14.25" x14ac:dyDescent="0.2">
      <c r="A56" s="9"/>
      <c r="B56" s="92"/>
      <c r="C56" s="92"/>
      <c r="D56" s="92"/>
      <c r="E56" s="16"/>
      <c r="F56" s="9"/>
    </row>
    <row r="57" spans="1:6" ht="14.25" x14ac:dyDescent="0.2">
      <c r="A57" s="9"/>
      <c r="B57" s="92"/>
      <c r="C57" s="92"/>
      <c r="D57" s="92"/>
      <c r="E57" s="16"/>
      <c r="F57" s="9"/>
    </row>
    <row r="58" spans="1:6" ht="14.25" x14ac:dyDescent="0.2">
      <c r="A58" s="9"/>
      <c r="B58" s="92"/>
      <c r="C58" s="92"/>
      <c r="D58" s="92"/>
      <c r="E58" s="16"/>
      <c r="F58" s="9"/>
    </row>
    <row r="59" spans="1:6" ht="14.25" x14ac:dyDescent="0.2">
      <c r="A59" s="9"/>
      <c r="B59" s="92"/>
      <c r="C59" s="92"/>
      <c r="D59" s="92"/>
      <c r="E59" s="16"/>
      <c r="F59" s="9"/>
    </row>
    <row r="60" spans="1:6" ht="14.25" x14ac:dyDescent="0.2">
      <c r="A60" s="9"/>
      <c r="B60" s="92"/>
      <c r="C60" s="92"/>
      <c r="D60" s="92"/>
      <c r="E60" s="16"/>
      <c r="F60" s="9"/>
    </row>
    <row r="61" spans="1:6" ht="14.25" x14ac:dyDescent="0.2">
      <c r="A61" s="9"/>
      <c r="B61" s="92"/>
      <c r="C61" s="92"/>
      <c r="D61" s="92"/>
      <c r="E61" s="16"/>
      <c r="F61" s="9"/>
    </row>
    <row r="62" spans="1:6" ht="14.25" x14ac:dyDescent="0.2">
      <c r="A62" s="9"/>
      <c r="B62" s="92"/>
      <c r="C62" s="92"/>
      <c r="D62" s="92"/>
      <c r="E62" s="16"/>
      <c r="F62" s="9"/>
    </row>
    <row r="63" spans="1:6" ht="14.25" x14ac:dyDescent="0.2">
      <c r="A63" s="9"/>
      <c r="B63" s="92"/>
      <c r="C63" s="92"/>
      <c r="D63" s="92"/>
      <c r="E63" s="16"/>
      <c r="F63" s="9"/>
    </row>
    <row r="64" spans="1:6" ht="14.25" x14ac:dyDescent="0.2">
      <c r="A64" s="9"/>
      <c r="B64" s="92"/>
      <c r="C64" s="92"/>
      <c r="D64" s="92"/>
      <c r="E64" s="16"/>
      <c r="F64" s="9"/>
    </row>
    <row r="65" spans="1:6" ht="14.25" x14ac:dyDescent="0.2">
      <c r="A65" s="9"/>
      <c r="B65" s="92"/>
      <c r="C65" s="92"/>
      <c r="D65" s="92"/>
      <c r="E65" s="16"/>
      <c r="F65" s="9"/>
    </row>
    <row r="66" spans="1:6" ht="14.25" x14ac:dyDescent="0.2">
      <c r="A66" s="9"/>
      <c r="B66" s="92"/>
      <c r="C66" s="92"/>
      <c r="D66" s="92"/>
      <c r="E66" s="16"/>
      <c r="F66" s="9"/>
    </row>
    <row r="67" spans="1:6" ht="14.25" x14ac:dyDescent="0.2">
      <c r="A67" s="9"/>
      <c r="B67" s="92"/>
      <c r="C67" s="92"/>
      <c r="D67" s="92"/>
      <c r="E67" s="16"/>
      <c r="F67" s="9"/>
    </row>
    <row r="68" spans="1:6" ht="14.25" x14ac:dyDescent="0.2">
      <c r="A68" s="9"/>
      <c r="B68" s="92"/>
      <c r="C68" s="92"/>
      <c r="D68" s="92"/>
      <c r="E68" s="16"/>
      <c r="F68" s="9"/>
    </row>
    <row r="69" spans="1:6" ht="14.25" x14ac:dyDescent="0.2">
      <c r="A69" s="9"/>
      <c r="B69" s="92"/>
      <c r="C69" s="92"/>
      <c r="D69" s="92"/>
      <c r="E69" s="16"/>
      <c r="F69" s="9"/>
    </row>
    <row r="70" spans="1:6" ht="14.25" x14ac:dyDescent="0.2">
      <c r="A70" s="9"/>
      <c r="B70" s="92"/>
      <c r="C70" s="92"/>
      <c r="D70" s="92"/>
      <c r="E70" s="16"/>
      <c r="F70" s="9"/>
    </row>
    <row r="71" spans="1:6" ht="14.25" x14ac:dyDescent="0.2">
      <c r="A71" s="9"/>
      <c r="B71" s="92"/>
      <c r="C71" s="92"/>
      <c r="D71" s="92"/>
      <c r="E71" s="16"/>
      <c r="F71" s="9"/>
    </row>
    <row r="72" spans="1:6" ht="14.25" x14ac:dyDescent="0.2">
      <c r="A72" s="9"/>
      <c r="B72" s="92"/>
      <c r="C72" s="92"/>
      <c r="D72" s="92"/>
      <c r="E72" s="16"/>
      <c r="F72" s="9"/>
    </row>
    <row r="73" spans="1:6" ht="14.25" x14ac:dyDescent="0.2">
      <c r="A73" s="9"/>
      <c r="B73" s="92"/>
      <c r="C73" s="92"/>
      <c r="D73" s="92"/>
      <c r="E73" s="16"/>
      <c r="F73" s="9"/>
    </row>
    <row r="74" spans="1:6" ht="13.5" customHeight="1" x14ac:dyDescent="0.2">
      <c r="A74" s="9"/>
      <c r="B74" s="92"/>
      <c r="C74" s="92"/>
      <c r="D74" s="92"/>
      <c r="E74" s="16"/>
      <c r="F74" s="9"/>
    </row>
    <row r="75" spans="1:6" ht="13.5" customHeight="1" x14ac:dyDescent="0.2">
      <c r="A75" s="9"/>
      <c r="B75" s="13" t="s">
        <v>17</v>
      </c>
      <c r="C75" s="14"/>
      <c r="D75" s="14"/>
      <c r="E75" s="17">
        <f>1.25*225</f>
        <v>281.25</v>
      </c>
      <c r="F75" s="9"/>
    </row>
    <row r="76" spans="1:6" ht="13.5" customHeight="1" x14ac:dyDescent="0.2">
      <c r="A76" s="9"/>
      <c r="B76" s="22" t="s">
        <v>14</v>
      </c>
      <c r="C76" s="14"/>
      <c r="D76" s="14"/>
      <c r="E76" s="18">
        <v>0</v>
      </c>
      <c r="F76" s="9"/>
    </row>
    <row r="77" spans="1:6" ht="13.5" customHeight="1" x14ac:dyDescent="0.2">
      <c r="A77" s="9"/>
      <c r="B77" s="22" t="s">
        <v>15</v>
      </c>
      <c r="C77" s="14"/>
      <c r="D77" s="14"/>
      <c r="E77" s="18">
        <v>0</v>
      </c>
      <c r="F77" s="9"/>
    </row>
    <row r="78" spans="1:6" ht="13.5" customHeight="1" x14ac:dyDescent="0.2">
      <c r="A78" s="9"/>
      <c r="B78" s="13" t="s">
        <v>16</v>
      </c>
      <c r="C78" s="14"/>
      <c r="D78" s="14"/>
      <c r="E78" s="17">
        <f>SUM(E75:E77)</f>
        <v>281.25</v>
      </c>
      <c r="F78" s="9"/>
    </row>
    <row r="79" spans="1:6" ht="13.5" customHeight="1" x14ac:dyDescent="0.2">
      <c r="A79" s="9"/>
      <c r="B79" s="14" t="s">
        <v>5</v>
      </c>
      <c r="C79" s="19">
        <v>0.05</v>
      </c>
      <c r="D79" s="14"/>
      <c r="E79" s="23">
        <f>ROUND(E78*C79,2)</f>
        <v>14.06</v>
      </c>
      <c r="F79" s="9"/>
    </row>
    <row r="80" spans="1:6" ht="13.5" customHeight="1" x14ac:dyDescent="0.2">
      <c r="A80" s="9"/>
      <c r="B80" s="14" t="s">
        <v>4</v>
      </c>
      <c r="C80" s="30">
        <v>9.9750000000000005E-2</v>
      </c>
      <c r="D80" s="14"/>
      <c r="E80" s="24">
        <f>ROUND(E78*C80,2)</f>
        <v>28.05</v>
      </c>
      <c r="F80" s="9"/>
    </row>
    <row r="81" spans="1:6" ht="13.5" customHeight="1" x14ac:dyDescent="0.2">
      <c r="A81" s="9"/>
      <c r="B81" s="14"/>
      <c r="C81" s="14"/>
      <c r="D81" s="14"/>
      <c r="E81" s="20"/>
      <c r="F81" s="9"/>
    </row>
    <row r="82" spans="1:6" ht="16.5" customHeight="1" thickBot="1" x14ac:dyDescent="0.25">
      <c r="A82" s="9"/>
      <c r="B82" s="13" t="s">
        <v>18</v>
      </c>
      <c r="C82" s="14"/>
      <c r="D82" s="14"/>
      <c r="E82" s="21">
        <f>SUM(E78:E80)</f>
        <v>323.36</v>
      </c>
      <c r="F82" s="9"/>
    </row>
    <row r="83" spans="1:6" ht="15.75" thickTop="1" x14ac:dyDescent="0.2">
      <c r="A83" s="9"/>
      <c r="B83" s="93"/>
      <c r="C83" s="93"/>
      <c r="D83" s="93"/>
      <c r="E83" s="25"/>
      <c r="F83" s="9"/>
    </row>
    <row r="84" spans="1:6" ht="15" x14ac:dyDescent="0.2">
      <c r="A84" s="9"/>
      <c r="B84" s="99" t="s">
        <v>20</v>
      </c>
      <c r="C84" s="99"/>
      <c r="D84" s="99"/>
      <c r="E84" s="25">
        <v>0</v>
      </c>
      <c r="F84" s="9"/>
    </row>
    <row r="85" spans="1:6" ht="15" x14ac:dyDescent="0.2">
      <c r="A85" s="9"/>
      <c r="B85" s="93"/>
      <c r="C85" s="93"/>
      <c r="D85" s="93"/>
      <c r="E85" s="25"/>
      <c r="F85" s="9"/>
    </row>
    <row r="86" spans="1:6" ht="19.5" customHeight="1" x14ac:dyDescent="0.2">
      <c r="A86" s="9"/>
      <c r="B86" s="26" t="s">
        <v>19</v>
      </c>
      <c r="C86" s="27"/>
      <c r="D86" s="27"/>
      <c r="E86" s="28">
        <f>E82-E84</f>
        <v>323.36</v>
      </c>
      <c r="F86" s="9"/>
    </row>
    <row r="87" spans="1:6" ht="13.5" customHeight="1" x14ac:dyDescent="0.2">
      <c r="A87" s="9"/>
      <c r="B87" s="9"/>
      <c r="C87" s="9"/>
      <c r="D87" s="9"/>
      <c r="E87" s="9"/>
      <c r="F87" s="9"/>
    </row>
    <row r="88" spans="1:6" x14ac:dyDescent="0.2">
      <c r="A88" s="9"/>
      <c r="B88" s="9"/>
      <c r="C88" s="9"/>
      <c r="D88" s="9"/>
      <c r="E88" s="9"/>
      <c r="F88" s="9"/>
    </row>
    <row r="89" spans="1:6" x14ac:dyDescent="0.2">
      <c r="A89" s="9"/>
      <c r="B89" s="97"/>
      <c r="C89" s="97"/>
      <c r="D89" s="97"/>
      <c r="E89" s="97"/>
      <c r="F89" s="9"/>
    </row>
    <row r="90" spans="1:6" ht="14.25" x14ac:dyDescent="0.2">
      <c r="A90" s="91" t="s">
        <v>21</v>
      </c>
      <c r="B90" s="91"/>
      <c r="C90" s="91"/>
      <c r="D90" s="91"/>
      <c r="E90" s="91"/>
      <c r="F90" s="91"/>
    </row>
    <row r="91" spans="1:6" ht="14.25" x14ac:dyDescent="0.2">
      <c r="A91" s="89" t="s">
        <v>6</v>
      </c>
      <c r="B91" s="89"/>
      <c r="C91" s="89"/>
      <c r="D91" s="89"/>
      <c r="E91" s="89"/>
      <c r="F91" s="89"/>
    </row>
    <row r="92" spans="1:6" x14ac:dyDescent="0.2">
      <c r="A92" s="9"/>
      <c r="B92" s="9"/>
      <c r="C92" s="9"/>
      <c r="D92" s="9"/>
      <c r="E92" s="9"/>
      <c r="F92" s="9"/>
    </row>
    <row r="93" spans="1:6" x14ac:dyDescent="0.2">
      <c r="A93" s="9"/>
      <c r="B93" s="98"/>
      <c r="C93" s="98"/>
      <c r="D93" s="98"/>
      <c r="E93" s="98"/>
      <c r="F93" s="9"/>
    </row>
    <row r="94" spans="1:6" ht="15" x14ac:dyDescent="0.2">
      <c r="A94" s="90" t="s">
        <v>7</v>
      </c>
      <c r="B94" s="90"/>
      <c r="C94" s="90"/>
      <c r="D94" s="90"/>
      <c r="E94" s="90"/>
      <c r="F94" s="90"/>
    </row>
    <row r="96" spans="1:6" ht="39.75" customHeight="1" x14ac:dyDescent="0.2">
      <c r="B96" s="95"/>
      <c r="C96" s="96"/>
      <c r="D96" s="96"/>
    </row>
    <row r="97" spans="2:4" ht="13.5" customHeight="1" x14ac:dyDescent="0.2"/>
    <row r="98" spans="2:4" x14ac:dyDescent="0.2">
      <c r="B98" s="4"/>
      <c r="C98" s="4"/>
      <c r="D98" s="4"/>
    </row>
  </sheetData>
  <mergeCells count="49">
    <mergeCell ref="B38:D38"/>
    <mergeCell ref="A31:F31"/>
    <mergeCell ref="B34:D34"/>
    <mergeCell ref="B35:D35"/>
    <mergeCell ref="B36:D36"/>
    <mergeCell ref="B37:D37"/>
    <mergeCell ref="B52:D52"/>
    <mergeCell ref="B39:D39"/>
    <mergeCell ref="B40:D40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64:D64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84:D8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83:D83"/>
    <mergeCell ref="B96:D96"/>
    <mergeCell ref="B85:D85"/>
    <mergeCell ref="B89:E89"/>
    <mergeCell ref="A90:F90"/>
    <mergeCell ref="A91:F91"/>
    <mergeCell ref="B93:E93"/>
    <mergeCell ref="A94:F94"/>
  </mergeCells>
  <dataValidations count="1">
    <dataValidation type="list" allowBlank="1" showInputMessage="1" showErrorMessage="1" sqref="B83:B85 B12:B20 B34:B74" xr:uid="{00000000-0002-0000-07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2:F98"/>
  <sheetViews>
    <sheetView view="pageBreakPreview" topLeftCell="A13" zoomScale="80" zoomScaleNormal="100" zoomScaleSheetLayoutView="80" workbookViewId="0">
      <selection activeCell="B33" sqref="B33"/>
    </sheetView>
  </sheetViews>
  <sheetFormatPr baseColWidth="10" defaultRowHeight="12.75" x14ac:dyDescent="0.2"/>
  <cols>
    <col min="1" max="1" width="5.140625" style="1" customWidth="1"/>
    <col min="2" max="2" width="120" style="1" customWidth="1"/>
    <col min="3" max="3" width="10.42578125" style="1" customWidth="1"/>
    <col min="4" max="4" width="17.5703125" style="1" customWidth="1"/>
    <col min="5" max="5" width="17.7109375" style="1" customWidth="1"/>
    <col min="6" max="6" width="10.5703125" style="1" customWidth="1"/>
    <col min="7" max="16384" width="11.42578125" style="1"/>
  </cols>
  <sheetData>
    <row r="12" spans="2:5" x14ac:dyDescent="0.2">
      <c r="B12" s="2"/>
      <c r="E12" s="3"/>
    </row>
    <row r="13" spans="2:5" x14ac:dyDescent="0.2">
      <c r="B13" s="2"/>
      <c r="E13" s="3"/>
    </row>
    <row r="14" spans="2:5" x14ac:dyDescent="0.2">
      <c r="B14" s="2"/>
      <c r="E14" s="3"/>
    </row>
    <row r="15" spans="2:5" x14ac:dyDescent="0.2">
      <c r="B15" s="2"/>
      <c r="E15" s="3"/>
    </row>
    <row r="16" spans="2:5" x14ac:dyDescent="0.2">
      <c r="B16" s="2"/>
      <c r="E16" s="3"/>
    </row>
    <row r="17" spans="1:6" x14ac:dyDescent="0.2">
      <c r="B17" s="2"/>
      <c r="E17" s="3"/>
    </row>
    <row r="18" spans="1:6" x14ac:dyDescent="0.2">
      <c r="B18" s="2"/>
      <c r="E18" s="3"/>
    </row>
    <row r="19" spans="1:6" x14ac:dyDescent="0.2">
      <c r="B19" s="2"/>
      <c r="E19" s="3"/>
    </row>
    <row r="20" spans="1:6" x14ac:dyDescent="0.2">
      <c r="B20" s="2"/>
      <c r="E20" s="3"/>
    </row>
    <row r="21" spans="1:6" ht="15" x14ac:dyDescent="0.2">
      <c r="A21" s="5"/>
      <c r="B21" s="13" t="s">
        <v>75</v>
      </c>
      <c r="C21" s="9"/>
      <c r="D21" s="9"/>
      <c r="E21" s="9"/>
      <c r="F21" s="9"/>
    </row>
    <row r="22" spans="1:6" ht="15" x14ac:dyDescent="0.2">
      <c r="A22" s="5"/>
      <c r="B22" s="14"/>
      <c r="C22" s="9"/>
      <c r="D22" s="9"/>
      <c r="E22" s="9"/>
      <c r="F22" s="9"/>
    </row>
    <row r="23" spans="1:6" ht="15" x14ac:dyDescent="0.2">
      <c r="A23" s="5"/>
      <c r="B23" s="14"/>
      <c r="C23" s="9"/>
      <c r="D23" s="9"/>
      <c r="E23" s="9"/>
      <c r="F23" s="9"/>
    </row>
    <row r="24" spans="1:6" ht="15" x14ac:dyDescent="0.2">
      <c r="A24" s="5"/>
      <c r="B24" s="13" t="s">
        <v>22</v>
      </c>
      <c r="C24" s="9"/>
      <c r="D24" s="9"/>
      <c r="E24" s="9"/>
      <c r="F24" s="9"/>
    </row>
    <row r="25" spans="1:6" ht="15" x14ac:dyDescent="0.2">
      <c r="A25" s="5"/>
      <c r="B25" s="13" t="s">
        <v>23</v>
      </c>
      <c r="C25" s="9"/>
      <c r="D25" s="9"/>
      <c r="E25" s="9"/>
      <c r="F25" s="9"/>
    </row>
    <row r="26" spans="1:6" ht="15" x14ac:dyDescent="0.2">
      <c r="A26" s="5"/>
      <c r="B26" s="14" t="s">
        <v>24</v>
      </c>
      <c r="C26" s="9"/>
      <c r="D26" s="9"/>
      <c r="E26" s="9"/>
      <c r="F26" s="9"/>
    </row>
    <row r="27" spans="1:6" ht="15" x14ac:dyDescent="0.2">
      <c r="A27" s="5"/>
      <c r="B27" s="14" t="s">
        <v>25</v>
      </c>
      <c r="C27" s="9"/>
      <c r="D27" s="9"/>
      <c r="E27" s="9"/>
      <c r="F27" s="9"/>
    </row>
    <row r="28" spans="1:6" x14ac:dyDescent="0.2">
      <c r="A28" s="6"/>
      <c r="B28" s="9"/>
      <c r="C28" s="11"/>
      <c r="D28" s="11"/>
      <c r="E28" s="12"/>
      <c r="F28" s="9"/>
    </row>
    <row r="29" spans="1:6" ht="15" x14ac:dyDescent="0.2">
      <c r="A29" s="5"/>
      <c r="B29" s="11"/>
      <c r="C29" s="11"/>
      <c r="D29" s="15" t="s">
        <v>13</v>
      </c>
      <c r="E29" s="15" t="s">
        <v>76</v>
      </c>
      <c r="F29" s="9"/>
    </row>
    <row r="30" spans="1:6" ht="13.5" thickBot="1" x14ac:dyDescent="0.25">
      <c r="A30" s="7"/>
      <c r="B30" s="7"/>
      <c r="C30" s="7"/>
      <c r="D30" s="7"/>
      <c r="E30" s="7"/>
      <c r="F30" s="8"/>
    </row>
    <row r="31" spans="1:6" s="29" customFormat="1" ht="21.75" customHeight="1" x14ac:dyDescent="0.2">
      <c r="A31" s="94" t="s">
        <v>0</v>
      </c>
      <c r="B31" s="94"/>
      <c r="C31" s="94"/>
      <c r="D31" s="94"/>
      <c r="E31" s="94"/>
      <c r="F31" s="94"/>
    </row>
    <row r="32" spans="1:6" x14ac:dyDescent="0.2">
      <c r="A32" s="5"/>
      <c r="B32" s="6"/>
      <c r="C32" s="5"/>
      <c r="D32" s="5"/>
      <c r="E32" s="5"/>
    </row>
    <row r="33" spans="1:6" ht="14.25" x14ac:dyDescent="0.2">
      <c r="A33" s="9"/>
      <c r="B33" s="10" t="s">
        <v>26</v>
      </c>
      <c r="C33" s="10"/>
      <c r="D33" s="10"/>
      <c r="E33" s="16"/>
      <c r="F33" s="9"/>
    </row>
    <row r="34" spans="1:6" ht="14.25" x14ac:dyDescent="0.2">
      <c r="A34" s="9"/>
      <c r="B34" s="92"/>
      <c r="C34" s="92"/>
      <c r="D34" s="92"/>
      <c r="E34" s="16"/>
      <c r="F34" s="9"/>
    </row>
    <row r="35" spans="1:6" ht="14.25" x14ac:dyDescent="0.2">
      <c r="A35" s="9"/>
      <c r="B35" s="92"/>
      <c r="C35" s="92"/>
      <c r="D35" s="92"/>
      <c r="E35" s="16"/>
      <c r="F35" s="9"/>
    </row>
    <row r="36" spans="1:6" ht="14.25" x14ac:dyDescent="0.2">
      <c r="A36" s="9"/>
      <c r="B36" s="92" t="s">
        <v>77</v>
      </c>
      <c r="C36" s="92"/>
      <c r="D36" s="92"/>
      <c r="E36" s="16"/>
      <c r="F36" s="9"/>
    </row>
    <row r="37" spans="1:6" ht="14.25" x14ac:dyDescent="0.2">
      <c r="A37" s="9"/>
      <c r="B37" s="92"/>
      <c r="C37" s="92"/>
      <c r="D37" s="92"/>
      <c r="E37" s="16"/>
      <c r="F37" s="9"/>
    </row>
    <row r="38" spans="1:6" ht="14.25" x14ac:dyDescent="0.2">
      <c r="A38" s="9"/>
      <c r="B38" s="92"/>
      <c r="C38" s="92"/>
      <c r="D38" s="92"/>
      <c r="E38" s="16"/>
      <c r="F38" s="9"/>
    </row>
    <row r="39" spans="1:6" ht="14.25" x14ac:dyDescent="0.2">
      <c r="A39" s="9"/>
      <c r="B39" s="92"/>
      <c r="C39" s="92"/>
      <c r="D39" s="92"/>
      <c r="E39" s="16"/>
      <c r="F39" s="9"/>
    </row>
    <row r="40" spans="1:6" ht="14.25" x14ac:dyDescent="0.2">
      <c r="A40" s="9"/>
      <c r="B40" s="92"/>
      <c r="C40" s="92"/>
      <c r="D40" s="92"/>
      <c r="E40" s="16"/>
      <c r="F40" s="9"/>
    </row>
    <row r="41" spans="1:6" ht="14.25" x14ac:dyDescent="0.2">
      <c r="A41" s="9"/>
      <c r="B41" s="33"/>
      <c r="C41" s="33"/>
      <c r="D41" s="33"/>
      <c r="E41" s="16"/>
      <c r="F41" s="9"/>
    </row>
    <row r="42" spans="1:6" ht="14.25" x14ac:dyDescent="0.2">
      <c r="A42" s="9"/>
      <c r="B42" s="33"/>
      <c r="C42" s="33"/>
      <c r="D42" s="33"/>
      <c r="E42" s="16"/>
      <c r="F42" s="9"/>
    </row>
    <row r="43" spans="1:6" ht="13.5" customHeight="1" x14ac:dyDescent="0.2">
      <c r="A43" s="9"/>
      <c r="B43" s="92"/>
      <c r="C43" s="92"/>
      <c r="D43" s="92"/>
      <c r="E43" s="16"/>
      <c r="F43" s="9"/>
    </row>
    <row r="44" spans="1:6" ht="14.25" x14ac:dyDescent="0.2">
      <c r="A44" s="9"/>
      <c r="B44" s="92"/>
      <c r="C44" s="92"/>
      <c r="D44" s="92"/>
      <c r="E44" s="16"/>
      <c r="F44" s="9"/>
    </row>
    <row r="45" spans="1:6" ht="14.25" x14ac:dyDescent="0.2">
      <c r="A45" s="9"/>
      <c r="B45" s="92"/>
      <c r="C45" s="92"/>
      <c r="D45" s="92"/>
      <c r="E45" s="16"/>
      <c r="F45" s="9"/>
    </row>
    <row r="46" spans="1:6" ht="14.25" x14ac:dyDescent="0.2">
      <c r="A46" s="9"/>
      <c r="B46" s="92"/>
      <c r="C46" s="92"/>
      <c r="D46" s="92"/>
      <c r="E46" s="16"/>
      <c r="F46" s="9"/>
    </row>
    <row r="47" spans="1:6" ht="14.25" x14ac:dyDescent="0.2">
      <c r="A47" s="9"/>
      <c r="B47" s="92"/>
      <c r="C47" s="92"/>
      <c r="D47" s="92"/>
      <c r="E47" s="16"/>
      <c r="F47" s="9"/>
    </row>
    <row r="48" spans="1:6" ht="14.25" x14ac:dyDescent="0.2">
      <c r="A48" s="9"/>
      <c r="B48" s="92"/>
      <c r="C48" s="92"/>
      <c r="D48" s="92"/>
      <c r="E48" s="16"/>
      <c r="F48" s="9"/>
    </row>
    <row r="49" spans="1:6" ht="14.25" x14ac:dyDescent="0.2">
      <c r="A49" s="9"/>
      <c r="B49" s="92"/>
      <c r="C49" s="92"/>
      <c r="D49" s="92"/>
      <c r="E49" s="16"/>
      <c r="F49" s="9"/>
    </row>
    <row r="50" spans="1:6" ht="14.25" x14ac:dyDescent="0.2">
      <c r="A50" s="9"/>
      <c r="B50" s="92"/>
      <c r="C50" s="92"/>
      <c r="D50" s="92"/>
      <c r="E50" s="16"/>
      <c r="F50" s="9"/>
    </row>
    <row r="51" spans="1:6" ht="14.25" x14ac:dyDescent="0.2">
      <c r="A51" s="9"/>
      <c r="B51" s="92"/>
      <c r="C51" s="92"/>
      <c r="D51" s="92"/>
      <c r="E51" s="16"/>
      <c r="F51" s="9"/>
    </row>
    <row r="52" spans="1:6" ht="14.25" x14ac:dyDescent="0.2">
      <c r="A52" s="9"/>
      <c r="B52" s="92"/>
      <c r="C52" s="92"/>
      <c r="D52" s="92"/>
      <c r="E52" s="16"/>
      <c r="F52" s="9"/>
    </row>
    <row r="53" spans="1:6" ht="14.25" x14ac:dyDescent="0.2">
      <c r="A53" s="9"/>
      <c r="B53" s="92"/>
      <c r="C53" s="92"/>
      <c r="D53" s="92"/>
      <c r="E53" s="16"/>
      <c r="F53" s="9"/>
    </row>
    <row r="54" spans="1:6" ht="14.25" x14ac:dyDescent="0.2">
      <c r="A54" s="9"/>
      <c r="B54" s="92"/>
      <c r="C54" s="92"/>
      <c r="D54" s="92"/>
      <c r="E54" s="16"/>
      <c r="F54" s="9"/>
    </row>
    <row r="55" spans="1:6" ht="14.25" x14ac:dyDescent="0.2">
      <c r="A55" s="9"/>
      <c r="B55" s="92"/>
      <c r="C55" s="92"/>
      <c r="D55" s="92"/>
      <c r="E55" s="16"/>
      <c r="F55" s="9"/>
    </row>
    <row r="56" spans="1:6" ht="14.25" x14ac:dyDescent="0.2">
      <c r="A56" s="9"/>
      <c r="B56" s="92"/>
      <c r="C56" s="92"/>
      <c r="D56" s="92"/>
      <c r="E56" s="16"/>
      <c r="F56" s="9"/>
    </row>
    <row r="57" spans="1:6" ht="14.25" x14ac:dyDescent="0.2">
      <c r="A57" s="9"/>
      <c r="B57" s="92"/>
      <c r="C57" s="92"/>
      <c r="D57" s="92"/>
      <c r="E57" s="16"/>
      <c r="F57" s="9"/>
    </row>
    <row r="58" spans="1:6" ht="14.25" x14ac:dyDescent="0.2">
      <c r="A58" s="9"/>
      <c r="B58" s="92"/>
      <c r="C58" s="92"/>
      <c r="D58" s="92"/>
      <c r="E58" s="16"/>
      <c r="F58" s="9"/>
    </row>
    <row r="59" spans="1:6" ht="14.25" x14ac:dyDescent="0.2">
      <c r="A59" s="9"/>
      <c r="B59" s="92"/>
      <c r="C59" s="92"/>
      <c r="D59" s="92"/>
      <c r="E59" s="16"/>
      <c r="F59" s="9"/>
    </row>
    <row r="60" spans="1:6" ht="14.25" x14ac:dyDescent="0.2">
      <c r="A60" s="9"/>
      <c r="B60" s="92"/>
      <c r="C60" s="92"/>
      <c r="D60" s="92"/>
      <c r="E60" s="16"/>
      <c r="F60" s="9"/>
    </row>
    <row r="61" spans="1:6" ht="14.25" x14ac:dyDescent="0.2">
      <c r="A61" s="9"/>
      <c r="B61" s="92"/>
      <c r="C61" s="92"/>
      <c r="D61" s="92"/>
      <c r="E61" s="16"/>
      <c r="F61" s="9"/>
    </row>
    <row r="62" spans="1:6" ht="14.25" x14ac:dyDescent="0.2">
      <c r="A62" s="9"/>
      <c r="B62" s="92"/>
      <c r="C62" s="92"/>
      <c r="D62" s="92"/>
      <c r="E62" s="16"/>
      <c r="F62" s="9"/>
    </row>
    <row r="63" spans="1:6" ht="14.25" x14ac:dyDescent="0.2">
      <c r="A63" s="9"/>
      <c r="B63" s="92"/>
      <c r="C63" s="92"/>
      <c r="D63" s="92"/>
      <c r="E63" s="16"/>
      <c r="F63" s="9"/>
    </row>
    <row r="64" spans="1:6" ht="14.25" x14ac:dyDescent="0.2">
      <c r="A64" s="9"/>
      <c r="B64" s="92"/>
      <c r="C64" s="92"/>
      <c r="D64" s="92"/>
      <c r="E64" s="16"/>
      <c r="F64" s="9"/>
    </row>
    <row r="65" spans="1:6" ht="14.25" x14ac:dyDescent="0.2">
      <c r="A65" s="9"/>
      <c r="B65" s="92"/>
      <c r="C65" s="92"/>
      <c r="D65" s="92"/>
      <c r="E65" s="16"/>
      <c r="F65" s="9"/>
    </row>
    <row r="66" spans="1:6" ht="14.25" x14ac:dyDescent="0.2">
      <c r="A66" s="9"/>
      <c r="B66" s="92"/>
      <c r="C66" s="92"/>
      <c r="D66" s="92"/>
      <c r="E66" s="16"/>
      <c r="F66" s="9"/>
    </row>
    <row r="67" spans="1:6" ht="14.25" x14ac:dyDescent="0.2">
      <c r="A67" s="9"/>
      <c r="B67" s="92"/>
      <c r="C67" s="92"/>
      <c r="D67" s="92"/>
      <c r="E67" s="16"/>
      <c r="F67" s="9"/>
    </row>
    <row r="68" spans="1:6" ht="14.25" x14ac:dyDescent="0.2">
      <c r="A68" s="9"/>
      <c r="B68" s="92"/>
      <c r="C68" s="92"/>
      <c r="D68" s="92"/>
      <c r="E68" s="16"/>
      <c r="F68" s="9"/>
    </row>
    <row r="69" spans="1:6" ht="14.25" x14ac:dyDescent="0.2">
      <c r="A69" s="9"/>
      <c r="B69" s="92"/>
      <c r="C69" s="92"/>
      <c r="D69" s="92"/>
      <c r="E69" s="16"/>
      <c r="F69" s="9"/>
    </row>
    <row r="70" spans="1:6" ht="14.25" x14ac:dyDescent="0.2">
      <c r="A70" s="9"/>
      <c r="B70" s="92"/>
      <c r="C70" s="92"/>
      <c r="D70" s="92"/>
      <c r="E70" s="16"/>
      <c r="F70" s="9"/>
    </row>
    <row r="71" spans="1:6" ht="14.25" x14ac:dyDescent="0.2">
      <c r="A71" s="9"/>
      <c r="B71" s="92"/>
      <c r="C71" s="92"/>
      <c r="D71" s="92"/>
      <c r="E71" s="16"/>
      <c r="F71" s="9"/>
    </row>
    <row r="72" spans="1:6" ht="14.25" x14ac:dyDescent="0.2">
      <c r="A72" s="9"/>
      <c r="B72" s="92"/>
      <c r="C72" s="92"/>
      <c r="D72" s="92"/>
      <c r="E72" s="16"/>
      <c r="F72" s="9"/>
    </row>
    <row r="73" spans="1:6" ht="14.25" x14ac:dyDescent="0.2">
      <c r="A73" s="9"/>
      <c r="B73" s="92"/>
      <c r="C73" s="92"/>
      <c r="D73" s="92"/>
      <c r="E73" s="16"/>
      <c r="F73" s="9"/>
    </row>
    <row r="74" spans="1:6" ht="13.5" customHeight="1" x14ac:dyDescent="0.2">
      <c r="A74" s="9"/>
      <c r="B74" s="92"/>
      <c r="C74" s="92"/>
      <c r="D74" s="92"/>
      <c r="E74" s="16"/>
      <c r="F74" s="9"/>
    </row>
    <row r="75" spans="1:6" ht="13.5" customHeight="1" x14ac:dyDescent="0.2">
      <c r="A75" s="9"/>
      <c r="B75" s="13" t="s">
        <v>17</v>
      </c>
      <c r="C75" s="14"/>
      <c r="D75" s="14"/>
      <c r="E75" s="17">
        <v>225</v>
      </c>
      <c r="F75" s="9"/>
    </row>
    <row r="76" spans="1:6" ht="13.5" customHeight="1" x14ac:dyDescent="0.2">
      <c r="A76" s="9"/>
      <c r="B76" s="22" t="s">
        <v>14</v>
      </c>
      <c r="C76" s="14"/>
      <c r="D76" s="14"/>
      <c r="E76" s="18">
        <v>0</v>
      </c>
      <c r="F76" s="9"/>
    </row>
    <row r="77" spans="1:6" ht="13.5" customHeight="1" x14ac:dyDescent="0.2">
      <c r="A77" s="9"/>
      <c r="B77" s="22" t="s">
        <v>15</v>
      </c>
      <c r="C77" s="14"/>
      <c r="D77" s="14"/>
      <c r="E77" s="18">
        <v>0</v>
      </c>
      <c r="F77" s="9"/>
    </row>
    <row r="78" spans="1:6" ht="13.5" customHeight="1" x14ac:dyDescent="0.2">
      <c r="A78" s="9"/>
      <c r="B78" s="13" t="s">
        <v>16</v>
      </c>
      <c r="C78" s="14"/>
      <c r="D78" s="14"/>
      <c r="E78" s="17">
        <f>SUM(E75:E77)</f>
        <v>225</v>
      </c>
      <c r="F78" s="9"/>
    </row>
    <row r="79" spans="1:6" ht="13.5" customHeight="1" x14ac:dyDescent="0.2">
      <c r="A79" s="9"/>
      <c r="B79" s="14" t="s">
        <v>5</v>
      </c>
      <c r="C79" s="19">
        <v>0.05</v>
      </c>
      <c r="D79" s="14"/>
      <c r="E79" s="23">
        <f>ROUND(E78*C79,2)</f>
        <v>11.25</v>
      </c>
      <c r="F79" s="9"/>
    </row>
    <row r="80" spans="1:6" ht="13.5" customHeight="1" x14ac:dyDescent="0.2">
      <c r="A80" s="9"/>
      <c r="B80" s="14" t="s">
        <v>4</v>
      </c>
      <c r="C80" s="30">
        <v>9.9750000000000005E-2</v>
      </c>
      <c r="D80" s="14"/>
      <c r="E80" s="24">
        <f>ROUND(E78*C80,2)</f>
        <v>22.44</v>
      </c>
      <c r="F80" s="9"/>
    </row>
    <row r="81" spans="1:6" ht="13.5" customHeight="1" x14ac:dyDescent="0.2">
      <c r="A81" s="9"/>
      <c r="B81" s="14"/>
      <c r="C81" s="14"/>
      <c r="D81" s="14"/>
      <c r="E81" s="20"/>
      <c r="F81" s="9"/>
    </row>
    <row r="82" spans="1:6" ht="16.5" customHeight="1" thickBot="1" x14ac:dyDescent="0.25">
      <c r="A82" s="9"/>
      <c r="B82" s="13" t="s">
        <v>18</v>
      </c>
      <c r="C82" s="14"/>
      <c r="D82" s="14"/>
      <c r="E82" s="21">
        <f>SUM(E78:E80)</f>
        <v>258.69</v>
      </c>
      <c r="F82" s="9"/>
    </row>
    <row r="83" spans="1:6" ht="15.75" thickTop="1" x14ac:dyDescent="0.2">
      <c r="A83" s="9"/>
      <c r="B83" s="93"/>
      <c r="C83" s="93"/>
      <c r="D83" s="93"/>
      <c r="E83" s="25"/>
      <c r="F83" s="9"/>
    </row>
    <row r="84" spans="1:6" ht="15" x14ac:dyDescent="0.2">
      <c r="A84" s="9"/>
      <c r="B84" s="99" t="s">
        <v>20</v>
      </c>
      <c r="C84" s="99"/>
      <c r="D84" s="99"/>
      <c r="E84" s="25">
        <v>0</v>
      </c>
      <c r="F84" s="9"/>
    </row>
    <row r="85" spans="1:6" ht="15" x14ac:dyDescent="0.2">
      <c r="A85" s="9"/>
      <c r="B85" s="93"/>
      <c r="C85" s="93"/>
      <c r="D85" s="93"/>
      <c r="E85" s="25"/>
      <c r="F85" s="9"/>
    </row>
    <row r="86" spans="1:6" ht="19.5" customHeight="1" x14ac:dyDescent="0.2">
      <c r="A86" s="9"/>
      <c r="B86" s="26" t="s">
        <v>19</v>
      </c>
      <c r="C86" s="27"/>
      <c r="D86" s="27"/>
      <c r="E86" s="28">
        <f>E82-E84</f>
        <v>258.69</v>
      </c>
      <c r="F86" s="9"/>
    </row>
    <row r="87" spans="1:6" ht="13.5" customHeight="1" x14ac:dyDescent="0.2">
      <c r="A87" s="9"/>
      <c r="B87" s="9"/>
      <c r="C87" s="9"/>
      <c r="D87" s="9"/>
      <c r="E87" s="9"/>
      <c r="F87" s="9"/>
    </row>
    <row r="88" spans="1:6" x14ac:dyDescent="0.2">
      <c r="A88" s="9"/>
      <c r="B88" s="9"/>
      <c r="C88" s="9"/>
      <c r="D88" s="9"/>
      <c r="E88" s="9"/>
      <c r="F88" s="9"/>
    </row>
    <row r="89" spans="1:6" x14ac:dyDescent="0.2">
      <c r="A89" s="9"/>
      <c r="B89" s="97"/>
      <c r="C89" s="97"/>
      <c r="D89" s="97"/>
      <c r="E89" s="97"/>
      <c r="F89" s="9"/>
    </row>
    <row r="90" spans="1:6" ht="14.25" x14ac:dyDescent="0.2">
      <c r="A90" s="91" t="s">
        <v>21</v>
      </c>
      <c r="B90" s="91"/>
      <c r="C90" s="91"/>
      <c r="D90" s="91"/>
      <c r="E90" s="91"/>
      <c r="F90" s="91"/>
    </row>
    <row r="91" spans="1:6" ht="14.25" x14ac:dyDescent="0.2">
      <c r="A91" s="89" t="s">
        <v>6</v>
      </c>
      <c r="B91" s="89"/>
      <c r="C91" s="89"/>
      <c r="D91" s="89"/>
      <c r="E91" s="89"/>
      <c r="F91" s="89"/>
    </row>
    <row r="92" spans="1:6" x14ac:dyDescent="0.2">
      <c r="A92" s="9"/>
      <c r="B92" s="9"/>
      <c r="C92" s="9"/>
      <c r="D92" s="9"/>
      <c r="E92" s="9"/>
      <c r="F92" s="9"/>
    </row>
    <row r="93" spans="1:6" x14ac:dyDescent="0.2">
      <c r="A93" s="9"/>
      <c r="B93" s="98"/>
      <c r="C93" s="98"/>
      <c r="D93" s="98"/>
      <c r="E93" s="98"/>
      <c r="F93" s="9"/>
    </row>
    <row r="94" spans="1:6" ht="15" x14ac:dyDescent="0.2">
      <c r="A94" s="90" t="s">
        <v>7</v>
      </c>
      <c r="B94" s="90"/>
      <c r="C94" s="90"/>
      <c r="D94" s="90"/>
      <c r="E94" s="90"/>
      <c r="F94" s="90"/>
    </row>
    <row r="96" spans="1:6" ht="39.75" customHeight="1" x14ac:dyDescent="0.2">
      <c r="B96" s="95"/>
      <c r="C96" s="96"/>
      <c r="D96" s="96"/>
    </row>
    <row r="97" spans="2:4" ht="13.5" customHeight="1" x14ac:dyDescent="0.2"/>
    <row r="98" spans="2:4" x14ac:dyDescent="0.2">
      <c r="B98" s="4"/>
      <c r="C98" s="4"/>
      <c r="D98" s="4"/>
    </row>
  </sheetData>
  <mergeCells count="49">
    <mergeCell ref="B96:D96"/>
    <mergeCell ref="B85:D85"/>
    <mergeCell ref="B89:E89"/>
    <mergeCell ref="A90:F90"/>
    <mergeCell ref="A91:F91"/>
    <mergeCell ref="B93:E93"/>
    <mergeCell ref="A94:F94"/>
    <mergeCell ref="B84:D8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83:D83"/>
    <mergeCell ref="B64:D64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52:D52"/>
    <mergeCell ref="B39:D39"/>
    <mergeCell ref="B40:D40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8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31</vt:i4>
      </vt:variant>
      <vt:variant>
        <vt:lpstr>Plages nommées</vt:lpstr>
      </vt:variant>
      <vt:variant>
        <vt:i4>61</vt:i4>
      </vt:variant>
    </vt:vector>
  </HeadingPairs>
  <TitlesOfParts>
    <vt:vector size="92" baseType="lpstr">
      <vt:lpstr>30-08-11</vt:lpstr>
      <vt:lpstr>27-06-12</vt:lpstr>
      <vt:lpstr>28-01-13</vt:lpstr>
      <vt:lpstr>26-02-13</vt:lpstr>
      <vt:lpstr>23-05-13</vt:lpstr>
      <vt:lpstr>11-07-13</vt:lpstr>
      <vt:lpstr>6-06-14</vt:lpstr>
      <vt:lpstr>25-07-14</vt:lpstr>
      <vt:lpstr>25-07-14 (2)</vt:lpstr>
      <vt:lpstr>20-02-15</vt:lpstr>
      <vt:lpstr>5-05-15</vt:lpstr>
      <vt:lpstr>19-12-15</vt:lpstr>
      <vt:lpstr>18-07-16</vt:lpstr>
      <vt:lpstr>08-09-16</vt:lpstr>
      <vt:lpstr>04-11-16</vt:lpstr>
      <vt:lpstr>03-05-17</vt:lpstr>
      <vt:lpstr>01-07-17</vt:lpstr>
      <vt:lpstr>27-11-17</vt:lpstr>
      <vt:lpstr>18-02-18</vt:lpstr>
      <vt:lpstr>14-06-18</vt:lpstr>
      <vt:lpstr>19-04-19</vt:lpstr>
      <vt:lpstr>17-06-21</vt:lpstr>
      <vt:lpstr>28-10-21</vt:lpstr>
      <vt:lpstr>28-10-21 (2)</vt:lpstr>
      <vt:lpstr>11-12-21</vt:lpstr>
      <vt:lpstr>12-05-22</vt:lpstr>
      <vt:lpstr>20-12-22</vt:lpstr>
      <vt:lpstr>29-06-23</vt:lpstr>
      <vt:lpstr>29-06-23 (2)</vt:lpstr>
      <vt:lpstr>29-06-23 (3)</vt:lpstr>
      <vt:lpstr>Activités</vt:lpstr>
      <vt:lpstr>'11-12-21'!Liste_Activités</vt:lpstr>
      <vt:lpstr>'12-05-22'!Liste_Activités</vt:lpstr>
      <vt:lpstr>'20-12-22'!Liste_Activités</vt:lpstr>
      <vt:lpstr>'28-10-21'!Liste_Activités</vt:lpstr>
      <vt:lpstr>'28-10-21 (2)'!Liste_Activités</vt:lpstr>
      <vt:lpstr>'29-06-23'!Liste_Activités</vt:lpstr>
      <vt:lpstr>'29-06-23 (2)'!Liste_Activités</vt:lpstr>
      <vt:lpstr>'29-06-23 (3)'!Liste_Activités</vt:lpstr>
      <vt:lpstr>'01-07-17'!Print_Area</vt:lpstr>
      <vt:lpstr>'03-05-17'!Print_Area</vt:lpstr>
      <vt:lpstr>'04-11-16'!Print_Area</vt:lpstr>
      <vt:lpstr>'08-09-16'!Print_Area</vt:lpstr>
      <vt:lpstr>'11-12-21'!Print_Area</vt:lpstr>
      <vt:lpstr>'12-05-22'!Print_Area</vt:lpstr>
      <vt:lpstr>'14-06-18'!Print_Area</vt:lpstr>
      <vt:lpstr>'17-06-21'!Print_Area</vt:lpstr>
      <vt:lpstr>'18-02-18'!Print_Area</vt:lpstr>
      <vt:lpstr>'18-07-16'!Print_Area</vt:lpstr>
      <vt:lpstr>'19-04-19'!Print_Area</vt:lpstr>
      <vt:lpstr>'19-12-15'!Print_Area</vt:lpstr>
      <vt:lpstr>'20-02-15'!Print_Area</vt:lpstr>
      <vt:lpstr>'20-12-22'!Print_Area</vt:lpstr>
      <vt:lpstr>'27-11-17'!Print_Area</vt:lpstr>
      <vt:lpstr>'28-10-21'!Print_Area</vt:lpstr>
      <vt:lpstr>'28-10-21 (2)'!Print_Area</vt:lpstr>
      <vt:lpstr>'29-06-23'!Print_Area</vt:lpstr>
      <vt:lpstr>'29-06-23 (2)'!Print_Area</vt:lpstr>
      <vt:lpstr>'29-06-23 (3)'!Print_Area</vt:lpstr>
      <vt:lpstr>'5-05-15'!Print_Area</vt:lpstr>
      <vt:lpstr>Activités!Print_Area</vt:lpstr>
      <vt:lpstr>'01-07-17'!Zone_d_impression</vt:lpstr>
      <vt:lpstr>'03-05-17'!Zone_d_impression</vt:lpstr>
      <vt:lpstr>'04-11-16'!Zone_d_impression</vt:lpstr>
      <vt:lpstr>'08-09-16'!Zone_d_impression</vt:lpstr>
      <vt:lpstr>'11-07-13'!Zone_d_impression</vt:lpstr>
      <vt:lpstr>'11-12-21'!Zone_d_impression</vt:lpstr>
      <vt:lpstr>'12-05-22'!Zone_d_impression</vt:lpstr>
      <vt:lpstr>'14-06-18'!Zone_d_impression</vt:lpstr>
      <vt:lpstr>'17-06-21'!Zone_d_impression</vt:lpstr>
      <vt:lpstr>'18-02-18'!Zone_d_impression</vt:lpstr>
      <vt:lpstr>'18-07-16'!Zone_d_impression</vt:lpstr>
      <vt:lpstr>'19-04-19'!Zone_d_impression</vt:lpstr>
      <vt:lpstr>'19-12-15'!Zone_d_impression</vt:lpstr>
      <vt:lpstr>'20-02-15'!Zone_d_impression</vt:lpstr>
      <vt:lpstr>'20-12-22'!Zone_d_impression</vt:lpstr>
      <vt:lpstr>'23-05-13'!Zone_d_impression</vt:lpstr>
      <vt:lpstr>'25-07-14'!Zone_d_impression</vt:lpstr>
      <vt:lpstr>'25-07-14 (2)'!Zone_d_impression</vt:lpstr>
      <vt:lpstr>'26-02-13'!Zone_d_impression</vt:lpstr>
      <vt:lpstr>'27-06-12'!Zone_d_impression</vt:lpstr>
      <vt:lpstr>'27-11-17'!Zone_d_impression</vt:lpstr>
      <vt:lpstr>'28-01-13'!Zone_d_impression</vt:lpstr>
      <vt:lpstr>'28-10-21'!Zone_d_impression</vt:lpstr>
      <vt:lpstr>'28-10-21 (2)'!Zone_d_impression</vt:lpstr>
      <vt:lpstr>'29-06-23'!Zone_d_impression</vt:lpstr>
      <vt:lpstr>'29-06-23 (2)'!Zone_d_impression</vt:lpstr>
      <vt:lpstr>'29-06-23 (3)'!Zone_d_impression</vt:lpstr>
      <vt:lpstr>'30-08-11'!Zone_d_impression</vt:lpstr>
      <vt:lpstr>'5-05-15'!Zone_d_impression</vt:lpstr>
      <vt:lpstr>'6-06-14'!Zone_d_impression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2022-12-20T11:13:06Z</cp:lastPrinted>
  <dcterms:created xsi:type="dcterms:W3CDTF">1996-11-05T19:10:39Z</dcterms:created>
  <dcterms:modified xsi:type="dcterms:W3CDTF">2023-06-29T15:53:27Z</dcterms:modified>
</cp:coreProperties>
</file>