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4CA4C08C-5B42-4D9B-9419-D65604F45307}" xr6:coauthVersionLast="47" xr6:coauthVersionMax="47" xr10:uidLastSave="{00000000-0000-0000-0000-000000000000}"/>
  <bookViews>
    <workbookView xWindow="-120" yWindow="-120" windowWidth="38640" windowHeight="15840" activeTab="9" xr2:uid="{00000000-000D-0000-FFFF-FFFF00000000}"/>
  </bookViews>
  <sheets>
    <sheet name="30-08-2011" sheetId="4" r:id="rId1"/>
    <sheet name="28-09-11" sheetId="6" r:id="rId2"/>
    <sheet name="10-12-13" sheetId="7" r:id="rId3"/>
    <sheet name="12-10-17" sheetId="8" r:id="rId4"/>
    <sheet name="19-12-2017" sheetId="9" r:id="rId5"/>
    <sheet name="25-03-18" sheetId="10" r:id="rId6"/>
    <sheet name="25-03-18 (2)" sheetId="11" r:id="rId7"/>
    <sheet name="19-04-19" sheetId="12" r:id="rId8"/>
    <sheet name="30-09-2019" sheetId="13" r:id="rId9"/>
    <sheet name="27-07-24" sheetId="14" r:id="rId10"/>
    <sheet name="Activités" sheetId="5" r:id="rId11"/>
  </sheets>
  <definedNames>
    <definedName name="Liste_Activités" localSheetId="3">Activités!$C$5:$C$45</definedName>
    <definedName name="Liste_Activités" localSheetId="7">Activités!$C$5:$C$45</definedName>
    <definedName name="Liste_Activités" localSheetId="4">Activités!$C$5:$C$45</definedName>
    <definedName name="Liste_Activités" localSheetId="5">Activités!$C$5:$C$45</definedName>
    <definedName name="Liste_Activités" localSheetId="6">Activités!$C$5:$C$45</definedName>
    <definedName name="Liste_Activités" localSheetId="9">Activités!$C$5:$C$45</definedName>
    <definedName name="Liste_Activités" localSheetId="8">Activités!$C$5:$C$45</definedName>
    <definedName name="Liste_Activités">Activités!$C$5:$C$45</definedName>
    <definedName name="Print_Area" localSheetId="3">'12-10-17'!$A$1:$F$89</definedName>
    <definedName name="Print_Area" localSheetId="7">'19-04-19'!$A$1:$F$87</definedName>
    <definedName name="Print_Area" localSheetId="4">'19-12-2017'!$A$1:$F$89</definedName>
    <definedName name="Print_Area" localSheetId="5">'25-03-18'!$A$1:$F$87</definedName>
    <definedName name="Print_Area" localSheetId="6">'25-03-18 (2)'!$A$1:$F$85</definedName>
    <definedName name="Print_Area" localSheetId="9">'27-07-24'!$A$1:$F$87</definedName>
    <definedName name="Print_Area" localSheetId="8">'30-09-2019'!$A$1:$F$87</definedName>
    <definedName name="_xlnm.Print_Area" localSheetId="2">'10-12-13'!$A$1:$F$95</definedName>
    <definedName name="_xlnm.Print_Area" localSheetId="3">'12-10-17'!$A$1:$F$89</definedName>
    <definedName name="_xlnm.Print_Area" localSheetId="7">'19-04-19'!$A$1:$F$87</definedName>
    <definedName name="_xlnm.Print_Area" localSheetId="4">'19-12-2017'!$A$1:$F$89</definedName>
    <definedName name="_xlnm.Print_Area" localSheetId="5">'25-03-18'!$A$1:$F$87</definedName>
    <definedName name="_xlnm.Print_Area" localSheetId="6">'25-03-18 (2)'!$A$1:$F$85</definedName>
    <definedName name="_xlnm.Print_Area" localSheetId="9">'27-07-24'!$A$1:$F$87</definedName>
    <definedName name="_xlnm.Print_Area" localSheetId="1">'28-09-11'!$A$1:$F$95</definedName>
    <definedName name="_xlnm.Print_Area" localSheetId="0">'30-08-2011'!$A$1:$F$95</definedName>
    <definedName name="_xlnm.Print_Area" localSheetId="8">'30-09-2019'!$A$1:$F$87</definedName>
    <definedName name="_xlnm.Print_Area" localSheetId="10">Activités!$A$1:$D$45</definedName>
    <definedName name="Zone_impres_MI" localSheetId="2">#REF!</definedName>
    <definedName name="Zone_impres_MI" localSheetId="7">#REF!</definedName>
    <definedName name="Zone_impres_MI" localSheetId="4">#REF!</definedName>
    <definedName name="Zone_impres_MI" localSheetId="5">#REF!</definedName>
    <definedName name="Zone_impres_MI" localSheetId="6">#REF!</definedName>
    <definedName name="Zone_impres_MI" localSheetId="9">#REF!</definedName>
    <definedName name="Zone_impres_MI" localSheetId="1">#REF!</definedName>
    <definedName name="Zone_impres_MI" localSheetId="8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14" l="1"/>
  <c r="E70" i="14" s="1"/>
  <c r="E67" i="13"/>
  <c r="E70" i="13"/>
  <c r="E71" i="13" s="1"/>
  <c r="E67" i="12"/>
  <c r="E70" i="12"/>
  <c r="E72" i="12" s="1"/>
  <c r="E65" i="11"/>
  <c r="E68" i="11" s="1"/>
  <c r="E67" i="10"/>
  <c r="E70" i="10" s="1"/>
  <c r="E69" i="9"/>
  <c r="E72" i="9"/>
  <c r="E73" i="9"/>
  <c r="E69" i="8"/>
  <c r="E72" i="8"/>
  <c r="E74" i="8" s="1"/>
  <c r="E75" i="7"/>
  <c r="E78" i="7" s="1"/>
  <c r="E75" i="6"/>
  <c r="E78" i="6" s="1"/>
  <c r="E75" i="4"/>
  <c r="E78" i="4" s="1"/>
  <c r="E72" i="14" l="1"/>
  <c r="E71" i="14"/>
  <c r="E74" i="14" s="1"/>
  <c r="E78" i="14" s="1"/>
  <c r="E79" i="4"/>
  <c r="E82" i="4" s="1"/>
  <c r="E86" i="4" s="1"/>
  <c r="E80" i="4"/>
  <c r="E72" i="10"/>
  <c r="E71" i="10"/>
  <c r="E74" i="10" s="1"/>
  <c r="E78" i="10" s="1"/>
  <c r="E79" i="6"/>
  <c r="E80" i="6" s="1"/>
  <c r="E79" i="7"/>
  <c r="E80" i="7"/>
  <c r="E82" i="7"/>
  <c r="E86" i="7" s="1"/>
  <c r="E70" i="11"/>
  <c r="E69" i="11"/>
  <c r="E72" i="11" s="1"/>
  <c r="E76" i="11" s="1"/>
  <c r="E74" i="9"/>
  <c r="E76" i="9" s="1"/>
  <c r="E80" i="9" s="1"/>
  <c r="E71" i="12"/>
  <c r="E73" i="8"/>
  <c r="E76" i="8" s="1"/>
  <c r="E80" i="8" s="1"/>
  <c r="E72" i="13"/>
  <c r="E74" i="13" s="1"/>
  <c r="E78" i="13" s="1"/>
  <c r="E74" i="12"/>
  <c r="E78" i="12" s="1"/>
  <c r="E82" i="6" l="1"/>
  <c r="E86" i="6" s="1"/>
</calcChain>
</file>

<file path=xl/sharedStrings.xml><?xml version="1.0" encoding="utf-8"?>
<sst xmlns="http://schemas.openxmlformats.org/spreadsheetml/2006/main" count="289" uniqueCount="119">
  <si>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</si>
  <si>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</si>
  <si>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</si>
  <si>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</si>
  <si>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</si>
  <si>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</si>
  <si>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</si>
  <si>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</si>
  <si>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</si>
  <si>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</si>
  <si>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</si>
  <si>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</si>
  <si>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</si>
  <si>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</si>
  <si>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</si>
  <si>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</si>
  <si>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</si>
  <si>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</si>
  <si>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</si>
  <si>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</si>
  <si>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</si>
  <si>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</si>
  <si>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</si>
  <si>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</si>
  <si>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</si>
  <si>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</si>
  <si>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</si>
  <si>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</si>
  <si>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</si>
  <si>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</si>
  <si>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</si>
  <si>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</si>
  <si>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</si>
  <si>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</si>
  <si>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</si>
  <si>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</si>
  <si>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</si>
  <si>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</si>
  <si>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</si>
  <si>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</si>
  <si>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</si>
  <si>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</si>
  <si>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</si>
  <si>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</si>
  <si>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</si>
  <si>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</si>
  <si>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</si>
  <si>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</si>
  <si>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</si>
  <si>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</si>
  <si>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30 août 2011</t>
  </si>
  <si>
    <t>LUC BOURDAGES</t>
  </si>
  <si>
    <t>CAFÉ EXCEL INC</t>
  </si>
  <si>
    <t>124 rue Thérèse</t>
  </si>
  <si>
    <t>Laval (Québec) H7X 3V3</t>
  </si>
  <si>
    <t># 11136</t>
  </si>
  <si>
    <t xml:space="preserve"> - Rencontre avec vous à nos bureaux ;</t>
  </si>
  <si>
    <t xml:space="preserve"> - Préparation des instructions au notaire;</t>
  </si>
  <si>
    <t xml:space="preserve"> - Préparation des formulaires de règlement de dette requis;</t>
  </si>
  <si>
    <t xml:space="preserve"> - Diverses discussions téléphoniques avec vous et votre comptable;</t>
  </si>
  <si>
    <t># 11160</t>
  </si>
  <si>
    <t>Le 28 septembre 2011</t>
  </si>
  <si>
    <t xml:space="preserve"> - Recherches comptables afin de fournir le traitement comptable de la liquidation à votre comptable;</t>
  </si>
  <si>
    <t>Frais de consultation avec un consultant en taxes à la consommation</t>
  </si>
  <si>
    <t xml:space="preserve"> - Discussions téléphoniques avec le consultant en taxes à la consommation relativement à la SAAQ;</t>
  </si>
  <si>
    <t>Le 10 décembre 2013</t>
  </si>
  <si>
    <t># 13256</t>
  </si>
  <si>
    <t xml:space="preserve"> - Analyse des conséquences fiscales lors de la vente de votre lieu d'affaires;</t>
  </si>
  <si>
    <t>Autres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</si>
  <si>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</si>
  <si>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</si>
  <si>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12 octobre 2017</t>
  </si>
  <si>
    <t>3001 Rue Bergman
Laval Québec H7L 3Y5</t>
  </si>
  <si>
    <t># 17218</t>
  </si>
  <si>
    <t xml:space="preserve"> - Travail de représentation auprès du gouvernement afin de convaincre d'annuler le projet de cotisation ;</t>
  </si>
  <si>
    <t xml:space="preserve"> - Analyse et recherches fiscales entourant la disposition de votre résidence principale suite à un projet de cotisation  ;</t>
  </si>
  <si>
    <t xml:space="preserve"> - Analyse de l'opportunité d'achat d'un concurrent, de la juste valeur marchande, de l'offre d'achat et discussion avec vous ;</t>
  </si>
  <si>
    <t xml:space="preserve"> - Diverses discussions téléphoniques et courriels avec vous et le représentant du gouvernement ;</t>
  </si>
  <si>
    <t>Le 19 décembre 2017</t>
  </si>
  <si>
    <t># 17302</t>
  </si>
  <si>
    <t>Le 25 mars 2018</t>
  </si>
  <si>
    <t># 18045</t>
  </si>
  <si>
    <t xml:space="preserve"> - Travail de représentation auprès du gouvernement dans le cadre du projet de cotisation - plus précisément: discussions téléphoniques avec vous et le représentant du gouvernement, analyse des documents à soumettre, divers échanges par courriels avec vous et votre comptable, analyse des documents soumis, rédaction de représentations pour le gouvernement ;</t>
  </si>
  <si>
    <t>CAFE EXCEL INC.</t>
  </si>
  <si>
    <t># 19021</t>
  </si>
  <si>
    <t>Le 5 MARS 2019</t>
  </si>
  <si>
    <t xml:space="preserve"> - Analyse de la lettre d'intention et discussions téléphoniques avec vous à ce sujet ;</t>
  </si>
  <si>
    <t xml:space="preserve"> - Préparer les formulaires d'autorisations pour Café Excel et 9310-0634 Québec inc ;</t>
  </si>
  <si>
    <t xml:space="preserve"> - Différentes démarches avec votre comptable et le gouvernement afin d'obtenir avec précision certaines données fiscales depuis l'incorporation de la société qui serviront à établir les impacts fiscaux à la vente ;</t>
  </si>
  <si>
    <t xml:space="preserve"> - Analyse de toute la documentation soumise pour déterminer les impacts fiscaux ;</t>
  </si>
  <si>
    <t xml:space="preserve"> - Préparation de simulations fiscales de tableaux sommaire déterminant les impacts fiscaux et les écarts entre une planification hybride de vente d'actions et d'actifs vs la vente d'actifs ;</t>
  </si>
  <si>
    <t xml:space="preserve"> - Validation de vos différents soldes fiscaux afin de déterminer votre admissibilité à l'exonération pour gain en capital ;</t>
  </si>
  <si>
    <t xml:space="preserve"> - Analyse et recherches fiscales en lien avec les choix fiscaux pour clause de non-concurrence ;</t>
  </si>
  <si>
    <t xml:space="preserve"> - Révision des multiples versions de la documentation légale de la transaction de vente des actifs, commentaires et modifications à chacune des versions ;</t>
  </si>
  <si>
    <t xml:space="preserve"> - Analyse des impacts fiscaux sur la modification de la répartition du prix de vente entre les équipement et l'achalandage ;</t>
  </si>
  <si>
    <t xml:space="preserve"> - Discussions téléphoniques avec l'acheteur et différents échanges de courriels afin d'expliquer les étapes d'une transaction hybride et analyse des préoccupations fiscales des acheteurs ;</t>
  </si>
  <si>
    <t xml:space="preserve"> - Travail avec vous sur différents aspects du contrat de vente et des différentes clauses ;</t>
  </si>
  <si>
    <t xml:space="preserve"> - Préparation et rencontre avec vous afin de vous présenter les différents aspects comparatifs entre une transaction hybride et une vente d'actifs ;</t>
  </si>
  <si>
    <t xml:space="preserve"> - Divers échanges téléphoniques et courriels avec vous, votre avocat et votre comptable sur différents aspects ;</t>
  </si>
  <si>
    <t>Le 19 AVRIL 2019</t>
  </si>
  <si>
    <t># 19100</t>
  </si>
  <si>
    <t>Heures</t>
  </si>
  <si>
    <t>Taux</t>
  </si>
  <si>
    <t xml:space="preserve"> - Divers échanges téléphoniques avec vous, les acheteurs et votre avocat sur différents aspects ;</t>
  </si>
  <si>
    <t xml:space="preserve"> - Préparation des formulaires de choix fiscaux en lien avec les clauses de non-concurrence ;</t>
  </si>
  <si>
    <t xml:space="preserve"> - Révision et modifications aux formulaires de choix fiscaux requis afin de ne pas charger la TPS/TVQ lors de la vente des actifs ;</t>
  </si>
  <si>
    <t xml:space="preserve"> - Analyses, révisions et commentaires sur chacune des modifications au différentes versions de la documentation légale de la transaction de vente des actifs ;</t>
  </si>
  <si>
    <t xml:space="preserve"> - Lecture et rédaction de divers courriels afin de répondre aux différentes interrogations de tous les intervenants;</t>
  </si>
  <si>
    <t>Le 30 SEPTEMBRE 2019</t>
  </si>
  <si>
    <t># 19220</t>
  </si>
  <si>
    <t xml:space="preserve"> - Analyse des avances dues par vos compagnies à vous personnellement et discussions téléphoniques avec vous ;</t>
  </si>
  <si>
    <t xml:space="preserve"> - Discussions téléphoniques avec votre planificateur financier afin de lui transmettre mes directives et discussion téléphonique avec vous ;</t>
  </si>
  <si>
    <t xml:space="preserve"> - Différentes démarches afin de finaliser et transmettre les formulaires fiscaux de choix en lien avec les clauses de non-concurrence ;</t>
  </si>
  <si>
    <t xml:space="preserve"> - Divers échanges de courriels sur divers sujets donc la facturation de l'inventaire ;</t>
  </si>
  <si>
    <t xml:space="preserve"> - Discussions téléphoniques relativement aux conseils d'investissements ;</t>
  </si>
  <si>
    <t>Le 27 JUILLET 2024</t>
  </si>
  <si>
    <t># 24370</t>
  </si>
  <si>
    <t>9310-0634 QUÉBEC INC</t>
  </si>
  <si>
    <t xml:space="preserve"> - Analyse de votre situation et recommandation de planification fiscale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</si>
</sst>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1" xfId="0" applyFont="1" applyBorder="1"/>
    <xf numFmtId="0" fontId="2" fillId="0" borderId="5" xfId="0" applyFont="1" applyBorder="1"/>
    <xf numFmtId="0" fontId="6" fillId="0" borderId="10" xfId="0" applyFont="1" applyBorder="1"/>
    <xf numFmtId="0" fontId="2" fillId="0" borderId="6" xfId="0" applyFont="1" applyBorder="1"/>
    <xf numFmtId="0" fontId="3" fillId="0" borderId="6" xfId="0" applyFont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right"/>
    </xf>
    <xf numFmtId="7" fontId="13" fillId="0" borderId="0" xfId="0" applyNumberFormat="1" applyFont="1"/>
    <xf numFmtId="166" fontId="17" fillId="0" borderId="0" xfId="2" applyNumberFormat="1" applyFont="1"/>
    <xf numFmtId="166" fontId="18" fillId="0" borderId="0" xfId="2" applyNumberFormat="1" applyFont="1"/>
    <xf numFmtId="10" fontId="18" fillId="0" borderId="0" xfId="0" applyNumberFormat="1" applyFont="1" applyAlignment="1">
      <alignment horizontal="left"/>
    </xf>
    <xf numFmtId="166" fontId="18" fillId="0" borderId="0" xfId="0" applyNumberFormat="1" applyFont="1"/>
    <xf numFmtId="166" fontId="17" fillId="0" borderId="3" xfId="2" applyNumberFormat="1" applyFont="1" applyBorder="1"/>
    <xf numFmtId="0" fontId="18" fillId="0" borderId="0" xfId="0" applyFont="1" applyAlignment="1">
      <alignment horizontal="right"/>
    </xf>
    <xf numFmtId="166" fontId="18" fillId="0" borderId="0" xfId="1" applyNumberFormat="1" applyFont="1"/>
    <xf numFmtId="166" fontId="18" fillId="0" borderId="2" xfId="1" applyNumberFormat="1" applyFont="1" applyBorder="1"/>
    <xf numFmtId="7" fontId="18" fillId="0" borderId="0" xfId="0" applyNumberFormat="1" applyFont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167" fontId="18" fillId="0" borderId="0" xfId="0" applyNumberFormat="1" applyFont="1" applyAlignment="1">
      <alignment horizontal="left"/>
    </xf>
    <xf numFmtId="0" fontId="18" fillId="0" borderId="0" xfId="0" applyFont="1" applyAlignment="1">
      <alignment wrapText="1"/>
    </xf>
    <xf numFmtId="0" fontId="12" fillId="0" borderId="0" xfId="3" applyFont="1"/>
    <xf numFmtId="0" fontId="13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3" fillId="0" borderId="0" xfId="3" applyNumberFormat="1" applyFont="1"/>
    <xf numFmtId="0" fontId="2" fillId="0" borderId="0" xfId="3" applyFont="1"/>
    <xf numFmtId="39" fontId="13" fillId="0" borderId="0" xfId="3" applyNumberFormat="1" applyFont="1" applyAlignment="1">
      <alignment horizontal="center" wrapText="1" shrinkToFit="1"/>
    </xf>
    <xf numFmtId="7" fontId="13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left" wrapText="1" indent="1" shrinkToFit="1"/>
    </xf>
    <xf numFmtId="0" fontId="11" fillId="0" borderId="1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3CBE35A9-14D7-4A0F-82F2-3591FDB80F9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E895D42-4964-4E34-AEE3-0DEF8EEC6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6DB687-45F6-47D9-B6CF-704FFB24D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98955C6-BBCB-45EF-89C3-111B2ADB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B8EB319-8D80-43E6-A71F-55B83FEF7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173CD5-8F68-4B01-8F62-C36638D1D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3AD9BCC-531D-49AE-8BE9-5C8037DE36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FFC3EA5-5D1D-4032-9EA6-D3E2AAE55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F98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50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51</v>
      </c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53</v>
      </c>
      <c r="C26" s="30"/>
      <c r="D26" s="30"/>
      <c r="E26" s="30"/>
      <c r="F26" s="30"/>
    </row>
    <row r="27" spans="1:6" ht="15" x14ac:dyDescent="0.2">
      <c r="A27" s="21"/>
      <c r="B27" s="35" t="s">
        <v>54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55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56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3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57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58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23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59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25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 t="s">
        <v>24</v>
      </c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6*190</f>
        <v>1140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40</v>
      </c>
      <c r="F76" s="30"/>
    </row>
    <row r="77" spans="1:6" ht="13.5" customHeight="1" x14ac:dyDescent="0.2">
      <c r="A77" s="30"/>
      <c r="B77" s="43" t="s">
        <v>43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1180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59</v>
      </c>
      <c r="F79" s="30"/>
    </row>
    <row r="80" spans="1:6" ht="13.5" customHeight="1" x14ac:dyDescent="0.2">
      <c r="A80" s="30"/>
      <c r="B80" s="35" t="s">
        <v>5</v>
      </c>
      <c r="C80" s="40">
        <v>8.5000000000000006E-2</v>
      </c>
      <c r="D80" s="35"/>
      <c r="E80" s="45">
        <f>ROUND((E78+E79)*C80,2)</f>
        <v>105.32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1344.32</v>
      </c>
      <c r="F82" s="30"/>
    </row>
    <row r="83" spans="1:6" ht="15.75" thickTop="1" x14ac:dyDescent="0.2">
      <c r="A83" s="30"/>
      <c r="B83" s="67"/>
      <c r="C83" s="67"/>
      <c r="D83" s="67"/>
      <c r="E83" s="46"/>
      <c r="F83" s="30"/>
    </row>
    <row r="84" spans="1:6" ht="15" x14ac:dyDescent="0.2">
      <c r="A84" s="30"/>
      <c r="B84" s="66" t="s">
        <v>48</v>
      </c>
      <c r="C84" s="66"/>
      <c r="D84" s="66"/>
      <c r="E84" s="46">
        <v>0</v>
      </c>
      <c r="F84" s="30"/>
    </row>
    <row r="85" spans="1:6" ht="15" x14ac:dyDescent="0.2">
      <c r="A85" s="30"/>
      <c r="B85" s="67"/>
      <c r="C85" s="67"/>
      <c r="D85" s="67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1344.32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2"/>
      <c r="C89" s="62"/>
      <c r="D89" s="62"/>
      <c r="E89" s="62"/>
      <c r="F89" s="30"/>
    </row>
    <row r="90" spans="1:6" ht="14.25" x14ac:dyDescent="0.2">
      <c r="A90" s="70" t="s">
        <v>49</v>
      </c>
      <c r="B90" s="70"/>
      <c r="C90" s="70"/>
      <c r="D90" s="70"/>
      <c r="E90" s="70"/>
      <c r="F90" s="70"/>
    </row>
    <row r="91" spans="1:6" ht="14.25" x14ac:dyDescent="0.2">
      <c r="A91" s="68" t="s">
        <v>8</v>
      </c>
      <c r="B91" s="68"/>
      <c r="C91" s="68"/>
      <c r="D91" s="68"/>
      <c r="E91" s="68"/>
      <c r="F91" s="68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3"/>
      <c r="C93" s="63"/>
      <c r="D93" s="63"/>
      <c r="E93" s="63"/>
      <c r="F93" s="30"/>
    </row>
    <row r="94" spans="1:6" ht="15" x14ac:dyDescent="0.2">
      <c r="A94" s="69" t="s">
        <v>9</v>
      </c>
      <c r="B94" s="69"/>
      <c r="C94" s="69"/>
      <c r="D94" s="69"/>
      <c r="E94" s="69"/>
      <c r="F94" s="69"/>
    </row>
    <row r="96" spans="1:6" ht="39.75" customHeight="1" x14ac:dyDescent="0.2">
      <c r="B96" s="60"/>
      <c r="C96" s="61"/>
      <c r="D96" s="61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31:F31"/>
    <mergeCell ref="B45:D45"/>
    <mergeCell ref="B46:D46"/>
    <mergeCell ref="B47:D47"/>
    <mergeCell ref="B48:D48"/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</mergeCells>
  <phoneticPr fontId="0" type="noConversion"/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114B-D81D-4EC8-B448-945DE57DD392}">
  <sheetPr>
    <pageSetUpPr fitToPage="1"/>
  </sheetPr>
  <dimension ref="A12:F90"/>
  <sheetViews>
    <sheetView tabSelected="1" view="pageBreakPreview" topLeftCell="A41" zoomScale="80" zoomScaleNormal="100" zoomScaleSheetLayoutView="80" workbookViewId="0">
      <selection activeCell="B60" sqref="B60:D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115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51</v>
      </c>
      <c r="C24" s="30"/>
      <c r="D24" s="30"/>
      <c r="E24" s="30"/>
      <c r="F24" s="30"/>
    </row>
    <row r="25" spans="1:6" ht="15" x14ac:dyDescent="0.2">
      <c r="A25" s="21"/>
      <c r="B25" s="34" t="s">
        <v>117</v>
      </c>
      <c r="C25" s="30"/>
      <c r="D25" s="30"/>
      <c r="E25" s="30"/>
      <c r="F25" s="30"/>
    </row>
    <row r="26" spans="1:6" ht="33.75" customHeight="1" x14ac:dyDescent="0.2">
      <c r="A26" s="21"/>
      <c r="B26" s="52" t="s">
        <v>72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116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29.25" customHeight="1" x14ac:dyDescent="0.2">
      <c r="A35" s="30"/>
      <c r="B35" s="64" t="s">
        <v>118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s="57" customFormat="1" ht="14.25" x14ac:dyDescent="0.2">
      <c r="A64" s="53"/>
      <c r="B64" s="54"/>
      <c r="C64" s="55" t="s">
        <v>101</v>
      </c>
      <c r="D64" s="55" t="s">
        <v>102</v>
      </c>
      <c r="E64" s="56"/>
      <c r="F64" s="53"/>
    </row>
    <row r="65" spans="1:6" s="57" customFormat="1" ht="14.25" x14ac:dyDescent="0.2">
      <c r="A65" s="53"/>
      <c r="B65" s="54"/>
      <c r="C65" s="58">
        <v>1</v>
      </c>
      <c r="D65" s="59">
        <v>350</v>
      </c>
      <c r="E65" s="56"/>
      <c r="F65" s="53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ht="13.5" customHeight="1" x14ac:dyDescent="0.2">
      <c r="A67" s="30"/>
      <c r="B67" s="34" t="s">
        <v>45</v>
      </c>
      <c r="C67" s="35"/>
      <c r="D67" s="35"/>
      <c r="E67" s="38">
        <f>C65*D65</f>
        <v>350</v>
      </c>
      <c r="F67" s="30"/>
    </row>
    <row r="68" spans="1:6" ht="13.5" customHeight="1" x14ac:dyDescent="0.2">
      <c r="A68" s="30"/>
      <c r="B68" s="43" t="s">
        <v>42</v>
      </c>
      <c r="C68" s="35"/>
      <c r="D68" s="35"/>
      <c r="E68" s="39">
        <v>0</v>
      </c>
      <c r="F68" s="30"/>
    </row>
    <row r="69" spans="1:6" ht="13.5" customHeight="1" x14ac:dyDescent="0.2">
      <c r="A69" s="30"/>
      <c r="B69" s="43" t="s">
        <v>43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34" t="s">
        <v>44</v>
      </c>
      <c r="C70" s="35"/>
      <c r="D70" s="35"/>
      <c r="E70" s="38">
        <f>SUM(E67:E69)</f>
        <v>350</v>
      </c>
      <c r="F70" s="30"/>
    </row>
    <row r="71" spans="1:6" ht="13.5" customHeight="1" x14ac:dyDescent="0.2">
      <c r="A71" s="30"/>
      <c r="B71" s="35" t="s">
        <v>6</v>
      </c>
      <c r="C71" s="40">
        <v>0.05</v>
      </c>
      <c r="D71" s="35"/>
      <c r="E71" s="44">
        <f>ROUND(E70*C71,2)</f>
        <v>17.5</v>
      </c>
      <c r="F71" s="30"/>
    </row>
    <row r="72" spans="1:6" ht="13.5" customHeight="1" x14ac:dyDescent="0.2">
      <c r="A72" s="30"/>
      <c r="B72" s="35" t="s">
        <v>5</v>
      </c>
      <c r="C72" s="51">
        <v>9.9750000000000005E-2</v>
      </c>
      <c r="D72" s="35"/>
      <c r="E72" s="45">
        <f>ROUND(E70*C72,2)</f>
        <v>34.909999999999997</v>
      </c>
      <c r="F72" s="30"/>
    </row>
    <row r="73" spans="1:6" ht="13.5" customHeight="1" x14ac:dyDescent="0.2">
      <c r="A73" s="30"/>
      <c r="B73" s="35"/>
      <c r="C73" s="35"/>
      <c r="D73" s="35"/>
      <c r="E73" s="41"/>
      <c r="F73" s="30"/>
    </row>
    <row r="74" spans="1:6" ht="16.5" customHeight="1" thickBot="1" x14ac:dyDescent="0.25">
      <c r="A74" s="30"/>
      <c r="B74" s="34" t="s">
        <v>46</v>
      </c>
      <c r="C74" s="35"/>
      <c r="D74" s="35"/>
      <c r="E74" s="42">
        <f>SUM(E70:E72)</f>
        <v>402.40999999999997</v>
      </c>
      <c r="F74" s="30"/>
    </row>
    <row r="75" spans="1:6" ht="15.75" thickTop="1" x14ac:dyDescent="0.2">
      <c r="A75" s="30"/>
      <c r="B75" s="67"/>
      <c r="C75" s="67"/>
      <c r="D75" s="67"/>
      <c r="E75" s="46"/>
      <c r="F75" s="30"/>
    </row>
    <row r="76" spans="1:6" ht="15" x14ac:dyDescent="0.2">
      <c r="A76" s="30"/>
      <c r="B76" s="66" t="s">
        <v>48</v>
      </c>
      <c r="C76" s="66"/>
      <c r="D76" s="66"/>
      <c r="E76" s="46">
        <v>0</v>
      </c>
      <c r="F76" s="30"/>
    </row>
    <row r="77" spans="1:6" ht="15" x14ac:dyDescent="0.2">
      <c r="A77" s="30"/>
      <c r="B77" s="67"/>
      <c r="C77" s="67"/>
      <c r="D77" s="67"/>
      <c r="E77" s="46"/>
      <c r="F77" s="30"/>
    </row>
    <row r="78" spans="1:6" ht="19.5" customHeight="1" x14ac:dyDescent="0.2">
      <c r="A78" s="30"/>
      <c r="B78" s="47" t="s">
        <v>47</v>
      </c>
      <c r="C78" s="48"/>
      <c r="D78" s="48"/>
      <c r="E78" s="49">
        <f>E74-E76</f>
        <v>402.40999999999997</v>
      </c>
      <c r="F78" s="30"/>
    </row>
    <row r="79" spans="1:6" ht="13.5" customHeight="1" x14ac:dyDescent="0.2">
      <c r="A79" s="30"/>
      <c r="B79" s="30"/>
      <c r="C79" s="30"/>
      <c r="D79" s="30"/>
      <c r="E79" s="30"/>
      <c r="F79" s="30"/>
    </row>
    <row r="80" spans="1:6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62"/>
      <c r="C81" s="62"/>
      <c r="D81" s="62"/>
      <c r="E81" s="62"/>
      <c r="F81" s="30"/>
    </row>
    <row r="82" spans="1:6" ht="14.25" x14ac:dyDescent="0.2">
      <c r="A82" s="70" t="s">
        <v>69</v>
      </c>
      <c r="B82" s="70"/>
      <c r="C82" s="70"/>
      <c r="D82" s="70"/>
      <c r="E82" s="70"/>
      <c r="F82" s="70"/>
    </row>
    <row r="83" spans="1:6" ht="14.25" x14ac:dyDescent="0.2">
      <c r="A83" s="68" t="s">
        <v>70</v>
      </c>
      <c r="B83" s="68"/>
      <c r="C83" s="68"/>
      <c r="D83" s="68"/>
      <c r="E83" s="68"/>
      <c r="F83" s="68"/>
    </row>
    <row r="84" spans="1:6" x14ac:dyDescent="0.2">
      <c r="A84" s="30"/>
      <c r="B84" s="30"/>
      <c r="C84" s="30"/>
      <c r="D84" s="30"/>
      <c r="E84" s="30"/>
      <c r="F84" s="30"/>
    </row>
    <row r="85" spans="1:6" x14ac:dyDescent="0.2">
      <c r="A85" s="30"/>
      <c r="B85" s="63"/>
      <c r="C85" s="63"/>
      <c r="D85" s="63"/>
      <c r="E85" s="63"/>
      <c r="F85" s="30"/>
    </row>
    <row r="86" spans="1:6" ht="15" x14ac:dyDescent="0.2">
      <c r="A86" s="69" t="s">
        <v>9</v>
      </c>
      <c r="B86" s="69"/>
      <c r="C86" s="69"/>
      <c r="D86" s="69"/>
      <c r="E86" s="69"/>
      <c r="F86" s="69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20"/>
      <c r="C90" s="20"/>
      <c r="D90" s="20"/>
    </row>
  </sheetData>
  <mergeCells count="42">
    <mergeCell ref="B81:E81"/>
    <mergeCell ref="A82:F82"/>
    <mergeCell ref="A83:F83"/>
    <mergeCell ref="B85:E85"/>
    <mergeCell ref="A86:F86"/>
    <mergeCell ref="B88:D88"/>
    <mergeCell ref="B62:D62"/>
    <mergeCell ref="B63:D63"/>
    <mergeCell ref="B66:D66"/>
    <mergeCell ref="B75:D75"/>
    <mergeCell ref="B76:D76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58713655-2B0F-46FE-8845-730A87738C0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D45"/>
  <sheetViews>
    <sheetView view="pageBreakPreview" zoomScaleNormal="100" workbookViewId="0">
      <selection activeCell="B46" sqref="B46:D46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71" t="s">
        <v>1</v>
      </c>
      <c r="C1" s="71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18"/>
      <c r="C4" s="19" t="s">
        <v>4</v>
      </c>
      <c r="D4" s="7"/>
    </row>
    <row r="5" spans="1:4" s="2" customFormat="1" x14ac:dyDescent="0.2">
      <c r="A5" s="24"/>
      <c r="B5" s="25"/>
      <c r="C5" s="27" t="s">
        <v>17</v>
      </c>
      <c r="D5" s="26"/>
    </row>
    <row r="6" spans="1:4" x14ac:dyDescent="0.2">
      <c r="A6" s="6"/>
      <c r="B6" s="15"/>
      <c r="C6" s="8" t="s">
        <v>30</v>
      </c>
      <c r="D6" s="7"/>
    </row>
    <row r="7" spans="1:4" x14ac:dyDescent="0.2">
      <c r="A7" s="6"/>
      <c r="B7" s="15"/>
      <c r="C7" s="8" t="s">
        <v>3</v>
      </c>
      <c r="D7" s="7"/>
    </row>
    <row r="8" spans="1:4" x14ac:dyDescent="0.2">
      <c r="A8" s="6"/>
      <c r="B8" s="15"/>
      <c r="C8" s="8" t="s">
        <v>36</v>
      </c>
      <c r="D8" s="7"/>
    </row>
    <row r="9" spans="1:4" x14ac:dyDescent="0.2">
      <c r="A9" s="6"/>
      <c r="B9" s="15"/>
      <c r="C9" s="8" t="s">
        <v>29</v>
      </c>
      <c r="D9" s="7"/>
    </row>
    <row r="10" spans="1:4" x14ac:dyDescent="0.2">
      <c r="A10" s="6"/>
      <c r="B10" s="15"/>
      <c r="C10" s="8" t="s">
        <v>35</v>
      </c>
      <c r="D10" s="7"/>
    </row>
    <row r="11" spans="1:4" x14ac:dyDescent="0.2">
      <c r="A11" s="6"/>
      <c r="B11" s="15"/>
      <c r="C11" s="8" t="s">
        <v>34</v>
      </c>
      <c r="D11" s="7"/>
    </row>
    <row r="12" spans="1:4" x14ac:dyDescent="0.2">
      <c r="A12" s="6"/>
      <c r="B12" s="15"/>
      <c r="C12" s="8" t="s">
        <v>33</v>
      </c>
      <c r="D12" s="7"/>
    </row>
    <row r="13" spans="1:4" x14ac:dyDescent="0.2">
      <c r="A13" s="6"/>
      <c r="B13" s="15"/>
      <c r="C13" s="8" t="s">
        <v>31</v>
      </c>
      <c r="D13" s="7"/>
    </row>
    <row r="14" spans="1:4" x14ac:dyDescent="0.2">
      <c r="A14" s="6"/>
      <c r="B14" s="15"/>
      <c r="C14" s="8"/>
      <c r="D14" s="7"/>
    </row>
    <row r="15" spans="1:4" x14ac:dyDescent="0.2">
      <c r="A15" s="6"/>
      <c r="B15" s="15"/>
      <c r="C15" s="28" t="s">
        <v>18</v>
      </c>
      <c r="D15" s="7"/>
    </row>
    <row r="16" spans="1:4" x14ac:dyDescent="0.2">
      <c r="A16" s="6"/>
      <c r="B16" s="15"/>
      <c r="C16" s="8" t="s">
        <v>15</v>
      </c>
      <c r="D16" s="7"/>
    </row>
    <row r="17" spans="1:4" x14ac:dyDescent="0.2">
      <c r="A17" s="6"/>
      <c r="B17" s="15"/>
      <c r="C17" s="8" t="s">
        <v>28</v>
      </c>
      <c r="D17" s="7"/>
    </row>
    <row r="18" spans="1:4" x14ac:dyDescent="0.2">
      <c r="A18" s="6"/>
      <c r="B18" s="15"/>
      <c r="C18" s="8" t="s">
        <v>3</v>
      </c>
      <c r="D18" s="7"/>
    </row>
    <row r="19" spans="1:4" x14ac:dyDescent="0.2">
      <c r="A19" s="6"/>
      <c r="B19" s="15"/>
      <c r="C19" s="8" t="s">
        <v>11</v>
      </c>
      <c r="D19" s="7"/>
    </row>
    <row r="20" spans="1:4" x14ac:dyDescent="0.2">
      <c r="A20" s="6"/>
      <c r="B20" s="15"/>
      <c r="C20" s="8" t="s">
        <v>10</v>
      </c>
      <c r="D20" s="7"/>
    </row>
    <row r="21" spans="1:4" x14ac:dyDescent="0.2">
      <c r="A21" s="6"/>
      <c r="B21" s="15"/>
      <c r="C21" s="8" t="s">
        <v>14</v>
      </c>
      <c r="D21" s="7"/>
    </row>
    <row r="22" spans="1:4" ht="25.5" x14ac:dyDescent="0.2">
      <c r="A22" s="6"/>
      <c r="B22" s="15"/>
      <c r="C22" s="8" t="s">
        <v>13</v>
      </c>
      <c r="D22" s="7"/>
    </row>
    <row r="23" spans="1:4" x14ac:dyDescent="0.2">
      <c r="A23" s="6"/>
      <c r="B23" s="15"/>
      <c r="C23" s="8" t="s">
        <v>23</v>
      </c>
      <c r="D23" s="7"/>
    </row>
    <row r="24" spans="1:4" x14ac:dyDescent="0.2">
      <c r="A24" s="6"/>
      <c r="B24" s="15"/>
      <c r="C24" s="9" t="s">
        <v>16</v>
      </c>
      <c r="D24" s="7"/>
    </row>
    <row r="25" spans="1:4" x14ac:dyDescent="0.2">
      <c r="A25" s="6"/>
      <c r="B25" s="15"/>
      <c r="C25" s="9" t="s">
        <v>32</v>
      </c>
      <c r="D25" s="7"/>
    </row>
    <row r="26" spans="1:4" x14ac:dyDescent="0.2">
      <c r="A26" s="6"/>
      <c r="B26" s="15"/>
      <c r="C26" s="8" t="s">
        <v>12</v>
      </c>
      <c r="D26" s="7"/>
    </row>
    <row r="27" spans="1:4" x14ac:dyDescent="0.2">
      <c r="A27" s="6"/>
      <c r="B27" s="15"/>
      <c r="C27" s="8" t="s">
        <v>25</v>
      </c>
      <c r="D27" s="7"/>
    </row>
    <row r="28" spans="1:4" x14ac:dyDescent="0.2">
      <c r="A28" s="6"/>
      <c r="B28" s="15"/>
      <c r="C28" s="8" t="s">
        <v>24</v>
      </c>
      <c r="D28" s="7"/>
    </row>
    <row r="29" spans="1:4" x14ac:dyDescent="0.2">
      <c r="A29" s="6"/>
      <c r="B29" s="15"/>
      <c r="C29" s="8"/>
      <c r="D29" s="7"/>
    </row>
    <row r="30" spans="1:4" x14ac:dyDescent="0.2">
      <c r="A30" s="6"/>
      <c r="B30" s="15"/>
      <c r="C30" s="28" t="s">
        <v>19</v>
      </c>
      <c r="D30" s="7"/>
    </row>
    <row r="31" spans="1:4" x14ac:dyDescent="0.2">
      <c r="A31" s="6"/>
      <c r="B31" s="15"/>
      <c r="C31" s="8" t="s">
        <v>20</v>
      </c>
      <c r="D31" s="7"/>
    </row>
    <row r="32" spans="1:4" ht="25.5" x14ac:dyDescent="0.2">
      <c r="A32" s="6"/>
      <c r="B32" s="15"/>
      <c r="C32" s="8" t="s">
        <v>21</v>
      </c>
      <c r="D32" s="7"/>
    </row>
    <row r="33" spans="1:4" ht="25.5" x14ac:dyDescent="0.2">
      <c r="A33" s="6"/>
      <c r="B33" s="15"/>
      <c r="C33" s="8" t="s">
        <v>22</v>
      </c>
      <c r="D33" s="7"/>
    </row>
    <row r="34" spans="1:4" ht="25.5" x14ac:dyDescent="0.2">
      <c r="A34" s="6"/>
      <c r="B34" s="15"/>
      <c r="C34" s="8" t="s">
        <v>27</v>
      </c>
      <c r="D34" s="7"/>
    </row>
    <row r="35" spans="1:4" x14ac:dyDescent="0.2">
      <c r="A35" s="6"/>
      <c r="B35" s="15"/>
      <c r="C35" s="8" t="s">
        <v>2</v>
      </c>
      <c r="D35" s="7"/>
    </row>
    <row r="36" spans="1:4" x14ac:dyDescent="0.2">
      <c r="A36" s="6"/>
      <c r="B36" s="15"/>
      <c r="C36" s="8" t="s">
        <v>26</v>
      </c>
      <c r="D36" s="7"/>
    </row>
    <row r="37" spans="1:4" x14ac:dyDescent="0.2">
      <c r="A37" s="6"/>
      <c r="B37" s="15"/>
      <c r="C37" s="10" t="s">
        <v>38</v>
      </c>
      <c r="D37" s="7"/>
    </row>
    <row r="38" spans="1:4" x14ac:dyDescent="0.2">
      <c r="A38" s="6"/>
      <c r="B38" s="15"/>
      <c r="C38" s="7" t="s">
        <v>37</v>
      </c>
      <c r="D38" s="7"/>
    </row>
    <row r="39" spans="1:4" x14ac:dyDescent="0.2">
      <c r="A39" s="6"/>
      <c r="B39" s="15"/>
      <c r="C39" s="7" t="s">
        <v>39</v>
      </c>
      <c r="D39" s="7"/>
    </row>
    <row r="40" spans="1:4" x14ac:dyDescent="0.2">
      <c r="A40" s="6"/>
      <c r="B40" s="15"/>
      <c r="C40" s="10" t="s">
        <v>40</v>
      </c>
      <c r="D40" s="7"/>
    </row>
    <row r="41" spans="1:4" x14ac:dyDescent="0.2">
      <c r="A41" s="6"/>
      <c r="B41" s="15"/>
      <c r="C41" s="7"/>
      <c r="D41" s="7"/>
    </row>
    <row r="42" spans="1:4" x14ac:dyDescent="0.2">
      <c r="A42" s="6"/>
      <c r="B42" s="15"/>
      <c r="C42" s="7"/>
      <c r="D42" s="7"/>
    </row>
    <row r="43" spans="1:4" x14ac:dyDescent="0.2">
      <c r="A43" s="6"/>
      <c r="B43" s="15"/>
      <c r="C43" s="7"/>
      <c r="D43" s="7"/>
    </row>
    <row r="44" spans="1:4" x14ac:dyDescent="0.2">
      <c r="A44" s="6"/>
      <c r="B44" s="16"/>
      <c r="C44" s="7"/>
      <c r="D44" s="7"/>
    </row>
    <row r="45" spans="1:4" ht="13.5" thickBot="1" x14ac:dyDescent="0.25">
      <c r="A45" s="11"/>
      <c r="B45" s="17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8"/>
  <sheetViews>
    <sheetView view="pageBreakPreview" topLeftCell="A34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61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51</v>
      </c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53</v>
      </c>
      <c r="C26" s="30"/>
      <c r="D26" s="30"/>
      <c r="E26" s="30"/>
      <c r="F26" s="30"/>
    </row>
    <row r="27" spans="1:6" ht="15" x14ac:dyDescent="0.2">
      <c r="A27" s="21"/>
      <c r="B27" s="35" t="s">
        <v>54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60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28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62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 t="s">
        <v>14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 t="s">
        <v>59</v>
      </c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 t="s">
        <v>25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 t="s">
        <v>24</v>
      </c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64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5*190</f>
        <v>950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10</v>
      </c>
      <c r="F76" s="30"/>
    </row>
    <row r="77" spans="1:6" ht="13.5" customHeight="1" x14ac:dyDescent="0.2">
      <c r="A77" s="30"/>
      <c r="B77" s="43" t="s">
        <v>63</v>
      </c>
      <c r="C77" s="35"/>
      <c r="D77" s="35"/>
      <c r="E77" s="39">
        <v>225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1185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59.25</v>
      </c>
      <c r="F79" s="30"/>
    </row>
    <row r="80" spans="1:6" ht="13.5" customHeight="1" x14ac:dyDescent="0.2">
      <c r="A80" s="30"/>
      <c r="B80" s="35" t="s">
        <v>5</v>
      </c>
      <c r="C80" s="40">
        <v>8.5000000000000006E-2</v>
      </c>
      <c r="D80" s="35"/>
      <c r="E80" s="45">
        <f>ROUND((E78+E79)*C80,2)</f>
        <v>105.76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1350.01</v>
      </c>
      <c r="F82" s="30"/>
    </row>
    <row r="83" spans="1:6" ht="15.75" thickTop="1" x14ac:dyDescent="0.2">
      <c r="A83" s="30"/>
      <c r="B83" s="67"/>
      <c r="C83" s="67"/>
      <c r="D83" s="67"/>
      <c r="E83" s="46"/>
      <c r="F83" s="30"/>
    </row>
    <row r="84" spans="1:6" ht="15" x14ac:dyDescent="0.2">
      <c r="A84" s="30"/>
      <c r="B84" s="66" t="s">
        <v>48</v>
      </c>
      <c r="C84" s="66"/>
      <c r="D84" s="66"/>
      <c r="E84" s="46">
        <v>0</v>
      </c>
      <c r="F84" s="30"/>
    </row>
    <row r="85" spans="1:6" ht="15" x14ac:dyDescent="0.2">
      <c r="A85" s="30"/>
      <c r="B85" s="67"/>
      <c r="C85" s="67"/>
      <c r="D85" s="67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1350.01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2"/>
      <c r="C89" s="62"/>
      <c r="D89" s="62"/>
      <c r="E89" s="62"/>
      <c r="F89" s="30"/>
    </row>
    <row r="90" spans="1:6" ht="14.25" x14ac:dyDescent="0.2">
      <c r="A90" s="70" t="s">
        <v>49</v>
      </c>
      <c r="B90" s="70"/>
      <c r="C90" s="70"/>
      <c r="D90" s="70"/>
      <c r="E90" s="70"/>
      <c r="F90" s="70"/>
    </row>
    <row r="91" spans="1:6" ht="14.25" x14ac:dyDescent="0.2">
      <c r="A91" s="68" t="s">
        <v>8</v>
      </c>
      <c r="B91" s="68"/>
      <c r="C91" s="68"/>
      <c r="D91" s="68"/>
      <c r="E91" s="68"/>
      <c r="F91" s="68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3"/>
      <c r="C93" s="63"/>
      <c r="D93" s="63"/>
      <c r="E93" s="63"/>
      <c r="F93" s="30"/>
    </row>
    <row r="94" spans="1:6" ht="15" x14ac:dyDescent="0.2">
      <c r="A94" s="69" t="s">
        <v>9</v>
      </c>
      <c r="B94" s="69"/>
      <c r="C94" s="69"/>
      <c r="D94" s="69"/>
      <c r="E94" s="69"/>
      <c r="F94" s="69"/>
    </row>
    <row r="96" spans="1:6" ht="39.75" customHeight="1" x14ac:dyDescent="0.2">
      <c r="B96" s="60"/>
      <c r="C96" s="61"/>
      <c r="D96" s="61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1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8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65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51</v>
      </c>
      <c r="C24" s="30"/>
      <c r="D24" s="30"/>
      <c r="E24" s="30"/>
      <c r="F24" s="30"/>
    </row>
    <row r="25" spans="1:6" ht="15" x14ac:dyDescent="0.2">
      <c r="A25" s="21"/>
      <c r="B25" s="34" t="s">
        <v>52</v>
      </c>
      <c r="C25" s="30"/>
      <c r="D25" s="30"/>
      <c r="E25" s="30"/>
      <c r="F25" s="30"/>
    </row>
    <row r="26" spans="1:6" ht="15" x14ac:dyDescent="0.2">
      <c r="A26" s="21"/>
      <c r="B26" s="35" t="s">
        <v>53</v>
      </c>
      <c r="C26" s="30"/>
      <c r="D26" s="30"/>
      <c r="E26" s="30"/>
      <c r="F26" s="30"/>
    </row>
    <row r="27" spans="1:6" ht="15" x14ac:dyDescent="0.2">
      <c r="A27" s="21"/>
      <c r="B27" s="35" t="s">
        <v>54</v>
      </c>
      <c r="C27" s="30"/>
      <c r="D27" s="30"/>
      <c r="E27" s="30"/>
      <c r="F27" s="30"/>
    </row>
    <row r="28" spans="1:6" x14ac:dyDescent="0.2">
      <c r="A28" s="22"/>
      <c r="B28" s="30"/>
      <c r="C28" s="32"/>
      <c r="D28" s="32"/>
      <c r="E28" s="33"/>
      <c r="F28" s="30"/>
    </row>
    <row r="29" spans="1:6" ht="15" x14ac:dyDescent="0.2">
      <c r="A29" s="21"/>
      <c r="B29" s="32"/>
      <c r="C29" s="32"/>
      <c r="D29" s="36" t="s">
        <v>41</v>
      </c>
      <c r="E29" s="36" t="s">
        <v>66</v>
      </c>
      <c r="F29" s="30"/>
    </row>
    <row r="30" spans="1:6" ht="13.5" thickBot="1" x14ac:dyDescent="0.25">
      <c r="A30" s="23"/>
      <c r="B30" s="23"/>
      <c r="C30" s="23"/>
      <c r="D30" s="23"/>
      <c r="E30" s="23"/>
      <c r="F30" s="29"/>
    </row>
    <row r="31" spans="1:6" s="50" customFormat="1" ht="21.75" customHeight="1" x14ac:dyDescent="0.2">
      <c r="A31" s="65" t="s">
        <v>0</v>
      </c>
      <c r="B31" s="65"/>
      <c r="C31" s="65"/>
      <c r="D31" s="65"/>
      <c r="E31" s="65"/>
      <c r="F31" s="65"/>
    </row>
    <row r="32" spans="1:6" x14ac:dyDescent="0.2">
      <c r="A32" s="21"/>
      <c r="B32" s="22"/>
      <c r="C32" s="21"/>
      <c r="D32" s="21"/>
      <c r="E32" s="21"/>
    </row>
    <row r="33" spans="1:6" ht="14.25" x14ac:dyDescent="0.2">
      <c r="A33" s="30"/>
      <c r="B33" s="31" t="s">
        <v>7</v>
      </c>
      <c r="C33" s="31"/>
      <c r="D33" s="31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67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3.5" customHeight="1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4.25" x14ac:dyDescent="0.2">
      <c r="A68" s="30"/>
      <c r="B68" s="64"/>
      <c r="C68" s="64"/>
      <c r="D68" s="64"/>
      <c r="E68" s="37"/>
      <c r="F68" s="30"/>
    </row>
    <row r="69" spans="1:6" ht="14.25" x14ac:dyDescent="0.2">
      <c r="A69" s="30"/>
      <c r="B69" s="64"/>
      <c r="C69" s="64"/>
      <c r="D69" s="64"/>
      <c r="E69" s="37"/>
      <c r="F69" s="30"/>
    </row>
    <row r="70" spans="1:6" ht="14.25" x14ac:dyDescent="0.2">
      <c r="A70" s="30"/>
      <c r="B70" s="64"/>
      <c r="C70" s="64"/>
      <c r="D70" s="64"/>
      <c r="E70" s="37"/>
      <c r="F70" s="30"/>
    </row>
    <row r="71" spans="1:6" ht="14.25" x14ac:dyDescent="0.2">
      <c r="A71" s="30"/>
      <c r="B71" s="64"/>
      <c r="C71" s="64"/>
      <c r="D71" s="64"/>
      <c r="E71" s="37"/>
      <c r="F71" s="30"/>
    </row>
    <row r="72" spans="1:6" ht="14.25" x14ac:dyDescent="0.2">
      <c r="A72" s="30"/>
      <c r="B72" s="64"/>
      <c r="C72" s="64"/>
      <c r="D72" s="64"/>
      <c r="E72" s="37"/>
      <c r="F72" s="30"/>
    </row>
    <row r="73" spans="1:6" ht="14.25" x14ac:dyDescent="0.2">
      <c r="A73" s="30"/>
      <c r="B73" s="64"/>
      <c r="C73" s="64"/>
      <c r="D73" s="64"/>
      <c r="E73" s="37"/>
      <c r="F73" s="30"/>
    </row>
    <row r="74" spans="1:6" ht="13.5" customHeight="1" x14ac:dyDescent="0.2">
      <c r="A74" s="30"/>
      <c r="B74" s="64"/>
      <c r="C74" s="64"/>
      <c r="D74" s="64"/>
      <c r="E74" s="37"/>
      <c r="F74" s="30"/>
    </row>
    <row r="75" spans="1:6" ht="13.5" customHeight="1" x14ac:dyDescent="0.2">
      <c r="A75" s="30"/>
      <c r="B75" s="34" t="s">
        <v>45</v>
      </c>
      <c r="C75" s="35"/>
      <c r="D75" s="35"/>
      <c r="E75" s="38">
        <f>1.25*225</f>
        <v>281.25</v>
      </c>
      <c r="F75" s="30"/>
    </row>
    <row r="76" spans="1:6" ht="13.5" customHeight="1" x14ac:dyDescent="0.2">
      <c r="A76" s="30"/>
      <c r="B76" s="43" t="s">
        <v>42</v>
      </c>
      <c r="C76" s="35"/>
      <c r="D76" s="35"/>
      <c r="E76" s="39">
        <v>0</v>
      </c>
      <c r="F76" s="30"/>
    </row>
    <row r="77" spans="1:6" ht="13.5" customHeight="1" x14ac:dyDescent="0.2">
      <c r="A77" s="30"/>
      <c r="B77" s="43" t="s">
        <v>68</v>
      </c>
      <c r="C77" s="35"/>
      <c r="D77" s="35"/>
      <c r="E77" s="39">
        <v>0</v>
      </c>
      <c r="F77" s="30"/>
    </row>
    <row r="78" spans="1:6" ht="13.5" customHeight="1" x14ac:dyDescent="0.2">
      <c r="A78" s="30"/>
      <c r="B78" s="34" t="s">
        <v>44</v>
      </c>
      <c r="C78" s="35"/>
      <c r="D78" s="35"/>
      <c r="E78" s="38">
        <f>SUM(E75:E77)</f>
        <v>281.25</v>
      </c>
      <c r="F78" s="30"/>
    </row>
    <row r="79" spans="1:6" ht="13.5" customHeight="1" x14ac:dyDescent="0.2">
      <c r="A79" s="30"/>
      <c r="B79" s="35" t="s">
        <v>6</v>
      </c>
      <c r="C79" s="40">
        <v>0.05</v>
      </c>
      <c r="D79" s="35"/>
      <c r="E79" s="44">
        <f>ROUND(E78*C79,2)</f>
        <v>14.06</v>
      </c>
      <c r="F79" s="30"/>
    </row>
    <row r="80" spans="1:6" ht="13.5" customHeight="1" x14ac:dyDescent="0.2">
      <c r="A80" s="30"/>
      <c r="B80" s="35" t="s">
        <v>5</v>
      </c>
      <c r="C80" s="51">
        <v>9.9750000000000005E-2</v>
      </c>
      <c r="D80" s="35"/>
      <c r="E80" s="45">
        <f>ROUND(E78*C80,2)</f>
        <v>28.05</v>
      </c>
      <c r="F80" s="30"/>
    </row>
    <row r="81" spans="1:6" ht="13.5" customHeight="1" x14ac:dyDescent="0.2">
      <c r="A81" s="30"/>
      <c r="B81" s="35"/>
      <c r="C81" s="35"/>
      <c r="D81" s="35"/>
      <c r="E81" s="41"/>
      <c r="F81" s="30"/>
    </row>
    <row r="82" spans="1:6" ht="16.5" customHeight="1" thickBot="1" x14ac:dyDescent="0.25">
      <c r="A82" s="30"/>
      <c r="B82" s="34" t="s">
        <v>46</v>
      </c>
      <c r="C82" s="35"/>
      <c r="D82" s="35"/>
      <c r="E82" s="42">
        <f>SUM(E78:E80)</f>
        <v>323.36</v>
      </c>
      <c r="F82" s="30"/>
    </row>
    <row r="83" spans="1:6" ht="15.75" thickTop="1" x14ac:dyDescent="0.2">
      <c r="A83" s="30"/>
      <c r="B83" s="67"/>
      <c r="C83" s="67"/>
      <c r="D83" s="67"/>
      <c r="E83" s="46"/>
      <c r="F83" s="30"/>
    </row>
    <row r="84" spans="1:6" ht="15" x14ac:dyDescent="0.2">
      <c r="A84" s="30"/>
      <c r="B84" s="66" t="s">
        <v>48</v>
      </c>
      <c r="C84" s="66"/>
      <c r="D84" s="66"/>
      <c r="E84" s="46">
        <v>0</v>
      </c>
      <c r="F84" s="30"/>
    </row>
    <row r="85" spans="1:6" ht="15" x14ac:dyDescent="0.2">
      <c r="A85" s="30"/>
      <c r="B85" s="67"/>
      <c r="C85" s="67"/>
      <c r="D85" s="67"/>
      <c r="E85" s="46"/>
      <c r="F85" s="30"/>
    </row>
    <row r="86" spans="1:6" ht="19.5" customHeight="1" x14ac:dyDescent="0.2">
      <c r="A86" s="30"/>
      <c r="B86" s="47" t="s">
        <v>47</v>
      </c>
      <c r="C86" s="48"/>
      <c r="D86" s="48"/>
      <c r="E86" s="49">
        <f>E82-E84</f>
        <v>323.36</v>
      </c>
      <c r="F86" s="30"/>
    </row>
    <row r="87" spans="1:6" ht="13.5" customHeight="1" x14ac:dyDescent="0.2">
      <c r="A87" s="30"/>
      <c r="B87" s="30"/>
      <c r="C87" s="30"/>
      <c r="D87" s="30"/>
      <c r="E87" s="30"/>
      <c r="F87" s="30"/>
    </row>
    <row r="88" spans="1:6" x14ac:dyDescent="0.2">
      <c r="A88" s="30"/>
      <c r="B88" s="30"/>
      <c r="C88" s="30"/>
      <c r="D88" s="30"/>
      <c r="E88" s="30"/>
      <c r="F88" s="30"/>
    </row>
    <row r="89" spans="1:6" x14ac:dyDescent="0.2">
      <c r="A89" s="30"/>
      <c r="B89" s="62"/>
      <c r="C89" s="62"/>
      <c r="D89" s="62"/>
      <c r="E89" s="62"/>
      <c r="F89" s="30"/>
    </row>
    <row r="90" spans="1:6" ht="14.25" x14ac:dyDescent="0.2">
      <c r="A90" s="70" t="s">
        <v>49</v>
      </c>
      <c r="B90" s="70"/>
      <c r="C90" s="70"/>
      <c r="D90" s="70"/>
      <c r="E90" s="70"/>
      <c r="F90" s="70"/>
    </row>
    <row r="91" spans="1:6" ht="14.25" x14ac:dyDescent="0.2">
      <c r="A91" s="68" t="s">
        <v>8</v>
      </c>
      <c r="B91" s="68"/>
      <c r="C91" s="68"/>
      <c r="D91" s="68"/>
      <c r="E91" s="68"/>
      <c r="F91" s="68"/>
    </row>
    <row r="92" spans="1:6" x14ac:dyDescent="0.2">
      <c r="A92" s="30"/>
      <c r="B92" s="30"/>
      <c r="C92" s="30"/>
      <c r="D92" s="30"/>
      <c r="E92" s="30"/>
      <c r="F92" s="30"/>
    </row>
    <row r="93" spans="1:6" x14ac:dyDescent="0.2">
      <c r="A93" s="30"/>
      <c r="B93" s="63"/>
      <c r="C93" s="63"/>
      <c r="D93" s="63"/>
      <c r="E93" s="63"/>
      <c r="F93" s="30"/>
    </row>
    <row r="94" spans="1:6" ht="15" x14ac:dyDescent="0.2">
      <c r="A94" s="69" t="s">
        <v>9</v>
      </c>
      <c r="B94" s="69"/>
      <c r="C94" s="69"/>
      <c r="D94" s="69"/>
      <c r="E94" s="69"/>
      <c r="F94" s="69"/>
    </row>
    <row r="96" spans="1:6" ht="39.75" customHeight="1" x14ac:dyDescent="0.2">
      <c r="B96" s="60"/>
      <c r="C96" s="61"/>
      <c r="D96" s="61"/>
    </row>
    <row r="97" spans="2:4" ht="13.5" customHeight="1" x14ac:dyDescent="0.2"/>
    <row r="98" spans="2:4" x14ac:dyDescent="0.2">
      <c r="B98" s="20"/>
      <c r="C98" s="20"/>
      <c r="D98" s="20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2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71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33.75" customHeight="1" x14ac:dyDescent="0.2">
      <c r="A26" s="21"/>
      <c r="B26" s="52" t="s">
        <v>72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73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 t="s">
        <v>75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74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76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77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9*245</f>
        <v>2205</v>
      </c>
      <c r="F69" s="30"/>
    </row>
    <row r="70" spans="1:6" ht="13.5" customHeight="1" x14ac:dyDescent="0.2">
      <c r="A70" s="30"/>
      <c r="B70" s="43" t="s">
        <v>42</v>
      </c>
      <c r="C70" s="35"/>
      <c r="D70" s="35"/>
      <c r="E70" s="39">
        <v>0</v>
      </c>
      <c r="F70" s="30"/>
    </row>
    <row r="71" spans="1:6" ht="13.5" customHeight="1" x14ac:dyDescent="0.2">
      <c r="A71" s="30"/>
      <c r="B71" s="43" t="s">
        <v>43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2205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110.25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219.95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2535.1999999999998</v>
      </c>
      <c r="F76" s="30"/>
    </row>
    <row r="77" spans="1:6" ht="15.75" thickTop="1" x14ac:dyDescent="0.2">
      <c r="A77" s="30"/>
      <c r="B77" s="67"/>
      <c r="C77" s="67"/>
      <c r="D77" s="67"/>
      <c r="E77" s="46"/>
      <c r="F77" s="30"/>
    </row>
    <row r="78" spans="1:6" ht="15" x14ac:dyDescent="0.2">
      <c r="A78" s="30"/>
      <c r="B78" s="66" t="s">
        <v>48</v>
      </c>
      <c r="C78" s="66"/>
      <c r="D78" s="66"/>
      <c r="E78" s="46">
        <v>0</v>
      </c>
      <c r="F78" s="30"/>
    </row>
    <row r="79" spans="1:6" ht="15" x14ac:dyDescent="0.2">
      <c r="A79" s="30"/>
      <c r="B79" s="67"/>
      <c r="C79" s="67"/>
      <c r="D79" s="67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2535.1999999999998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2"/>
      <c r="C83" s="62"/>
      <c r="D83" s="62"/>
      <c r="E83" s="62"/>
      <c r="F83" s="30"/>
    </row>
    <row r="84" spans="1:6" ht="14.25" x14ac:dyDescent="0.2">
      <c r="A84" s="70" t="s">
        <v>69</v>
      </c>
      <c r="B84" s="70"/>
      <c r="C84" s="70"/>
      <c r="D84" s="70"/>
      <c r="E84" s="70"/>
      <c r="F84" s="70"/>
    </row>
    <row r="85" spans="1:6" ht="14.25" x14ac:dyDescent="0.2">
      <c r="A85" s="68" t="s">
        <v>70</v>
      </c>
      <c r="B85" s="68"/>
      <c r="C85" s="68"/>
      <c r="D85" s="68"/>
      <c r="E85" s="68"/>
      <c r="F85" s="68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3"/>
      <c r="C87" s="63"/>
      <c r="D87" s="63"/>
      <c r="E87" s="63"/>
      <c r="F87" s="30"/>
    </row>
    <row r="88" spans="1:6" ht="15" x14ac:dyDescent="0.2">
      <c r="A88" s="69" t="s">
        <v>9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2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78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33.75" customHeight="1" x14ac:dyDescent="0.2">
      <c r="A26" s="21"/>
      <c r="B26" s="52" t="s">
        <v>72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79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14.25" x14ac:dyDescent="0.2">
      <c r="A35" s="30"/>
      <c r="B35" s="64" t="s">
        <v>74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 t="s">
        <v>77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4.25" x14ac:dyDescent="0.2">
      <c r="A66" s="30"/>
      <c r="B66" s="64"/>
      <c r="C66" s="64"/>
      <c r="D66" s="64"/>
      <c r="E66" s="37"/>
      <c r="F66" s="30"/>
    </row>
    <row r="67" spans="1:6" ht="14.25" x14ac:dyDescent="0.2">
      <c r="A67" s="30"/>
      <c r="B67" s="64"/>
      <c r="C67" s="64"/>
      <c r="D67" s="64"/>
      <c r="E67" s="37"/>
      <c r="F67" s="30"/>
    </row>
    <row r="68" spans="1:6" ht="13.5" customHeight="1" x14ac:dyDescent="0.2">
      <c r="A68" s="30"/>
      <c r="B68" s="64"/>
      <c r="C68" s="64"/>
      <c r="D68" s="64"/>
      <c r="E68" s="37"/>
      <c r="F68" s="30"/>
    </row>
    <row r="69" spans="1:6" ht="13.5" customHeight="1" x14ac:dyDescent="0.2">
      <c r="A69" s="30"/>
      <c r="B69" s="34" t="s">
        <v>45</v>
      </c>
      <c r="C69" s="35"/>
      <c r="D69" s="35"/>
      <c r="E69" s="38">
        <f>2.5*245</f>
        <v>612.5</v>
      </c>
      <c r="F69" s="30"/>
    </row>
    <row r="70" spans="1:6" ht="13.5" customHeight="1" x14ac:dyDescent="0.2">
      <c r="A70" s="30"/>
      <c r="B70" s="43" t="s">
        <v>42</v>
      </c>
      <c r="C70" s="35"/>
      <c r="D70" s="35"/>
      <c r="E70" s="39">
        <v>0</v>
      </c>
      <c r="F70" s="30"/>
    </row>
    <row r="71" spans="1:6" ht="13.5" customHeight="1" x14ac:dyDescent="0.2">
      <c r="A71" s="30"/>
      <c r="B71" s="43" t="s">
        <v>43</v>
      </c>
      <c r="C71" s="35"/>
      <c r="D71" s="35"/>
      <c r="E71" s="39">
        <v>0</v>
      </c>
      <c r="F71" s="30"/>
    </row>
    <row r="72" spans="1:6" ht="13.5" customHeight="1" x14ac:dyDescent="0.2">
      <c r="A72" s="30"/>
      <c r="B72" s="34" t="s">
        <v>44</v>
      </c>
      <c r="C72" s="35"/>
      <c r="D72" s="35"/>
      <c r="E72" s="38">
        <f>SUM(E69:E71)</f>
        <v>612.5</v>
      </c>
      <c r="F72" s="30"/>
    </row>
    <row r="73" spans="1:6" ht="13.5" customHeight="1" x14ac:dyDescent="0.2">
      <c r="A73" s="30"/>
      <c r="B73" s="35" t="s">
        <v>6</v>
      </c>
      <c r="C73" s="40">
        <v>0.05</v>
      </c>
      <c r="D73" s="35"/>
      <c r="E73" s="44">
        <f>ROUND(E72*C73,2)</f>
        <v>30.63</v>
      </c>
      <c r="F73" s="30"/>
    </row>
    <row r="74" spans="1:6" ht="13.5" customHeight="1" x14ac:dyDescent="0.2">
      <c r="A74" s="30"/>
      <c r="B74" s="35" t="s">
        <v>5</v>
      </c>
      <c r="C74" s="51">
        <v>9.9750000000000005E-2</v>
      </c>
      <c r="D74" s="35"/>
      <c r="E74" s="45">
        <f>ROUND(E72*C74,2)</f>
        <v>61.1</v>
      </c>
      <c r="F74" s="30"/>
    </row>
    <row r="75" spans="1:6" ht="13.5" customHeight="1" x14ac:dyDescent="0.2">
      <c r="A75" s="30"/>
      <c r="B75" s="35"/>
      <c r="C75" s="35"/>
      <c r="D75" s="35"/>
      <c r="E75" s="41"/>
      <c r="F75" s="30"/>
    </row>
    <row r="76" spans="1:6" ht="16.5" customHeight="1" thickBot="1" x14ac:dyDescent="0.25">
      <c r="A76" s="30"/>
      <c r="B76" s="34" t="s">
        <v>46</v>
      </c>
      <c r="C76" s="35"/>
      <c r="D76" s="35"/>
      <c r="E76" s="42">
        <f>SUM(E72:E74)</f>
        <v>704.23</v>
      </c>
      <c r="F76" s="30"/>
    </row>
    <row r="77" spans="1:6" ht="15.75" thickTop="1" x14ac:dyDescent="0.2">
      <c r="A77" s="30"/>
      <c r="B77" s="67"/>
      <c r="C77" s="67"/>
      <c r="D77" s="67"/>
      <c r="E77" s="46"/>
      <c r="F77" s="30"/>
    </row>
    <row r="78" spans="1:6" ht="15" x14ac:dyDescent="0.2">
      <c r="A78" s="30"/>
      <c r="B78" s="66" t="s">
        <v>48</v>
      </c>
      <c r="C78" s="66"/>
      <c r="D78" s="66"/>
      <c r="E78" s="46">
        <v>0</v>
      </c>
      <c r="F78" s="30"/>
    </row>
    <row r="79" spans="1:6" ht="15" x14ac:dyDescent="0.2">
      <c r="A79" s="30"/>
      <c r="B79" s="67"/>
      <c r="C79" s="67"/>
      <c r="D79" s="67"/>
      <c r="E79" s="46"/>
      <c r="F79" s="30"/>
    </row>
    <row r="80" spans="1:6" ht="19.5" customHeight="1" x14ac:dyDescent="0.2">
      <c r="A80" s="30"/>
      <c r="B80" s="47" t="s">
        <v>47</v>
      </c>
      <c r="C80" s="48"/>
      <c r="D80" s="48"/>
      <c r="E80" s="49">
        <f>E76-E78</f>
        <v>704.23</v>
      </c>
      <c r="F80" s="30"/>
    </row>
    <row r="81" spans="1:6" ht="13.5" customHeight="1" x14ac:dyDescent="0.2">
      <c r="A81" s="30"/>
      <c r="B81" s="30"/>
      <c r="C81" s="30"/>
      <c r="D81" s="30"/>
      <c r="E81" s="30"/>
      <c r="F81" s="30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2"/>
      <c r="C83" s="62"/>
      <c r="D83" s="62"/>
      <c r="E83" s="62"/>
      <c r="F83" s="30"/>
    </row>
    <row r="84" spans="1:6" ht="14.25" x14ac:dyDescent="0.2">
      <c r="A84" s="70" t="s">
        <v>69</v>
      </c>
      <c r="B84" s="70"/>
      <c r="C84" s="70"/>
      <c r="D84" s="70"/>
      <c r="E84" s="70"/>
      <c r="F84" s="70"/>
    </row>
    <row r="85" spans="1:6" ht="14.25" x14ac:dyDescent="0.2">
      <c r="A85" s="68" t="s">
        <v>70</v>
      </c>
      <c r="B85" s="68"/>
      <c r="C85" s="68"/>
      <c r="D85" s="68"/>
      <c r="E85" s="68"/>
      <c r="F85" s="68"/>
    </row>
    <row r="86" spans="1:6" x14ac:dyDescent="0.2">
      <c r="A86" s="30"/>
      <c r="B86" s="30"/>
      <c r="C86" s="30"/>
      <c r="D86" s="30"/>
      <c r="E86" s="30"/>
      <c r="F86" s="30"/>
    </row>
    <row r="87" spans="1:6" x14ac:dyDescent="0.2">
      <c r="A87" s="30"/>
      <c r="B87" s="63"/>
      <c r="C87" s="63"/>
      <c r="D87" s="63"/>
      <c r="E87" s="63"/>
      <c r="F87" s="30"/>
    </row>
    <row r="88" spans="1:6" ht="15" x14ac:dyDescent="0.2">
      <c r="A88" s="69" t="s">
        <v>9</v>
      </c>
      <c r="B88" s="69"/>
      <c r="C88" s="69"/>
      <c r="D88" s="69"/>
      <c r="E88" s="69"/>
      <c r="F88" s="69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20"/>
      <c r="C92" s="20"/>
      <c r="D92" s="20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4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0"/>
  <sheetViews>
    <sheetView view="pageBreakPreview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80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/>
      <c r="C24" s="30"/>
      <c r="D24" s="30"/>
      <c r="E24" s="30"/>
      <c r="F24" s="30"/>
    </row>
    <row r="25" spans="1:6" ht="15" x14ac:dyDescent="0.2">
      <c r="A25" s="21"/>
      <c r="B25" s="34" t="s">
        <v>51</v>
      </c>
      <c r="C25" s="30"/>
      <c r="D25" s="30"/>
      <c r="E25" s="30"/>
      <c r="F25" s="30"/>
    </row>
    <row r="26" spans="1:6" ht="33.75" customHeight="1" x14ac:dyDescent="0.2">
      <c r="A26" s="21"/>
      <c r="B26" s="52" t="s">
        <v>72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81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42.75" customHeight="1" x14ac:dyDescent="0.2">
      <c r="A35" s="30"/>
      <c r="B35" s="64" t="s">
        <v>82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4.25" x14ac:dyDescent="0.2">
      <c r="A64" s="30"/>
      <c r="B64" s="64"/>
      <c r="C64" s="64"/>
      <c r="D64" s="64"/>
      <c r="E64" s="37"/>
      <c r="F64" s="30"/>
    </row>
    <row r="65" spans="1:6" ht="14.25" x14ac:dyDescent="0.2">
      <c r="A65" s="30"/>
      <c r="B65" s="64"/>
      <c r="C65" s="64"/>
      <c r="D65" s="64"/>
      <c r="E65" s="37"/>
      <c r="F65" s="30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ht="13.5" customHeight="1" x14ac:dyDescent="0.2">
      <c r="A67" s="30"/>
      <c r="B67" s="34" t="s">
        <v>45</v>
      </c>
      <c r="C67" s="35"/>
      <c r="D67" s="35"/>
      <c r="E67" s="38">
        <f>3.75*255</f>
        <v>956.25</v>
      </c>
      <c r="F67" s="30"/>
    </row>
    <row r="68" spans="1:6" ht="13.5" customHeight="1" x14ac:dyDescent="0.2">
      <c r="A68" s="30"/>
      <c r="B68" s="43" t="s">
        <v>42</v>
      </c>
      <c r="C68" s="35"/>
      <c r="D68" s="35"/>
      <c r="E68" s="39">
        <v>0</v>
      </c>
      <c r="F68" s="30"/>
    </row>
    <row r="69" spans="1:6" ht="13.5" customHeight="1" x14ac:dyDescent="0.2">
      <c r="A69" s="30"/>
      <c r="B69" s="43" t="s">
        <v>43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34" t="s">
        <v>44</v>
      </c>
      <c r="C70" s="35"/>
      <c r="D70" s="35"/>
      <c r="E70" s="38">
        <f>SUM(E67:E69)</f>
        <v>956.25</v>
      </c>
      <c r="F70" s="30"/>
    </row>
    <row r="71" spans="1:6" ht="13.5" customHeight="1" x14ac:dyDescent="0.2">
      <c r="A71" s="30"/>
      <c r="B71" s="35" t="s">
        <v>6</v>
      </c>
      <c r="C71" s="40">
        <v>0.05</v>
      </c>
      <c r="D71" s="35"/>
      <c r="E71" s="44">
        <f>ROUND(E70*C71,2)</f>
        <v>47.81</v>
      </c>
      <c r="F71" s="30"/>
    </row>
    <row r="72" spans="1:6" ht="13.5" customHeight="1" x14ac:dyDescent="0.2">
      <c r="A72" s="30"/>
      <c r="B72" s="35" t="s">
        <v>5</v>
      </c>
      <c r="C72" s="51">
        <v>9.9750000000000005E-2</v>
      </c>
      <c r="D72" s="35"/>
      <c r="E72" s="45">
        <f>ROUND(E70*C72,2)</f>
        <v>95.39</v>
      </c>
      <c r="F72" s="30"/>
    </row>
    <row r="73" spans="1:6" ht="13.5" customHeight="1" x14ac:dyDescent="0.2">
      <c r="A73" s="30"/>
      <c r="B73" s="35"/>
      <c r="C73" s="35"/>
      <c r="D73" s="35"/>
      <c r="E73" s="41"/>
      <c r="F73" s="30"/>
    </row>
    <row r="74" spans="1:6" ht="16.5" customHeight="1" thickBot="1" x14ac:dyDescent="0.25">
      <c r="A74" s="30"/>
      <c r="B74" s="34" t="s">
        <v>46</v>
      </c>
      <c r="C74" s="35"/>
      <c r="D74" s="35"/>
      <c r="E74" s="42">
        <f>SUM(E70:E72)</f>
        <v>1099.45</v>
      </c>
      <c r="F74" s="30"/>
    </row>
    <row r="75" spans="1:6" ht="15.75" thickTop="1" x14ac:dyDescent="0.2">
      <c r="A75" s="30"/>
      <c r="B75" s="67"/>
      <c r="C75" s="67"/>
      <c r="D75" s="67"/>
      <c r="E75" s="46"/>
      <c r="F75" s="30"/>
    </row>
    <row r="76" spans="1:6" ht="15" x14ac:dyDescent="0.2">
      <c r="A76" s="30"/>
      <c r="B76" s="66" t="s">
        <v>48</v>
      </c>
      <c r="C76" s="66"/>
      <c r="D76" s="66"/>
      <c r="E76" s="46">
        <v>0</v>
      </c>
      <c r="F76" s="30"/>
    </row>
    <row r="77" spans="1:6" ht="15" x14ac:dyDescent="0.2">
      <c r="A77" s="30"/>
      <c r="B77" s="67"/>
      <c r="C77" s="67"/>
      <c r="D77" s="67"/>
      <c r="E77" s="46"/>
      <c r="F77" s="30"/>
    </row>
    <row r="78" spans="1:6" ht="19.5" customHeight="1" x14ac:dyDescent="0.2">
      <c r="A78" s="30"/>
      <c r="B78" s="47" t="s">
        <v>47</v>
      </c>
      <c r="C78" s="48"/>
      <c r="D78" s="48"/>
      <c r="E78" s="49">
        <f>E74-E76</f>
        <v>1099.45</v>
      </c>
      <c r="F78" s="30"/>
    </row>
    <row r="79" spans="1:6" ht="13.5" customHeight="1" x14ac:dyDescent="0.2">
      <c r="A79" s="30"/>
      <c r="B79" s="30"/>
      <c r="C79" s="30"/>
      <c r="D79" s="30"/>
      <c r="E79" s="30"/>
      <c r="F79" s="30"/>
    </row>
    <row r="80" spans="1:6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62"/>
      <c r="C81" s="62"/>
      <c r="D81" s="62"/>
      <c r="E81" s="62"/>
      <c r="F81" s="30"/>
    </row>
    <row r="82" spans="1:6" ht="14.25" x14ac:dyDescent="0.2">
      <c r="A82" s="70" t="s">
        <v>69</v>
      </c>
      <c r="B82" s="70"/>
      <c r="C82" s="70"/>
      <c r="D82" s="70"/>
      <c r="E82" s="70"/>
      <c r="F82" s="70"/>
    </row>
    <row r="83" spans="1:6" ht="14.25" x14ac:dyDescent="0.2">
      <c r="A83" s="68" t="s">
        <v>70</v>
      </c>
      <c r="B83" s="68"/>
      <c r="C83" s="68"/>
      <c r="D83" s="68"/>
      <c r="E83" s="68"/>
      <c r="F83" s="68"/>
    </row>
    <row r="84" spans="1:6" x14ac:dyDescent="0.2">
      <c r="A84" s="30"/>
      <c r="B84" s="30"/>
      <c r="C84" s="30"/>
      <c r="D84" s="30"/>
      <c r="E84" s="30"/>
      <c r="F84" s="30"/>
    </row>
    <row r="85" spans="1:6" x14ac:dyDescent="0.2">
      <c r="A85" s="30"/>
      <c r="B85" s="63"/>
      <c r="C85" s="63"/>
      <c r="D85" s="63"/>
      <c r="E85" s="63"/>
      <c r="F85" s="30"/>
    </row>
    <row r="86" spans="1:6" ht="15" x14ac:dyDescent="0.2">
      <c r="A86" s="69" t="s">
        <v>9</v>
      </c>
      <c r="B86" s="69"/>
      <c r="C86" s="69"/>
      <c r="D86" s="69"/>
      <c r="E86" s="69"/>
      <c r="F86" s="69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20"/>
      <c r="C90" s="20"/>
      <c r="D90" s="20"/>
    </row>
  </sheetData>
  <mergeCells count="44">
    <mergeCell ref="A83:F83"/>
    <mergeCell ref="B85:E85"/>
    <mergeCell ref="A86:F86"/>
    <mergeCell ref="B88:D88"/>
    <mergeCell ref="B66:D66"/>
    <mergeCell ref="B75:D75"/>
    <mergeCell ref="B76:D76"/>
    <mergeCell ref="B77:D77"/>
    <mergeCell ref="B81:E81"/>
    <mergeCell ref="A82:F82"/>
    <mergeCell ref="B65:D6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00000000-0002-0000-05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7B00-50B3-4155-9AF8-E9E29E1C9831}">
  <sheetPr>
    <pageSetUpPr fitToPage="1"/>
  </sheetPr>
  <dimension ref="A12:F88"/>
  <sheetViews>
    <sheetView view="pageBreakPreview" topLeftCell="A31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85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51</v>
      </c>
      <c r="C24" s="30"/>
      <c r="D24" s="30"/>
      <c r="E24" s="30"/>
      <c r="F24" s="30"/>
    </row>
    <row r="25" spans="1:6" ht="15" x14ac:dyDescent="0.2">
      <c r="A25" s="21"/>
      <c r="B25" s="34" t="s">
        <v>83</v>
      </c>
      <c r="C25" s="30"/>
      <c r="D25" s="30"/>
      <c r="E25" s="30"/>
      <c r="F25" s="30"/>
    </row>
    <row r="26" spans="1:6" ht="33.75" customHeight="1" x14ac:dyDescent="0.2">
      <c r="A26" s="21"/>
      <c r="B26" s="52" t="s">
        <v>72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84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 t="s">
        <v>86</v>
      </c>
      <c r="C34" s="64"/>
      <c r="D34" s="64"/>
      <c r="E34" s="37"/>
      <c r="F34" s="30"/>
    </row>
    <row r="35" spans="1:6" ht="14.25" x14ac:dyDescent="0.2">
      <c r="A35" s="30"/>
      <c r="B35" s="64"/>
      <c r="C35" s="64"/>
      <c r="D35" s="64"/>
      <c r="E35" s="37"/>
      <c r="F35" s="30"/>
    </row>
    <row r="36" spans="1:6" ht="14.25" x14ac:dyDescent="0.2">
      <c r="A36" s="30"/>
      <c r="B36" s="64" t="s">
        <v>87</v>
      </c>
      <c r="C36" s="64"/>
      <c r="D36" s="64"/>
      <c r="E36" s="37"/>
      <c r="F36" s="30"/>
    </row>
    <row r="37" spans="1:6" ht="14.25" x14ac:dyDescent="0.2">
      <c r="A37" s="30"/>
      <c r="B37" s="64"/>
      <c r="C37" s="64"/>
      <c r="D37" s="64"/>
      <c r="E37" s="37"/>
      <c r="F37" s="30"/>
    </row>
    <row r="38" spans="1:6" ht="30" customHeight="1" x14ac:dyDescent="0.2">
      <c r="A38" s="30"/>
      <c r="B38" s="64" t="s">
        <v>88</v>
      </c>
      <c r="C38" s="64"/>
      <c r="D38" s="64"/>
      <c r="E38" s="37"/>
      <c r="F38" s="30"/>
    </row>
    <row r="39" spans="1:6" ht="14.25" x14ac:dyDescent="0.2">
      <c r="A39" s="30"/>
      <c r="B39" s="64"/>
      <c r="C39" s="64"/>
      <c r="D39" s="64"/>
      <c r="E39" s="37"/>
      <c r="F39" s="30"/>
    </row>
    <row r="40" spans="1:6" ht="14.25" x14ac:dyDescent="0.2">
      <c r="A40" s="30"/>
      <c r="B40" s="64" t="s">
        <v>89</v>
      </c>
      <c r="C40" s="64"/>
      <c r="D40" s="64"/>
      <c r="E40" s="37"/>
      <c r="F40" s="30"/>
    </row>
    <row r="41" spans="1:6" ht="14.25" x14ac:dyDescent="0.2">
      <c r="A41" s="30"/>
      <c r="B41" s="64"/>
      <c r="C41" s="64"/>
      <c r="D41" s="64"/>
      <c r="E41" s="37"/>
      <c r="F41" s="30"/>
    </row>
    <row r="42" spans="1:6" ht="29.25" customHeight="1" x14ac:dyDescent="0.2">
      <c r="A42" s="30"/>
      <c r="B42" s="64" t="s">
        <v>90</v>
      </c>
      <c r="C42" s="64"/>
      <c r="D42" s="64"/>
      <c r="E42" s="37"/>
      <c r="F42" s="30"/>
    </row>
    <row r="43" spans="1:6" ht="14.25" x14ac:dyDescent="0.2">
      <c r="A43" s="30"/>
      <c r="B43" s="64"/>
      <c r="C43" s="64"/>
      <c r="D43" s="64"/>
      <c r="E43" s="37"/>
      <c r="F43" s="30"/>
    </row>
    <row r="44" spans="1:6" ht="14.25" x14ac:dyDescent="0.2">
      <c r="A44" s="30"/>
      <c r="B44" s="64" t="s">
        <v>91</v>
      </c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 t="s">
        <v>92</v>
      </c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29.25" customHeight="1" x14ac:dyDescent="0.2">
      <c r="A48" s="30"/>
      <c r="B48" s="64" t="s">
        <v>93</v>
      </c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 t="s">
        <v>94</v>
      </c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30" customHeight="1" x14ac:dyDescent="0.2">
      <c r="A52" s="30"/>
      <c r="B52" s="64" t="s">
        <v>95</v>
      </c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 t="s">
        <v>96</v>
      </c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 t="s">
        <v>97</v>
      </c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 t="s">
        <v>98</v>
      </c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ht="13.5" customHeight="1" x14ac:dyDescent="0.2">
      <c r="A64" s="30"/>
      <c r="B64" s="64"/>
      <c r="C64" s="64"/>
      <c r="D64" s="64"/>
      <c r="E64" s="37"/>
      <c r="F64" s="30"/>
    </row>
    <row r="65" spans="1:6" ht="13.5" customHeight="1" x14ac:dyDescent="0.2">
      <c r="A65" s="30"/>
      <c r="B65" s="34" t="s">
        <v>45</v>
      </c>
      <c r="C65" s="35"/>
      <c r="D65" s="35"/>
      <c r="E65" s="38">
        <f>27.5*265</f>
        <v>7287.5</v>
      </c>
      <c r="F65" s="30"/>
    </row>
    <row r="66" spans="1:6" ht="13.5" customHeight="1" x14ac:dyDescent="0.2">
      <c r="A66" s="30"/>
      <c r="B66" s="43" t="s">
        <v>42</v>
      </c>
      <c r="C66" s="35"/>
      <c r="D66" s="35"/>
      <c r="E66" s="39">
        <v>0</v>
      </c>
      <c r="F66" s="30"/>
    </row>
    <row r="67" spans="1:6" ht="13.5" customHeight="1" x14ac:dyDescent="0.2">
      <c r="A67" s="30"/>
      <c r="B67" s="43" t="s">
        <v>43</v>
      </c>
      <c r="C67" s="35"/>
      <c r="D67" s="35"/>
      <c r="E67" s="39">
        <v>0</v>
      </c>
      <c r="F67" s="30"/>
    </row>
    <row r="68" spans="1:6" ht="13.5" customHeight="1" x14ac:dyDescent="0.2">
      <c r="A68" s="30"/>
      <c r="B68" s="34" t="s">
        <v>44</v>
      </c>
      <c r="C68" s="35"/>
      <c r="D68" s="35"/>
      <c r="E68" s="38">
        <f>SUM(E65:E67)</f>
        <v>7287.5</v>
      </c>
      <c r="F68" s="30"/>
    </row>
    <row r="69" spans="1:6" ht="13.5" customHeight="1" x14ac:dyDescent="0.2">
      <c r="A69" s="30"/>
      <c r="B69" s="35" t="s">
        <v>6</v>
      </c>
      <c r="C69" s="40">
        <v>0.05</v>
      </c>
      <c r="D69" s="35"/>
      <c r="E69" s="44">
        <f>ROUND(E68*C69,2)</f>
        <v>364.38</v>
      </c>
      <c r="F69" s="30"/>
    </row>
    <row r="70" spans="1:6" ht="13.5" customHeight="1" x14ac:dyDescent="0.2">
      <c r="A70" s="30"/>
      <c r="B70" s="35" t="s">
        <v>5</v>
      </c>
      <c r="C70" s="51">
        <v>9.9750000000000005E-2</v>
      </c>
      <c r="D70" s="35"/>
      <c r="E70" s="45">
        <f>ROUND(E68*C70,2)</f>
        <v>726.93</v>
      </c>
      <c r="F70" s="30"/>
    </row>
    <row r="71" spans="1:6" ht="13.5" customHeight="1" x14ac:dyDescent="0.2">
      <c r="A71" s="30"/>
      <c r="B71" s="35"/>
      <c r="C71" s="35"/>
      <c r="D71" s="35"/>
      <c r="E71" s="41"/>
      <c r="F71" s="30"/>
    </row>
    <row r="72" spans="1:6" ht="16.5" customHeight="1" thickBot="1" x14ac:dyDescent="0.25">
      <c r="A72" s="30"/>
      <c r="B72" s="34" t="s">
        <v>46</v>
      </c>
      <c r="C72" s="35"/>
      <c r="D72" s="35"/>
      <c r="E72" s="42">
        <f>SUM(E68:E70)</f>
        <v>8378.81</v>
      </c>
      <c r="F72" s="30"/>
    </row>
    <row r="73" spans="1:6" ht="15.75" thickTop="1" x14ac:dyDescent="0.2">
      <c r="A73" s="30"/>
      <c r="B73" s="67"/>
      <c r="C73" s="67"/>
      <c r="D73" s="67"/>
      <c r="E73" s="46"/>
      <c r="F73" s="30"/>
    </row>
    <row r="74" spans="1:6" ht="15" x14ac:dyDescent="0.2">
      <c r="A74" s="30"/>
      <c r="B74" s="66" t="s">
        <v>48</v>
      </c>
      <c r="C74" s="66"/>
      <c r="D74" s="66"/>
      <c r="E74" s="46">
        <v>0</v>
      </c>
      <c r="F74" s="30"/>
    </row>
    <row r="75" spans="1:6" ht="15" x14ac:dyDescent="0.2">
      <c r="A75" s="30"/>
      <c r="B75" s="67"/>
      <c r="C75" s="67"/>
      <c r="D75" s="67"/>
      <c r="E75" s="46"/>
      <c r="F75" s="30"/>
    </row>
    <row r="76" spans="1:6" ht="19.5" customHeight="1" x14ac:dyDescent="0.2">
      <c r="A76" s="30"/>
      <c r="B76" s="47" t="s">
        <v>47</v>
      </c>
      <c r="C76" s="48"/>
      <c r="D76" s="48"/>
      <c r="E76" s="49">
        <f>E72-E74</f>
        <v>8378.81</v>
      </c>
      <c r="F76" s="30"/>
    </row>
    <row r="77" spans="1:6" ht="13.5" customHeight="1" x14ac:dyDescent="0.2">
      <c r="A77" s="30"/>
      <c r="B77" s="30"/>
      <c r="C77" s="30"/>
      <c r="D77" s="30"/>
      <c r="E77" s="30"/>
      <c r="F77" s="30"/>
    </row>
    <row r="78" spans="1:6" x14ac:dyDescent="0.2">
      <c r="A78" s="30"/>
      <c r="B78" s="30"/>
      <c r="C78" s="30"/>
      <c r="D78" s="30"/>
      <c r="E78" s="30"/>
      <c r="F78" s="30"/>
    </row>
    <row r="79" spans="1:6" x14ac:dyDescent="0.2">
      <c r="A79" s="30"/>
      <c r="B79" s="62"/>
      <c r="C79" s="62"/>
      <c r="D79" s="62"/>
      <c r="E79" s="62"/>
      <c r="F79" s="30"/>
    </row>
    <row r="80" spans="1:6" ht="14.25" x14ac:dyDescent="0.2">
      <c r="A80" s="70" t="s">
        <v>69</v>
      </c>
      <c r="B80" s="70"/>
      <c r="C80" s="70"/>
      <c r="D80" s="70"/>
      <c r="E80" s="70"/>
      <c r="F80" s="70"/>
    </row>
    <row r="81" spans="1:6" ht="14.25" x14ac:dyDescent="0.2">
      <c r="A81" s="68" t="s">
        <v>70</v>
      </c>
      <c r="B81" s="68"/>
      <c r="C81" s="68"/>
      <c r="D81" s="68"/>
      <c r="E81" s="68"/>
      <c r="F81" s="68"/>
    </row>
    <row r="82" spans="1:6" x14ac:dyDescent="0.2">
      <c r="A82" s="30"/>
      <c r="B82" s="30"/>
      <c r="C82" s="30"/>
      <c r="D82" s="30"/>
      <c r="E82" s="30"/>
      <c r="F82" s="30"/>
    </row>
    <row r="83" spans="1:6" x14ac:dyDescent="0.2">
      <c r="A83" s="30"/>
      <c r="B83" s="63"/>
      <c r="C83" s="63"/>
      <c r="D83" s="63"/>
      <c r="E83" s="63"/>
      <c r="F83" s="30"/>
    </row>
    <row r="84" spans="1:6" ht="15" x14ac:dyDescent="0.2">
      <c r="A84" s="69" t="s">
        <v>9</v>
      </c>
      <c r="B84" s="69"/>
      <c r="C84" s="69"/>
      <c r="D84" s="69"/>
      <c r="E84" s="69"/>
      <c r="F84" s="69"/>
    </row>
    <row r="86" spans="1:6" ht="39.75" customHeight="1" x14ac:dyDescent="0.2">
      <c r="B86" s="60"/>
      <c r="C86" s="61"/>
      <c r="D86" s="61"/>
    </row>
    <row r="87" spans="1:6" ht="13.5" customHeight="1" x14ac:dyDescent="0.2"/>
    <row r="88" spans="1:6" x14ac:dyDescent="0.2">
      <c r="B88" s="20"/>
      <c r="C88" s="20"/>
      <c r="D88" s="20"/>
    </row>
  </sheetData>
  <mergeCells count="42">
    <mergeCell ref="B38:D38"/>
    <mergeCell ref="B39:D39"/>
    <mergeCell ref="B40:D40"/>
    <mergeCell ref="B43:D43"/>
    <mergeCell ref="A30:F30"/>
    <mergeCell ref="B33:D33"/>
    <mergeCell ref="B34:D34"/>
    <mergeCell ref="B35:D35"/>
    <mergeCell ref="B36:D36"/>
    <mergeCell ref="B37:D37"/>
    <mergeCell ref="B44:D44"/>
    <mergeCell ref="B45:D45"/>
    <mergeCell ref="B46:D46"/>
    <mergeCell ref="B47:D47"/>
    <mergeCell ref="B48:D48"/>
    <mergeCell ref="B59:D59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A84:F84"/>
    <mergeCell ref="B86:D86"/>
    <mergeCell ref="B41:D41"/>
    <mergeCell ref="B42:D42"/>
    <mergeCell ref="B74:D74"/>
    <mergeCell ref="B75:D75"/>
    <mergeCell ref="B79:E79"/>
    <mergeCell ref="A80:F80"/>
    <mergeCell ref="A81:F81"/>
    <mergeCell ref="B83:E83"/>
    <mergeCell ref="B60:D60"/>
    <mergeCell ref="B61:D61"/>
    <mergeCell ref="B62:D62"/>
    <mergeCell ref="B63:D63"/>
    <mergeCell ref="B64:D64"/>
    <mergeCell ref="B73:D73"/>
  </mergeCells>
  <dataValidations count="1">
    <dataValidation type="list" allowBlank="1" showInputMessage="1" showErrorMessage="1" sqref="B73:B75 B12:B20 B33:B64" xr:uid="{09603E9F-CDE5-4B78-915A-F96446B09074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5C849-4407-4AC2-BF37-3826CB57804C}">
  <sheetPr>
    <pageSetUpPr fitToPage="1"/>
  </sheetPr>
  <dimension ref="A12:F90"/>
  <sheetViews>
    <sheetView view="pageBreakPreview" topLeftCell="A28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99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51</v>
      </c>
      <c r="C24" s="30"/>
      <c r="D24" s="30"/>
      <c r="E24" s="30"/>
      <c r="F24" s="30"/>
    </row>
    <row r="25" spans="1:6" ht="15" x14ac:dyDescent="0.2">
      <c r="A25" s="21"/>
      <c r="B25" s="34" t="s">
        <v>83</v>
      </c>
      <c r="C25" s="30"/>
      <c r="D25" s="30"/>
      <c r="E25" s="30"/>
      <c r="F25" s="30"/>
    </row>
    <row r="26" spans="1:6" ht="33.75" customHeight="1" x14ac:dyDescent="0.2">
      <c r="A26" s="21"/>
      <c r="B26" s="52" t="s">
        <v>72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100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29.25" customHeight="1" x14ac:dyDescent="0.2">
      <c r="A35" s="30"/>
      <c r="B35" s="64" t="s">
        <v>106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104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105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103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 t="s">
        <v>107</v>
      </c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s="57" customFormat="1" ht="14.25" x14ac:dyDescent="0.2">
      <c r="A64" s="53"/>
      <c r="B64" s="54"/>
      <c r="C64" s="55" t="s">
        <v>101</v>
      </c>
      <c r="D64" s="55" t="s">
        <v>102</v>
      </c>
      <c r="E64" s="56"/>
      <c r="F64" s="53"/>
    </row>
    <row r="65" spans="1:6" s="57" customFormat="1" ht="14.25" x14ac:dyDescent="0.2">
      <c r="A65" s="53"/>
      <c r="B65" s="54"/>
      <c r="C65" s="58">
        <v>16.5</v>
      </c>
      <c r="D65" s="59">
        <v>265</v>
      </c>
      <c r="E65" s="56"/>
      <c r="F65" s="53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ht="13.5" customHeight="1" x14ac:dyDescent="0.2">
      <c r="A67" s="30"/>
      <c r="B67" s="34" t="s">
        <v>45</v>
      </c>
      <c r="C67" s="35"/>
      <c r="D67" s="35"/>
      <c r="E67" s="38">
        <f>C65*D65</f>
        <v>4372.5</v>
      </c>
      <c r="F67" s="30"/>
    </row>
    <row r="68" spans="1:6" ht="13.5" customHeight="1" x14ac:dyDescent="0.2">
      <c r="A68" s="30"/>
      <c r="B68" s="43" t="s">
        <v>42</v>
      </c>
      <c r="C68" s="35"/>
      <c r="D68" s="35"/>
      <c r="E68" s="39">
        <v>0</v>
      </c>
      <c r="F68" s="30"/>
    </row>
    <row r="69" spans="1:6" ht="13.5" customHeight="1" x14ac:dyDescent="0.2">
      <c r="A69" s="30"/>
      <c r="B69" s="43" t="s">
        <v>43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34" t="s">
        <v>44</v>
      </c>
      <c r="C70" s="35"/>
      <c r="D70" s="35"/>
      <c r="E70" s="38">
        <f>SUM(E67:E69)</f>
        <v>4372.5</v>
      </c>
      <c r="F70" s="30"/>
    </row>
    <row r="71" spans="1:6" ht="13.5" customHeight="1" x14ac:dyDescent="0.2">
      <c r="A71" s="30"/>
      <c r="B71" s="35" t="s">
        <v>6</v>
      </c>
      <c r="C71" s="40">
        <v>0.05</v>
      </c>
      <c r="D71" s="35"/>
      <c r="E71" s="44">
        <f>ROUND(E70*C71,2)</f>
        <v>218.63</v>
      </c>
      <c r="F71" s="30"/>
    </row>
    <row r="72" spans="1:6" ht="13.5" customHeight="1" x14ac:dyDescent="0.2">
      <c r="A72" s="30"/>
      <c r="B72" s="35" t="s">
        <v>5</v>
      </c>
      <c r="C72" s="51">
        <v>9.9750000000000005E-2</v>
      </c>
      <c r="D72" s="35"/>
      <c r="E72" s="45">
        <f>ROUND(E70*C72,2)</f>
        <v>436.16</v>
      </c>
      <c r="F72" s="30"/>
    </row>
    <row r="73" spans="1:6" ht="13.5" customHeight="1" x14ac:dyDescent="0.2">
      <c r="A73" s="30"/>
      <c r="B73" s="35"/>
      <c r="C73" s="35"/>
      <c r="D73" s="35"/>
      <c r="E73" s="41"/>
      <c r="F73" s="30"/>
    </row>
    <row r="74" spans="1:6" ht="16.5" customHeight="1" thickBot="1" x14ac:dyDescent="0.25">
      <c r="A74" s="30"/>
      <c r="B74" s="34" t="s">
        <v>46</v>
      </c>
      <c r="C74" s="35"/>
      <c r="D74" s="35"/>
      <c r="E74" s="42">
        <f>SUM(E70:E72)</f>
        <v>5027.29</v>
      </c>
      <c r="F74" s="30"/>
    </row>
    <row r="75" spans="1:6" ht="15.75" thickTop="1" x14ac:dyDescent="0.2">
      <c r="A75" s="30"/>
      <c r="B75" s="67"/>
      <c r="C75" s="67"/>
      <c r="D75" s="67"/>
      <c r="E75" s="46"/>
      <c r="F75" s="30"/>
    </row>
    <row r="76" spans="1:6" ht="15" x14ac:dyDescent="0.2">
      <c r="A76" s="30"/>
      <c r="B76" s="66" t="s">
        <v>48</v>
      </c>
      <c r="C76" s="66"/>
      <c r="D76" s="66"/>
      <c r="E76" s="46">
        <v>0</v>
      </c>
      <c r="F76" s="30"/>
    </row>
    <row r="77" spans="1:6" ht="15" x14ac:dyDescent="0.2">
      <c r="A77" s="30"/>
      <c r="B77" s="67"/>
      <c r="C77" s="67"/>
      <c r="D77" s="67"/>
      <c r="E77" s="46"/>
      <c r="F77" s="30"/>
    </row>
    <row r="78" spans="1:6" ht="19.5" customHeight="1" x14ac:dyDescent="0.2">
      <c r="A78" s="30"/>
      <c r="B78" s="47" t="s">
        <v>47</v>
      </c>
      <c r="C78" s="48"/>
      <c r="D78" s="48"/>
      <c r="E78" s="49">
        <f>E74-E76</f>
        <v>5027.29</v>
      </c>
      <c r="F78" s="30"/>
    </row>
    <row r="79" spans="1:6" ht="13.5" customHeight="1" x14ac:dyDescent="0.2">
      <c r="A79" s="30"/>
      <c r="B79" s="30"/>
      <c r="C79" s="30"/>
      <c r="D79" s="30"/>
      <c r="E79" s="30"/>
      <c r="F79" s="30"/>
    </row>
    <row r="80" spans="1:6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62"/>
      <c r="C81" s="62"/>
      <c r="D81" s="62"/>
      <c r="E81" s="62"/>
      <c r="F81" s="30"/>
    </row>
    <row r="82" spans="1:6" ht="14.25" x14ac:dyDescent="0.2">
      <c r="A82" s="70" t="s">
        <v>69</v>
      </c>
      <c r="B82" s="70"/>
      <c r="C82" s="70"/>
      <c r="D82" s="70"/>
      <c r="E82" s="70"/>
      <c r="F82" s="70"/>
    </row>
    <row r="83" spans="1:6" ht="14.25" x14ac:dyDescent="0.2">
      <c r="A83" s="68" t="s">
        <v>70</v>
      </c>
      <c r="B83" s="68"/>
      <c r="C83" s="68"/>
      <c r="D83" s="68"/>
      <c r="E83" s="68"/>
      <c r="F83" s="68"/>
    </row>
    <row r="84" spans="1:6" x14ac:dyDescent="0.2">
      <c r="A84" s="30"/>
      <c r="B84" s="30"/>
      <c r="C84" s="30"/>
      <c r="D84" s="30"/>
      <c r="E84" s="30"/>
      <c r="F84" s="30"/>
    </row>
    <row r="85" spans="1:6" x14ac:dyDescent="0.2">
      <c r="A85" s="30"/>
      <c r="B85" s="63"/>
      <c r="C85" s="63"/>
      <c r="D85" s="63"/>
      <c r="E85" s="63"/>
      <c r="F85" s="30"/>
    </row>
    <row r="86" spans="1:6" ht="15" x14ac:dyDescent="0.2">
      <c r="A86" s="69" t="s">
        <v>9</v>
      </c>
      <c r="B86" s="69"/>
      <c r="C86" s="69"/>
      <c r="D86" s="69"/>
      <c r="E86" s="69"/>
      <c r="F86" s="69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20"/>
      <c r="C90" s="20"/>
      <c r="D90" s="20"/>
    </row>
  </sheetData>
  <mergeCells count="42">
    <mergeCell ref="B60:D60"/>
    <mergeCell ref="B61:D61"/>
    <mergeCell ref="B62:D62"/>
    <mergeCell ref="B88:D88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  <mergeCell ref="B63:D63"/>
    <mergeCell ref="B54:D54"/>
    <mergeCell ref="B55:D55"/>
    <mergeCell ref="B37:D37"/>
    <mergeCell ref="B38:D38"/>
    <mergeCell ref="B56:D56"/>
    <mergeCell ref="B57:D57"/>
    <mergeCell ref="B50:D50"/>
    <mergeCell ref="B51:D51"/>
    <mergeCell ref="B52:D52"/>
    <mergeCell ref="B53:D53"/>
    <mergeCell ref="B47:D47"/>
    <mergeCell ref="B48:D48"/>
    <mergeCell ref="B49:D49"/>
    <mergeCell ref="B58:D58"/>
    <mergeCell ref="B59:D59"/>
    <mergeCell ref="B45:D45"/>
    <mergeCell ref="B46:D46"/>
    <mergeCell ref="B43:D43"/>
    <mergeCell ref="B40:D40"/>
    <mergeCell ref="B44:D44"/>
    <mergeCell ref="B42:D42"/>
    <mergeCell ref="A30:F30"/>
    <mergeCell ref="B33:D33"/>
    <mergeCell ref="B34:D34"/>
    <mergeCell ref="B39:D39"/>
    <mergeCell ref="B41:D41"/>
    <mergeCell ref="B35:D35"/>
    <mergeCell ref="B36:D36"/>
  </mergeCells>
  <dataValidations count="1">
    <dataValidation type="list" allowBlank="1" showInputMessage="1" showErrorMessage="1" sqref="B75:B77 B12:B20 B44:B66 B33:B43" xr:uid="{C4B84087-645B-4D14-9C3B-04E5F1997D59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55BD-C0AB-4C65-A3A3-9D006037199E}">
  <sheetPr>
    <pageSetUpPr fitToPage="1"/>
  </sheetPr>
  <dimension ref="A12:F90"/>
  <sheetViews>
    <sheetView view="pageBreakPreview" topLeftCell="A22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1"/>
      <c r="B21" s="34" t="s">
        <v>108</v>
      </c>
      <c r="C21" s="30"/>
      <c r="D21" s="30"/>
      <c r="E21" s="30"/>
      <c r="F21" s="30"/>
    </row>
    <row r="22" spans="1:6" ht="15" x14ac:dyDescent="0.2">
      <c r="A22" s="21"/>
      <c r="B22" s="35"/>
      <c r="C22" s="30"/>
      <c r="D22" s="30"/>
      <c r="E22" s="30"/>
      <c r="F22" s="30"/>
    </row>
    <row r="23" spans="1:6" ht="15" x14ac:dyDescent="0.2">
      <c r="A23" s="21"/>
      <c r="B23" s="35"/>
      <c r="C23" s="30"/>
      <c r="D23" s="30"/>
      <c r="E23" s="30"/>
      <c r="F23" s="30"/>
    </row>
    <row r="24" spans="1:6" ht="15" x14ac:dyDescent="0.2">
      <c r="A24" s="21"/>
      <c r="B24" s="34" t="s">
        <v>51</v>
      </c>
      <c r="C24" s="30"/>
      <c r="D24" s="30"/>
      <c r="E24" s="30"/>
      <c r="F24" s="30"/>
    </row>
    <row r="25" spans="1:6" ht="15" x14ac:dyDescent="0.2">
      <c r="A25" s="21"/>
      <c r="B25" s="34" t="s">
        <v>83</v>
      </c>
      <c r="C25" s="30"/>
      <c r="D25" s="30"/>
      <c r="E25" s="30"/>
      <c r="F25" s="30"/>
    </row>
    <row r="26" spans="1:6" ht="33.75" customHeight="1" x14ac:dyDescent="0.2">
      <c r="A26" s="21"/>
      <c r="B26" s="52" t="s">
        <v>72</v>
      </c>
      <c r="C26" s="30"/>
      <c r="D26" s="30"/>
      <c r="E26" s="30"/>
      <c r="F26" s="30"/>
    </row>
    <row r="27" spans="1:6" x14ac:dyDescent="0.2">
      <c r="A27" s="22"/>
      <c r="B27" s="30"/>
      <c r="C27" s="32"/>
      <c r="D27" s="32"/>
      <c r="E27" s="33"/>
      <c r="F27" s="30"/>
    </row>
    <row r="28" spans="1:6" ht="15" x14ac:dyDescent="0.2">
      <c r="A28" s="21"/>
      <c r="B28" s="32"/>
      <c r="C28" s="32"/>
      <c r="D28" s="36" t="s">
        <v>41</v>
      </c>
      <c r="E28" s="36" t="s">
        <v>109</v>
      </c>
      <c r="F28" s="30"/>
    </row>
    <row r="29" spans="1:6" ht="13.5" thickBot="1" x14ac:dyDescent="0.25">
      <c r="A29" s="23"/>
      <c r="B29" s="23"/>
      <c r="C29" s="23"/>
      <c r="D29" s="23"/>
      <c r="E29" s="23"/>
      <c r="F29" s="29"/>
    </row>
    <row r="30" spans="1:6" s="50" customFormat="1" ht="21.75" customHeight="1" x14ac:dyDescent="0.2">
      <c r="A30" s="65" t="s">
        <v>0</v>
      </c>
      <c r="B30" s="65"/>
      <c r="C30" s="65"/>
      <c r="D30" s="65"/>
      <c r="E30" s="65"/>
      <c r="F30" s="65"/>
    </row>
    <row r="31" spans="1:6" x14ac:dyDescent="0.2">
      <c r="A31" s="21"/>
      <c r="B31" s="22"/>
      <c r="C31" s="21"/>
      <c r="D31" s="21"/>
      <c r="E31" s="21"/>
    </row>
    <row r="32" spans="1:6" ht="14.25" x14ac:dyDescent="0.2">
      <c r="A32" s="30"/>
      <c r="B32" s="31" t="s">
        <v>7</v>
      </c>
      <c r="C32" s="31"/>
      <c r="D32" s="31"/>
      <c r="E32" s="37"/>
      <c r="F32" s="30"/>
    </row>
    <row r="33" spans="1:6" ht="14.25" x14ac:dyDescent="0.2">
      <c r="A33" s="30"/>
      <c r="B33" s="64"/>
      <c r="C33" s="64"/>
      <c r="D33" s="64"/>
      <c r="E33" s="37"/>
      <c r="F33" s="30"/>
    </row>
    <row r="34" spans="1:6" ht="14.25" x14ac:dyDescent="0.2">
      <c r="A34" s="30"/>
      <c r="B34" s="64"/>
      <c r="C34" s="64"/>
      <c r="D34" s="64"/>
      <c r="E34" s="37"/>
      <c r="F34" s="30"/>
    </row>
    <row r="35" spans="1:6" ht="29.25" customHeight="1" x14ac:dyDescent="0.2">
      <c r="A35" s="30"/>
      <c r="B35" s="64" t="s">
        <v>110</v>
      </c>
      <c r="C35" s="64"/>
      <c r="D35" s="64"/>
      <c r="E35" s="37"/>
      <c r="F35" s="30"/>
    </row>
    <row r="36" spans="1:6" ht="14.25" x14ac:dyDescent="0.2">
      <c r="A36" s="30"/>
      <c r="B36" s="64"/>
      <c r="C36" s="64"/>
      <c r="D36" s="64"/>
      <c r="E36" s="37"/>
      <c r="F36" s="30"/>
    </row>
    <row r="37" spans="1:6" ht="14.25" x14ac:dyDescent="0.2">
      <c r="A37" s="30"/>
      <c r="B37" s="64" t="s">
        <v>111</v>
      </c>
      <c r="C37" s="64"/>
      <c r="D37" s="64"/>
      <c r="E37" s="37"/>
      <c r="F37" s="30"/>
    </row>
    <row r="38" spans="1:6" ht="14.25" x14ac:dyDescent="0.2">
      <c r="A38" s="30"/>
      <c r="B38" s="64"/>
      <c r="C38" s="64"/>
      <c r="D38" s="64"/>
      <c r="E38" s="37"/>
      <c r="F38" s="30"/>
    </row>
    <row r="39" spans="1:6" ht="14.25" x14ac:dyDescent="0.2">
      <c r="A39" s="30"/>
      <c r="B39" s="64" t="s">
        <v>113</v>
      </c>
      <c r="C39" s="64"/>
      <c r="D39" s="64"/>
      <c r="E39" s="37"/>
      <c r="F39" s="30"/>
    </row>
    <row r="40" spans="1:6" ht="14.25" x14ac:dyDescent="0.2">
      <c r="A40" s="30"/>
      <c r="B40" s="64"/>
      <c r="C40" s="64"/>
      <c r="D40" s="64"/>
      <c r="E40" s="37"/>
      <c r="F40" s="30"/>
    </row>
    <row r="41" spans="1:6" ht="14.25" x14ac:dyDescent="0.2">
      <c r="A41" s="30"/>
      <c r="B41" s="64" t="s">
        <v>112</v>
      </c>
      <c r="C41" s="64"/>
      <c r="D41" s="64"/>
      <c r="E41" s="37"/>
      <c r="F41" s="30"/>
    </row>
    <row r="42" spans="1:6" ht="14.25" x14ac:dyDescent="0.2">
      <c r="A42" s="30"/>
      <c r="B42" s="64"/>
      <c r="C42" s="64"/>
      <c r="D42" s="64"/>
      <c r="E42" s="37"/>
      <c r="F42" s="30"/>
    </row>
    <row r="43" spans="1:6" ht="14.25" x14ac:dyDescent="0.2">
      <c r="A43" s="30"/>
      <c r="B43" s="64" t="s">
        <v>114</v>
      </c>
      <c r="C43" s="64"/>
      <c r="D43" s="64"/>
      <c r="E43" s="37"/>
      <c r="F43" s="30"/>
    </row>
    <row r="44" spans="1:6" ht="14.25" x14ac:dyDescent="0.2">
      <c r="A44" s="30"/>
      <c r="B44" s="64"/>
      <c r="C44" s="64"/>
      <c r="D44" s="64"/>
      <c r="E44" s="37"/>
      <c r="F44" s="30"/>
    </row>
    <row r="45" spans="1:6" ht="14.25" x14ac:dyDescent="0.2">
      <c r="A45" s="30"/>
      <c r="B45" s="64"/>
      <c r="C45" s="64"/>
      <c r="D45" s="64"/>
      <c r="E45" s="37"/>
      <c r="F45" s="30"/>
    </row>
    <row r="46" spans="1:6" ht="14.25" x14ac:dyDescent="0.2">
      <c r="A46" s="30"/>
      <c r="B46" s="64"/>
      <c r="C46" s="64"/>
      <c r="D46" s="64"/>
      <c r="E46" s="37"/>
      <c r="F46" s="30"/>
    </row>
    <row r="47" spans="1:6" ht="14.25" x14ac:dyDescent="0.2">
      <c r="A47" s="30"/>
      <c r="B47" s="64"/>
      <c r="C47" s="64"/>
      <c r="D47" s="64"/>
      <c r="E47" s="37"/>
      <c r="F47" s="30"/>
    </row>
    <row r="48" spans="1:6" ht="14.25" x14ac:dyDescent="0.2">
      <c r="A48" s="30"/>
      <c r="B48" s="64"/>
      <c r="C48" s="64"/>
      <c r="D48" s="64"/>
      <c r="E48" s="37"/>
      <c r="F48" s="30"/>
    </row>
    <row r="49" spans="1:6" ht="14.25" x14ac:dyDescent="0.2">
      <c r="A49" s="30"/>
      <c r="B49" s="64"/>
      <c r="C49" s="64"/>
      <c r="D49" s="64"/>
      <c r="E49" s="37"/>
      <c r="F49" s="30"/>
    </row>
    <row r="50" spans="1:6" ht="14.25" x14ac:dyDescent="0.2">
      <c r="A50" s="30"/>
      <c r="B50" s="64"/>
      <c r="C50" s="64"/>
      <c r="D50" s="64"/>
      <c r="E50" s="37"/>
      <c r="F50" s="30"/>
    </row>
    <row r="51" spans="1:6" ht="14.25" x14ac:dyDescent="0.2">
      <c r="A51" s="30"/>
      <c r="B51" s="64"/>
      <c r="C51" s="64"/>
      <c r="D51" s="64"/>
      <c r="E51" s="37"/>
      <c r="F51" s="30"/>
    </row>
    <row r="52" spans="1:6" ht="14.25" x14ac:dyDescent="0.2">
      <c r="A52" s="30"/>
      <c r="B52" s="64"/>
      <c r="C52" s="64"/>
      <c r="D52" s="64"/>
      <c r="E52" s="37"/>
      <c r="F52" s="30"/>
    </row>
    <row r="53" spans="1:6" ht="14.25" x14ac:dyDescent="0.2">
      <c r="A53" s="30"/>
      <c r="B53" s="64"/>
      <c r="C53" s="64"/>
      <c r="D53" s="64"/>
      <c r="E53" s="37"/>
      <c r="F53" s="30"/>
    </row>
    <row r="54" spans="1:6" ht="14.25" x14ac:dyDescent="0.2">
      <c r="A54" s="30"/>
      <c r="B54" s="64"/>
      <c r="C54" s="64"/>
      <c r="D54" s="64"/>
      <c r="E54" s="37"/>
      <c r="F54" s="30"/>
    </row>
    <row r="55" spans="1:6" ht="14.25" x14ac:dyDescent="0.2">
      <c r="A55" s="30"/>
      <c r="B55" s="64"/>
      <c r="C55" s="64"/>
      <c r="D55" s="64"/>
      <c r="E55" s="37"/>
      <c r="F55" s="30"/>
    </row>
    <row r="56" spans="1:6" ht="14.25" x14ac:dyDescent="0.2">
      <c r="A56" s="30"/>
      <c r="B56" s="64"/>
      <c r="C56" s="64"/>
      <c r="D56" s="64"/>
      <c r="E56" s="37"/>
      <c r="F56" s="30"/>
    </row>
    <row r="57" spans="1:6" ht="14.25" x14ac:dyDescent="0.2">
      <c r="A57" s="30"/>
      <c r="B57" s="64"/>
      <c r="C57" s="64"/>
      <c r="D57" s="64"/>
      <c r="E57" s="37"/>
      <c r="F57" s="30"/>
    </row>
    <row r="58" spans="1:6" ht="14.25" x14ac:dyDescent="0.2">
      <c r="A58" s="30"/>
      <c r="B58" s="64"/>
      <c r="C58" s="64"/>
      <c r="D58" s="64"/>
      <c r="E58" s="37"/>
      <c r="F58" s="30"/>
    </row>
    <row r="59" spans="1:6" ht="14.25" x14ac:dyDescent="0.2">
      <c r="A59" s="30"/>
      <c r="B59" s="64"/>
      <c r="C59" s="64"/>
      <c r="D59" s="64"/>
      <c r="E59" s="37"/>
      <c r="F59" s="30"/>
    </row>
    <row r="60" spans="1:6" ht="14.25" x14ac:dyDescent="0.2">
      <c r="A60" s="30"/>
      <c r="B60" s="64"/>
      <c r="C60" s="64"/>
      <c r="D60" s="64"/>
      <c r="E60" s="37"/>
      <c r="F60" s="30"/>
    </row>
    <row r="61" spans="1:6" ht="14.25" x14ac:dyDescent="0.2">
      <c r="A61" s="30"/>
      <c r="B61" s="64"/>
      <c r="C61" s="64"/>
      <c r="D61" s="64"/>
      <c r="E61" s="37"/>
      <c r="F61" s="30"/>
    </row>
    <row r="62" spans="1:6" ht="14.25" x14ac:dyDescent="0.2">
      <c r="A62" s="30"/>
      <c r="B62" s="64"/>
      <c r="C62" s="64"/>
      <c r="D62" s="64"/>
      <c r="E62" s="37"/>
      <c r="F62" s="30"/>
    </row>
    <row r="63" spans="1:6" ht="14.25" x14ac:dyDescent="0.2">
      <c r="A63" s="30"/>
      <c r="B63" s="64"/>
      <c r="C63" s="64"/>
      <c r="D63" s="64"/>
      <c r="E63" s="37"/>
      <c r="F63" s="30"/>
    </row>
    <row r="64" spans="1:6" s="57" customFormat="1" ht="14.25" x14ac:dyDescent="0.2">
      <c r="A64" s="53"/>
      <c r="B64" s="54"/>
      <c r="C64" s="55" t="s">
        <v>101</v>
      </c>
      <c r="D64" s="55" t="s">
        <v>102</v>
      </c>
      <c r="E64" s="56"/>
      <c r="F64" s="53"/>
    </row>
    <row r="65" spans="1:6" s="57" customFormat="1" ht="14.25" x14ac:dyDescent="0.2">
      <c r="A65" s="53"/>
      <c r="B65" s="54"/>
      <c r="C65" s="58">
        <v>3.75</v>
      </c>
      <c r="D65" s="59">
        <v>265</v>
      </c>
      <c r="E65" s="56"/>
      <c r="F65" s="53"/>
    </row>
    <row r="66" spans="1:6" ht="13.5" customHeight="1" x14ac:dyDescent="0.2">
      <c r="A66" s="30"/>
      <c r="B66" s="64"/>
      <c r="C66" s="64"/>
      <c r="D66" s="64"/>
      <c r="E66" s="37"/>
      <c r="F66" s="30"/>
    </row>
    <row r="67" spans="1:6" ht="13.5" customHeight="1" x14ac:dyDescent="0.2">
      <c r="A67" s="30"/>
      <c r="B67" s="34" t="s">
        <v>45</v>
      </c>
      <c r="C67" s="35"/>
      <c r="D67" s="35"/>
      <c r="E67" s="38">
        <f>C65*D65</f>
        <v>993.75</v>
      </c>
      <c r="F67" s="30"/>
    </row>
    <row r="68" spans="1:6" ht="13.5" customHeight="1" x14ac:dyDescent="0.2">
      <c r="A68" s="30"/>
      <c r="B68" s="43" t="s">
        <v>42</v>
      </c>
      <c r="C68" s="35"/>
      <c r="D68" s="35"/>
      <c r="E68" s="39">
        <v>25</v>
      </c>
      <c r="F68" s="30"/>
    </row>
    <row r="69" spans="1:6" ht="13.5" customHeight="1" x14ac:dyDescent="0.2">
      <c r="A69" s="30"/>
      <c r="B69" s="43" t="s">
        <v>43</v>
      </c>
      <c r="C69" s="35"/>
      <c r="D69" s="35"/>
      <c r="E69" s="39">
        <v>0</v>
      </c>
      <c r="F69" s="30"/>
    </row>
    <row r="70" spans="1:6" ht="13.5" customHeight="1" x14ac:dyDescent="0.2">
      <c r="A70" s="30"/>
      <c r="B70" s="34" t="s">
        <v>44</v>
      </c>
      <c r="C70" s="35"/>
      <c r="D70" s="35"/>
      <c r="E70" s="38">
        <f>SUM(E67:E69)</f>
        <v>1018.75</v>
      </c>
      <c r="F70" s="30"/>
    </row>
    <row r="71" spans="1:6" ht="13.5" customHeight="1" x14ac:dyDescent="0.2">
      <c r="A71" s="30"/>
      <c r="B71" s="35" t="s">
        <v>6</v>
      </c>
      <c r="C71" s="40">
        <v>0.05</v>
      </c>
      <c r="D71" s="35"/>
      <c r="E71" s="44">
        <f>ROUND(E70*C71,2)</f>
        <v>50.94</v>
      </c>
      <c r="F71" s="30"/>
    </row>
    <row r="72" spans="1:6" ht="13.5" customHeight="1" x14ac:dyDescent="0.2">
      <c r="A72" s="30"/>
      <c r="B72" s="35" t="s">
        <v>5</v>
      </c>
      <c r="C72" s="51">
        <v>9.9750000000000005E-2</v>
      </c>
      <c r="D72" s="35"/>
      <c r="E72" s="45">
        <f>ROUND(E70*C72,2)</f>
        <v>101.62</v>
      </c>
      <c r="F72" s="30"/>
    </row>
    <row r="73" spans="1:6" ht="13.5" customHeight="1" x14ac:dyDescent="0.2">
      <c r="A73" s="30"/>
      <c r="B73" s="35"/>
      <c r="C73" s="35"/>
      <c r="D73" s="35"/>
      <c r="E73" s="41"/>
      <c r="F73" s="30"/>
    </row>
    <row r="74" spans="1:6" ht="16.5" customHeight="1" thickBot="1" x14ac:dyDescent="0.25">
      <c r="A74" s="30"/>
      <c r="B74" s="34" t="s">
        <v>46</v>
      </c>
      <c r="C74" s="35"/>
      <c r="D74" s="35"/>
      <c r="E74" s="42">
        <f>SUM(E70:E72)</f>
        <v>1171.31</v>
      </c>
      <c r="F74" s="30"/>
    </row>
    <row r="75" spans="1:6" ht="15.75" thickTop="1" x14ac:dyDescent="0.2">
      <c r="A75" s="30"/>
      <c r="B75" s="67"/>
      <c r="C75" s="67"/>
      <c r="D75" s="67"/>
      <c r="E75" s="46"/>
      <c r="F75" s="30"/>
    </row>
    <row r="76" spans="1:6" ht="15" x14ac:dyDescent="0.2">
      <c r="A76" s="30"/>
      <c r="B76" s="66" t="s">
        <v>48</v>
      </c>
      <c r="C76" s="66"/>
      <c r="D76" s="66"/>
      <c r="E76" s="46">
        <v>0</v>
      </c>
      <c r="F76" s="30"/>
    </row>
    <row r="77" spans="1:6" ht="15" x14ac:dyDescent="0.2">
      <c r="A77" s="30"/>
      <c r="B77" s="67"/>
      <c r="C77" s="67"/>
      <c r="D77" s="67"/>
      <c r="E77" s="46"/>
      <c r="F77" s="30"/>
    </row>
    <row r="78" spans="1:6" ht="19.5" customHeight="1" x14ac:dyDescent="0.2">
      <c r="A78" s="30"/>
      <c r="B78" s="47" t="s">
        <v>47</v>
      </c>
      <c r="C78" s="48"/>
      <c r="D78" s="48"/>
      <c r="E78" s="49">
        <f>E74-E76</f>
        <v>1171.31</v>
      </c>
      <c r="F78" s="30"/>
    </row>
    <row r="79" spans="1:6" ht="13.5" customHeight="1" x14ac:dyDescent="0.2">
      <c r="A79" s="30"/>
      <c r="B79" s="30"/>
      <c r="C79" s="30"/>
      <c r="D79" s="30"/>
      <c r="E79" s="30"/>
      <c r="F79" s="30"/>
    </row>
    <row r="80" spans="1:6" x14ac:dyDescent="0.2">
      <c r="A80" s="30"/>
      <c r="B80" s="30"/>
      <c r="C80" s="30"/>
      <c r="D80" s="30"/>
      <c r="E80" s="30"/>
      <c r="F80" s="30"/>
    </row>
    <row r="81" spans="1:6" x14ac:dyDescent="0.2">
      <c r="A81" s="30"/>
      <c r="B81" s="62"/>
      <c r="C81" s="62"/>
      <c r="D81" s="62"/>
      <c r="E81" s="62"/>
      <c r="F81" s="30"/>
    </row>
    <row r="82" spans="1:6" ht="14.25" x14ac:dyDescent="0.2">
      <c r="A82" s="70" t="s">
        <v>69</v>
      </c>
      <c r="B82" s="70"/>
      <c r="C82" s="70"/>
      <c r="D82" s="70"/>
      <c r="E82" s="70"/>
      <c r="F82" s="70"/>
    </row>
    <row r="83" spans="1:6" ht="14.25" x14ac:dyDescent="0.2">
      <c r="A83" s="68" t="s">
        <v>70</v>
      </c>
      <c r="B83" s="68"/>
      <c r="C83" s="68"/>
      <c r="D83" s="68"/>
      <c r="E83" s="68"/>
      <c r="F83" s="68"/>
    </row>
    <row r="84" spans="1:6" x14ac:dyDescent="0.2">
      <c r="A84" s="30"/>
      <c r="B84" s="30"/>
      <c r="C84" s="30"/>
      <c r="D84" s="30"/>
      <c r="E84" s="30"/>
      <c r="F84" s="30"/>
    </row>
    <row r="85" spans="1:6" x14ac:dyDescent="0.2">
      <c r="A85" s="30"/>
      <c r="B85" s="63"/>
      <c r="C85" s="63"/>
      <c r="D85" s="63"/>
      <c r="E85" s="63"/>
      <c r="F85" s="30"/>
    </row>
    <row r="86" spans="1:6" ht="15" x14ac:dyDescent="0.2">
      <c r="A86" s="69" t="s">
        <v>9</v>
      </c>
      <c r="B86" s="69"/>
      <c r="C86" s="69"/>
      <c r="D86" s="69"/>
      <c r="E86" s="69"/>
      <c r="F86" s="69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20"/>
      <c r="C90" s="20"/>
      <c r="D90" s="20"/>
    </row>
  </sheetData>
  <mergeCells count="42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8:D88"/>
    <mergeCell ref="B62:D62"/>
    <mergeCell ref="B63:D63"/>
    <mergeCell ref="B66:D66"/>
    <mergeCell ref="B75:D75"/>
    <mergeCell ref="B76:D76"/>
    <mergeCell ref="B77:D77"/>
    <mergeCell ref="B81:E81"/>
    <mergeCell ref="A82:F82"/>
    <mergeCell ref="A83:F83"/>
    <mergeCell ref="B85:E85"/>
    <mergeCell ref="A86:F86"/>
  </mergeCells>
  <dataValidations count="1">
    <dataValidation type="list" allowBlank="1" showInputMessage="1" showErrorMessage="1" sqref="B75:B77 B12:B20 B33:B66" xr:uid="{E938EC51-8C53-4DEE-8BE7-7FD75917423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26</vt:i4>
      </vt:variant>
    </vt:vector>
  </HeadingPairs>
  <TitlesOfParts>
    <vt:vector size="37" baseType="lpstr">
      <vt:lpstr>30-08-2011</vt:lpstr>
      <vt:lpstr>28-09-11</vt:lpstr>
      <vt:lpstr>10-12-13</vt:lpstr>
      <vt:lpstr>12-10-17</vt:lpstr>
      <vt:lpstr>19-12-2017</vt:lpstr>
      <vt:lpstr>25-03-18</vt:lpstr>
      <vt:lpstr>25-03-18 (2)</vt:lpstr>
      <vt:lpstr>19-04-19</vt:lpstr>
      <vt:lpstr>30-09-2019</vt:lpstr>
      <vt:lpstr>27-07-24</vt:lpstr>
      <vt:lpstr>Activités</vt:lpstr>
      <vt:lpstr>'12-10-17'!Liste_Activités</vt:lpstr>
      <vt:lpstr>'19-04-19'!Liste_Activités</vt:lpstr>
      <vt:lpstr>'19-12-2017'!Liste_Activités</vt:lpstr>
      <vt:lpstr>'25-03-18'!Liste_Activités</vt:lpstr>
      <vt:lpstr>'25-03-18 (2)'!Liste_Activités</vt:lpstr>
      <vt:lpstr>'27-07-24'!Liste_Activités</vt:lpstr>
      <vt:lpstr>'30-09-2019'!Liste_Activités</vt:lpstr>
      <vt:lpstr>Liste_Activités</vt:lpstr>
      <vt:lpstr>'12-10-17'!Print_Area</vt:lpstr>
      <vt:lpstr>'19-04-19'!Print_Area</vt:lpstr>
      <vt:lpstr>'19-12-2017'!Print_Area</vt:lpstr>
      <vt:lpstr>'25-03-18'!Print_Area</vt:lpstr>
      <vt:lpstr>'25-03-18 (2)'!Print_Area</vt:lpstr>
      <vt:lpstr>'27-07-24'!Print_Area</vt:lpstr>
      <vt:lpstr>'30-09-2019'!Print_Area</vt:lpstr>
      <vt:lpstr>'10-12-13'!Zone_d_impression</vt:lpstr>
      <vt:lpstr>'12-10-17'!Zone_d_impression</vt:lpstr>
      <vt:lpstr>'19-04-19'!Zone_d_impression</vt:lpstr>
      <vt:lpstr>'19-12-2017'!Zone_d_impression</vt:lpstr>
      <vt:lpstr>'25-03-18'!Zone_d_impression</vt:lpstr>
      <vt:lpstr>'25-03-18 (2)'!Zone_d_impression</vt:lpstr>
      <vt:lpstr>'27-07-24'!Zone_d_impression</vt:lpstr>
      <vt:lpstr>'28-09-11'!Zone_d_impression</vt:lpstr>
      <vt:lpstr>'30-08-2011'!Zone_d_impression</vt:lpstr>
      <vt:lpstr>'30-09-2019'!Zone_d_impression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2024-07-27T11:07:39Z</cp:lastPrinted>
  <dcterms:created xsi:type="dcterms:W3CDTF">1996-11-05T19:10:39Z</dcterms:created>
  <dcterms:modified xsi:type="dcterms:W3CDTF">2024-07-27T11:08:20Z</dcterms:modified>
</cp:coreProperties>
</file>