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9EB250D6-C797-439B-8C22-DD5EC96C687B}" xr6:coauthVersionLast="47" xr6:coauthVersionMax="47" xr10:uidLastSave="{00000000-0000-0000-0000-000000000000}"/>
  <bookViews>
    <workbookView xWindow="38280" yWindow="1845" windowWidth="29040" windowHeight="15840" activeTab="12" xr2:uid="{00000000-000D-0000-FFFF-FFFF00000000}"/>
  </bookViews>
  <sheets>
    <sheet name="15-06-11" sheetId="4" r:id="rId1"/>
    <sheet name="14-09-11" sheetId="6" r:id="rId2"/>
    <sheet name="28-09-11" sheetId="7" r:id="rId3"/>
    <sheet name="23-10-12" sheetId="8" r:id="rId4"/>
    <sheet name="11-07-2013" sheetId="9" r:id="rId5"/>
    <sheet name="26-08-13" sheetId="10" r:id="rId6"/>
    <sheet name="20-02-15" sheetId="11" r:id="rId7"/>
    <sheet name="20-07-15" sheetId="12" r:id="rId8"/>
    <sheet name="05-03-19" sheetId="13" r:id="rId9"/>
    <sheet name="02-05-19" sheetId="14" r:id="rId10"/>
    <sheet name="24-07-20" sheetId="15" r:id="rId11"/>
    <sheet name="02-12-20" sheetId="16" r:id="rId12"/>
    <sheet name="16-04-21" sheetId="17" r:id="rId13"/>
    <sheet name="Activités" sheetId="5" r:id="rId14"/>
  </sheets>
  <definedNames>
    <definedName name="Liste_Activités" localSheetId="9">Activités!$C$5:$C$39</definedName>
    <definedName name="Liste_Activités" localSheetId="11">Activités!$C$5:$C$39</definedName>
    <definedName name="Liste_Activités" localSheetId="8">Activités!$C$5:$C$39</definedName>
    <definedName name="Liste_Activités" localSheetId="12">Activités!$C$5:$C$39</definedName>
    <definedName name="Liste_Activités" localSheetId="6">Activités!$C$5:$C$39</definedName>
    <definedName name="Liste_Activités" localSheetId="7">Activités!$C$5:$C$39</definedName>
    <definedName name="Liste_Activités" localSheetId="10">Activités!$C$5:$C$39</definedName>
    <definedName name="Liste_Activités">Activités!$C$5:$C$45</definedName>
    <definedName name="Print_Area" localSheetId="9">'02-05-19'!$A$1:$F$87</definedName>
    <definedName name="Print_Area" localSheetId="11">'02-12-20'!$A$1:$F$88</definedName>
    <definedName name="Print_Area" localSheetId="8">'05-03-19'!$A$1:$F$89</definedName>
    <definedName name="Print_Area" localSheetId="12">'16-04-21'!$A$1:$F$87</definedName>
    <definedName name="Print_Area" localSheetId="6">'20-02-15'!$A$1:$F$89</definedName>
    <definedName name="Print_Area" localSheetId="7">'20-07-15'!$A$1:$F$89</definedName>
    <definedName name="Print_Area" localSheetId="10">'24-07-20'!$A$1:$F$87</definedName>
    <definedName name="_xlnm.Print_Area" localSheetId="9">'02-05-19'!$A$1:$F$87</definedName>
    <definedName name="_xlnm.Print_Area" localSheetId="11">'02-12-20'!$A$1:$F$88</definedName>
    <definedName name="_xlnm.Print_Area" localSheetId="8">'05-03-19'!$A$1:$F$89</definedName>
    <definedName name="_xlnm.Print_Area" localSheetId="4">'11-07-2013'!$A$1:$F$93</definedName>
    <definedName name="_xlnm.Print_Area" localSheetId="1">'14-09-11'!$A$1:$F$96</definedName>
    <definedName name="_xlnm.Print_Area" localSheetId="0">'15-06-11'!$A$1:$F$95</definedName>
    <definedName name="_xlnm.Print_Area" localSheetId="12">'16-04-21'!$A$1:$F$87</definedName>
    <definedName name="_xlnm.Print_Area" localSheetId="6">'20-02-15'!$A$1:$F$89</definedName>
    <definedName name="_xlnm.Print_Area" localSheetId="7">'20-07-15'!$A$1:$F$89</definedName>
    <definedName name="_xlnm.Print_Area" localSheetId="3">'23-10-12'!$A$1:$F$96</definedName>
    <definedName name="_xlnm.Print_Area" localSheetId="10">'24-07-20'!$A$1:$F$87</definedName>
    <definedName name="_xlnm.Print_Area" localSheetId="5">'26-08-13'!$A$1:$F$94</definedName>
    <definedName name="_xlnm.Print_Area" localSheetId="2">'28-09-11'!$A$1:$F$96</definedName>
    <definedName name="_xlnm.Print_Area" localSheetId="13">Activités!$A$1:$D$45</definedName>
    <definedName name="Zone_impres_MI" localSheetId="9">#REF!</definedName>
    <definedName name="Zone_impres_MI" localSheetId="11">#REF!</definedName>
    <definedName name="Zone_impres_MI" localSheetId="8">#REF!</definedName>
    <definedName name="Zone_impres_MI" localSheetId="4">#REF!</definedName>
    <definedName name="Zone_impres_MI" localSheetId="1">#REF!</definedName>
    <definedName name="Zone_impres_MI" localSheetId="12">#REF!</definedName>
    <definedName name="Zone_impres_MI" localSheetId="6">#REF!</definedName>
    <definedName name="Zone_impres_MI" localSheetId="7">#REF!</definedName>
    <definedName name="Zone_impres_MI" localSheetId="3">#REF!</definedName>
    <definedName name="Zone_impres_MI" localSheetId="10">#REF!</definedName>
    <definedName name="Zone_impres_MI" localSheetId="5">#REF!</definedName>
    <definedName name="Zone_impres_MI" localSheetId="2">#REF!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38" i="17" l="1"/>
  <c r="E35" i="17"/>
  <c r="E67" i="17"/>
  <c r="E70" i="17"/>
  <c r="E71" i="17"/>
  <c r="E72" i="17"/>
  <c r="E74" i="17"/>
  <c r="E78" i="17"/>
  <c r="E35" i="16"/>
  <c r="E68" i="16"/>
  <c r="E71" i="16"/>
  <c r="E72" i="16"/>
  <c r="E73" i="16"/>
  <c r="E75" i="16"/>
  <c r="E79" i="16"/>
  <c r="E35" i="15"/>
  <c r="E67" i="15"/>
  <c r="E70" i="15"/>
  <c r="E71" i="15"/>
  <c r="E72" i="15"/>
  <c r="E74" i="15"/>
  <c r="E78" i="15"/>
  <c r="E35" i="14"/>
  <c r="E67" i="14"/>
  <c r="E70" i="14"/>
  <c r="E71" i="14"/>
  <c r="E72" i="14"/>
  <c r="E74" i="14"/>
  <c r="E78" i="14"/>
  <c r="E35" i="13"/>
  <c r="E69" i="13"/>
  <c r="E72" i="13"/>
  <c r="E73" i="13"/>
  <c r="E74" i="13"/>
  <c r="E76" i="13"/>
  <c r="E80" i="13"/>
  <c r="E35" i="12"/>
  <c r="E69" i="12"/>
  <c r="E72" i="12"/>
  <c r="E74" i="12"/>
  <c r="E73" i="12"/>
  <c r="E41" i="11"/>
  <c r="E38" i="11"/>
  <c r="E35" i="11"/>
  <c r="E69" i="11"/>
  <c r="E72" i="11"/>
  <c r="E73" i="11"/>
  <c r="E74" i="11"/>
  <c r="E76" i="11"/>
  <c r="E80" i="11"/>
  <c r="E74" i="10"/>
  <c r="E77" i="10"/>
  <c r="E39" i="9"/>
  <c r="E78" i="10"/>
  <c r="E79" i="10"/>
  <c r="E81" i="10"/>
  <c r="E85" i="10"/>
  <c r="E36" i="9"/>
  <c r="E73" i="9"/>
  <c r="E76" i="9"/>
  <c r="E45" i="8"/>
  <c r="E42" i="8"/>
  <c r="E39" i="8"/>
  <c r="E36" i="8"/>
  <c r="E76" i="8"/>
  <c r="E79" i="8"/>
  <c r="E76" i="7"/>
  <c r="E79" i="7"/>
  <c r="E76" i="6"/>
  <c r="E79" i="6"/>
  <c r="E75" i="4"/>
  <c r="E78" i="4"/>
  <c r="E77" i="9"/>
  <c r="E78" i="9"/>
  <c r="E80" i="8"/>
  <c r="E81" i="8"/>
  <c r="E80" i="7"/>
  <c r="E80" i="6"/>
  <c r="E81" i="6"/>
  <c r="E79" i="4"/>
  <c r="E80" i="9"/>
  <c r="E84" i="9"/>
  <c r="E83" i="8"/>
  <c r="E87" i="8"/>
  <c r="E81" i="7"/>
  <c r="E83" i="7"/>
  <c r="E87" i="7"/>
  <c r="E83" i="6"/>
  <c r="E87" i="6"/>
  <c r="E80" i="4"/>
  <c r="E82" i="4"/>
  <c r="E86" i="4"/>
  <c r="E76" i="12"/>
  <c r="E80" i="12"/>
</calcChain>
</file>

<file path=xl/sharedStrings.xml><?xml version="1.0" encoding="utf-8"?>
<sst xmlns="http://schemas.openxmlformats.org/spreadsheetml/2006/main" count="338" uniqueCount="113">
  <si>
    <t>NOTE D'HONORAIRES</t>
  </si>
  <si>
    <t>LISTE DES ACTIVITÉS POSSIBLE À FACTURER</t>
  </si>
  <si>
    <t xml:space="preserve"> - Rédaction de lettre pour envoie de documents aux gouvernements;</t>
  </si>
  <si>
    <t xml:space="preserve"> - Prise de connaissance et analyse des documents soumis;</t>
  </si>
  <si>
    <t>DESCRIPTIONS</t>
  </si>
  <si>
    <t>T.V.Q. # 1214451162TQ0001</t>
  </si>
  <si>
    <t>T.P.S.  # 849759626RT0001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</si>
  <si>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</si>
  <si>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</si>
  <si>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</si>
  <si>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Recherches et analyses fiscales requises pour mener à terme la réorganisation;</t>
  </si>
  <si>
    <t xml:space="preserve"> - Diverses discussions téléphoniques avec vous;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</si>
  <si>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</si>
  <si>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</si>
  <si>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</si>
  <si>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Préparation des formulaires de roulement requis;</t>
  </si>
  <si>
    <t>Consultation fiscale horaire</t>
  </si>
  <si>
    <t>Réorganisation</t>
  </si>
  <si>
    <t>Conformité</t>
  </si>
  <si>
    <t xml:space="preserve"> - Préparation de votre déclaration de revenu pour l'année d'imposition 2009;</t>
  </si>
  <si>
    <t xml:space="preserve"> - Préparation de votre déclaration de revenu ainsi que celle de votre conjoint pour l'année d'imposition 2009;</t>
  </si>
  <si>
    <t xml:space="preserve"> - Préparation de la déclaration de revenu de la société pour l'année d'imposition se terminant le xxx ;</t>
  </si>
  <si>
    <t xml:space="preserve"> - Divers calculs effectués;</t>
  </si>
  <si>
    <t xml:space="preserve"> - Lecture et rédaction de divers courriels;</t>
  </si>
  <si>
    <t xml:space="preserve"> - Discussions téléphoniques avec le conseiller juridique;</t>
  </si>
  <si>
    <t xml:space="preserve"> - Communication avec les gouvernements;</t>
  </si>
  <si>
    <t xml:space="preserve"> - Préparation de la déclaration de revenu de la fiducie pour l'année d'imposition se terminant le 31 décembre 2009;</t>
  </si>
  <si>
    <t xml:space="preserve"> - Rencontre avec vous pour la signature des documents préparés;</t>
  </si>
  <si>
    <t xml:space="preserve"> - Discussions téléphoniques avec vous ;</t>
  </si>
  <si>
    <t xml:space="preserve"> - Rencontre avec vous à nos bureaux relativement à xxx;</t>
  </si>
  <si>
    <t xml:space="preserve"> - Divers calculs effectués relativement à xxx;</t>
  </si>
  <si>
    <t xml:space="preserve"> - Préparation des formulaires de taxes requis;</t>
  </si>
  <si>
    <t xml:space="preserve"> - Lecture et rédaction de courriels dans le dossier de xxx;</t>
  </si>
  <si>
    <t xml:space="preserve"> - Lecture et rédaction de courriels ;</t>
  </si>
  <si>
    <t xml:space="preserve"> - Discussions téléphoniques avec vous relativement au dossier de xxx;</t>
  </si>
  <si>
    <t xml:space="preserve"> - Recherches et analyses fiscales relativement au dossier de xxx;</t>
  </si>
  <si>
    <t xml:space="preserve"> - 2ième révision de la T2 dans le dossier de xxx;</t>
  </si>
  <si>
    <t xml:space="preserve"> - Révision de la T2 de xxx et discussions avec les vérificateurs</t>
  </si>
  <si>
    <t xml:space="preserve"> - Recherche fiscale concernant le traitement fiscal de</t>
  </si>
  <si>
    <t xml:space="preserve"> - Révision de la T3 de xxx et discussions avec les vérificateurs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</si>
  <si>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</si>
  <si>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</si>
  <si>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</si>
  <si>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</si>
  <si>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</si>
  <si>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</si>
  <si>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</si>
  <si>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</si>
  <si>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</si>
  <si>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15 juin 2011</t>
  </si>
  <si>
    <t>SIMON LANGEVIN</t>
  </si>
  <si>
    <t>GESTION PROFABCO INC</t>
  </si>
  <si>
    <t>6721 rue Beaubien Est</t>
  </si>
  <si>
    <t>Montréal  Québec  H1M 3B2</t>
  </si>
  <si>
    <t># 11105</t>
  </si>
  <si>
    <t xml:space="preserve"> - Rédaction d'un document sommaire explicatif de la réorganisation à intervenir en préparation d'une rencontre avec Claude;</t>
  </si>
  <si>
    <t xml:space="preserve"> - Rencontre et déplacement pour la rencontre avec vous à vos bureaux;</t>
  </si>
  <si>
    <t xml:space="preserve"> - Rencontre et déplacement pour la rencontre avec vous et Claude Forget aux bureaux d'AFA;</t>
  </si>
  <si>
    <t xml:space="preserve"> - Rédaction d'un document sommaire explicatif de la réorganisation à intervenir en préparation d'une rencontre avec les employés qui achèteront les actions;</t>
  </si>
  <si>
    <t xml:space="preserve"> - Diverses discussions téléphoniques avec vous et le conseiller juridique;</t>
  </si>
  <si>
    <t xml:space="preserve"> - Recherches et analyses fiscales requises pour analyser la réorganisation à venir;</t>
  </si>
  <si>
    <r>
      <t xml:space="preserve">Facturation relativement aux travaux effectués dans le dossier de </t>
    </r>
    <r>
      <rPr>
        <u/>
        <sz val="11"/>
        <color rgb="FF625850"/>
        <rFont val="Verdana"/>
        <family val="2"/>
      </rPr>
      <t>André Filion &amp; Associés</t>
    </r>
    <r>
      <rPr>
        <sz val="11"/>
        <color rgb="FF625850"/>
        <rFont val="Verdana"/>
        <family val="2"/>
      </rPr>
      <t>, notamment:</t>
    </r>
  </si>
  <si>
    <t>Le 14 septembre 2011</t>
  </si>
  <si>
    <t># 11156</t>
  </si>
  <si>
    <t xml:space="preserve"> - Rencontre et déplacement pour la rencontre avec vous et les employés clés aux bureaux d'AFA Trois-Rivières;</t>
  </si>
  <si>
    <t xml:space="preserve"> - Recherches et analyses fiscales requises pour mettre en place la réorganisation ;</t>
  </si>
  <si>
    <t>Le 28 septembre 2011</t>
  </si>
  <si>
    <t># 11162</t>
  </si>
  <si>
    <r>
      <t xml:space="preserve">Facturation relativement aux travaux effectués dans le dossier de </t>
    </r>
    <r>
      <rPr>
        <u/>
        <sz val="11"/>
        <color rgb="FF625850"/>
        <rFont val="Verdana"/>
        <family val="2"/>
      </rPr>
      <t>Déménagement Montréal Express</t>
    </r>
    <r>
      <rPr>
        <sz val="11"/>
        <color rgb="FF625850"/>
        <rFont val="Verdana"/>
        <family val="2"/>
      </rPr>
      <t>, notamment:</t>
    </r>
  </si>
  <si>
    <t xml:space="preserve"> - Recherches comptables relativement à la possibilité de réévaluer les actifs d'une entreprise;</t>
  </si>
  <si>
    <t>Le 23 octobre 2012</t>
  </si>
  <si>
    <t># 12164</t>
  </si>
  <si>
    <r>
      <t>Facturation relativement aux travaux effectués</t>
    </r>
    <r>
      <rPr>
        <sz val="11"/>
        <color rgb="FF625850"/>
        <rFont val="Verdana"/>
        <family val="2"/>
      </rPr>
      <t>, notamment:</t>
    </r>
  </si>
  <si>
    <t xml:space="preserve"> - Dossier de LM2: divers échanges par courriel re: question des actionnaires;</t>
  </si>
  <si>
    <t xml:space="preserve"> - Analyse de dossier de M. Roger Monette;</t>
  </si>
  <si>
    <t xml:space="preserve"> - Analyses et discussions - dossier de Nepteau.tv;</t>
  </si>
  <si>
    <t xml:space="preserve"> - Analyse de rachat - dossier André Fillion;</t>
  </si>
  <si>
    <t xml:space="preserve"> - Analyse - Villas Mont Tremblant;</t>
  </si>
  <si>
    <t>Le 11 juillet 2013</t>
  </si>
  <si>
    <t># 13172</t>
  </si>
  <si>
    <t xml:space="preserve"> - Dossier de Louis Béliveau - différentes discussions et démarches entourant l'imposition d'un non-résident;</t>
  </si>
  <si>
    <t xml:space="preserve"> - Dossier de Mathieu Provençal - directives aux notaires, révision des documents juridiques, déplacement et rencontre pour signature des différents documents, discussions avec vous, Me Michael D'Souza et Danielle Beausoleil;</t>
  </si>
  <si>
    <t>Le 26 août 2013</t>
  </si>
  <si>
    <t># 13197</t>
  </si>
  <si>
    <t xml:space="preserve"> - Analyse demandée pour le dossier de Brigitte Beaudet - achat de résidence par Fiducie;</t>
  </si>
  <si>
    <t>Facturation relativement aux travaux effectués, notamment: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</si>
  <si>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</si>
  <si>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</si>
  <si>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20 février 2015</t>
  </si>
  <si>
    <t>6721 rue Beaubien Est
Montréal  Québec  H1M 3B2</t>
  </si>
  <si>
    <t># 15013</t>
  </si>
  <si>
    <t xml:space="preserve"> - Analyse et discussions - dossier de Beaudet McCann;</t>
  </si>
  <si>
    <t xml:space="preserve"> - Analyse, préparer un organigramme modifié selon la structure optimale et discussions - dossier de Physio Ergo +;</t>
  </si>
  <si>
    <t xml:space="preserve"> - Analyse de la valeur de Reproduc, rédaction du sommaire de notre analyse et discussions entourant l'analyse;</t>
  </si>
  <si>
    <t># 15164</t>
  </si>
  <si>
    <t>Le 20 juillet 2015</t>
  </si>
  <si>
    <t xml:space="preserve"> - Dossier de GICL - discussions téléphoniques, directives à Michael, analyse des livres des minutes, révision juridique;</t>
  </si>
  <si>
    <t># 19022</t>
  </si>
  <si>
    <t>Le 5 MARS 2019</t>
  </si>
  <si>
    <t xml:space="preserve"> - Discussion téléphonique avec Richard sur le problème de dettes intersociétés entre Guilmar et Coffrage Henri Simard ;</t>
  </si>
  <si>
    <t>Le 2 MAI 2019</t>
  </si>
  <si>
    <t># 19144</t>
  </si>
  <si>
    <t xml:space="preserve"> - Dossier de Reprodoc - Analyses au mois de décembre sur les dividendes, balances de vente, etc. + Analyse en avril sur les états financiers de la compagnie de François, les impacts relativement à la liquidation sur les états financiers/ T2 et la déclaration de François, sommaire et échanges avec Guillaume ;</t>
  </si>
  <si>
    <t>Le 24 JUILLET 2020</t>
  </si>
  <si>
    <t># 20181</t>
  </si>
  <si>
    <t xml:space="preserve"> - Question - ref: achat de maison avec argent du père ;</t>
  </si>
  <si>
    <t>Le 2 DÉCEMBRE 2020</t>
  </si>
  <si>
    <t># 20293</t>
  </si>
  <si>
    <t xml:space="preserve"> - Dossier Gilbert Grimard - récupération d'impôt minimum de remplacement et de fermeture de fiducie année 2019 ;</t>
  </si>
  <si>
    <t>Le 16 AVRIL 2021</t>
  </si>
  <si>
    <t># 21135</t>
  </si>
  <si>
    <t xml:space="preserve"> - Dossier Gilbert Grimard - Analyse de l'impôt minimum de remplacement, recommandations et simulations pour la récupération sur les années à venir + sommaire par écrit ;</t>
  </si>
  <si>
    <t xml:space="preserve"> - Dossier Roger Monette - Recherches sur admissibilité des DAS payés par admin en PTPE et discussion avec Roger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</si>
</sst>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2" fillId="0" borderId="5" xfId="0" applyFont="1" applyBorder="1"/>
    <xf numFmtId="0" fontId="6" fillId="0" borderId="10" xfId="0" applyFont="1" applyBorder="1"/>
    <xf numFmtId="0" fontId="2" fillId="0" borderId="6" xfId="0" applyFont="1" applyBorder="1"/>
    <xf numFmtId="0" fontId="3" fillId="0" borderId="6" xfId="0" applyFont="1" applyBorder="1" applyAlignment="1">
      <alignment horizontal="left"/>
    </xf>
    <xf numFmtId="0" fontId="3" fillId="2" borderId="6" xfId="0" applyFont="1" applyFill="1" applyBorder="1" applyAlignment="1">
      <alignment horizontal="left" wrapText="1" shrinkToFit="1"/>
    </xf>
    <xf numFmtId="0" fontId="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/>
    <xf numFmtId="166" fontId="18" fillId="0" borderId="0" xfId="2" applyNumberFormat="1" applyFont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3" xfId="2" applyNumberFormat="1" applyFont="1" applyBorder="1"/>
    <xf numFmtId="0" fontId="18" fillId="0" borderId="0" xfId="0" applyFont="1" applyAlignment="1">
      <alignment horizontal="right"/>
    </xf>
    <xf numFmtId="166" fontId="18" fillId="0" borderId="0" xfId="1" applyNumberFormat="1" applyFont="1"/>
    <xf numFmtId="166" fontId="18" fillId="0" borderId="2" xfId="1" applyNumberFormat="1" applyFont="1" applyBorder="1"/>
    <xf numFmtId="7" fontId="18" fillId="0" borderId="0" xfId="0" applyNumberFormat="1" applyFont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7" fontId="20" fillId="4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left" wrapText="1" indent="1" shrinkToFit="1"/>
    </xf>
    <xf numFmtId="167" fontId="18" fillId="0" borderId="0" xfId="0" applyNumberFormat="1" applyFont="1" applyAlignment="1">
      <alignment horizontal="left"/>
    </xf>
    <xf numFmtId="0" fontId="2" fillId="0" borderId="0" xfId="3" applyFont="1" applyAlignment="1">
      <alignment horizontal="left" indent="2"/>
    </xf>
    <xf numFmtId="0" fontId="2" fillId="0" borderId="0" xfId="3" applyFont="1"/>
    <xf numFmtId="165" fontId="2" fillId="0" borderId="0" xfId="3" applyNumberFormat="1" applyFont="1"/>
    <xf numFmtId="0" fontId="9" fillId="0" borderId="0" xfId="3" applyFont="1"/>
    <xf numFmtId="0" fontId="17" fillId="0" borderId="0" xfId="3" applyFont="1"/>
    <xf numFmtId="0" fontId="12" fillId="0" borderId="0" xfId="3" applyFont="1"/>
    <xf numFmtId="0" fontId="18" fillId="0" borderId="0" xfId="3" applyFont="1"/>
    <xf numFmtId="0" fontId="10" fillId="0" borderId="0" xfId="3" applyFont="1"/>
    <xf numFmtId="0" fontId="14" fillId="0" borderId="0" xfId="3" applyFont="1"/>
    <xf numFmtId="0" fontId="14" fillId="0" borderId="0" xfId="3" applyFont="1" applyAlignment="1">
      <alignment horizontal="center"/>
    </xf>
    <xf numFmtId="0" fontId="17" fillId="0" borderId="0" xfId="3" applyFont="1" applyAlignment="1">
      <alignment horizontal="right"/>
    </xf>
    <xf numFmtId="0" fontId="9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3" fillId="0" borderId="0" xfId="3" applyFont="1"/>
    <xf numFmtId="7" fontId="13" fillId="0" borderId="0" xfId="3" applyNumberFormat="1" applyFont="1"/>
    <xf numFmtId="0" fontId="13" fillId="0" borderId="0" xfId="3" applyFont="1" applyAlignment="1">
      <alignment horizontal="left" wrapText="1" indent="1" shrinkToFit="1"/>
    </xf>
    <xf numFmtId="0" fontId="18" fillId="0" borderId="0" xfId="3" applyFont="1" applyAlignment="1">
      <alignment horizontal="right"/>
    </xf>
    <xf numFmtId="10" fontId="18" fillId="0" borderId="0" xfId="3" applyNumberFormat="1" applyFont="1" applyAlignment="1">
      <alignment horizontal="left"/>
    </xf>
    <xf numFmtId="167" fontId="18" fillId="0" borderId="0" xfId="3" applyNumberFormat="1" applyFont="1" applyAlignment="1">
      <alignment horizontal="left"/>
    </xf>
    <xf numFmtId="166" fontId="18" fillId="0" borderId="0" xfId="3" applyNumberFormat="1" applyFont="1"/>
    <xf numFmtId="7" fontId="18" fillId="0" borderId="0" xfId="3" applyNumberFormat="1" applyFont="1"/>
    <xf numFmtId="0" fontId="20" fillId="4" borderId="15" xfId="3" applyFont="1" applyFill="1" applyBorder="1" applyAlignment="1">
      <alignment vertical="center"/>
    </xf>
    <xf numFmtId="0" fontId="21" fillId="4" borderId="16" xfId="3" applyFont="1" applyFill="1" applyBorder="1" applyAlignment="1">
      <alignment vertical="center"/>
    </xf>
    <xf numFmtId="7" fontId="20" fillId="4" borderId="17" xfId="3" applyNumberFormat="1" applyFont="1" applyFill="1" applyBorder="1" applyAlignment="1">
      <alignment vertical="center"/>
    </xf>
    <xf numFmtId="0" fontId="8" fillId="0" borderId="0" xfId="3" applyFont="1" applyAlignment="1">
      <alignment horizontal="center"/>
    </xf>
    <xf numFmtId="0" fontId="18" fillId="0" borderId="0" xfId="0" applyFont="1" applyAlignment="1">
      <alignment wrapText="1"/>
    </xf>
    <xf numFmtId="0" fontId="13" fillId="0" borderId="0" xfId="3" applyFont="1" applyAlignment="1">
      <alignment horizontal="left" wrapText="1" indent="1" shrinkToFit="1"/>
    </xf>
    <xf numFmtId="0" fontId="13" fillId="0" borderId="0" xfId="3" applyFont="1" applyAlignment="1">
      <alignment horizontal="left" wrapText="1" indent="1" shrinkToFit="1"/>
    </xf>
    <xf numFmtId="0" fontId="13" fillId="0" borderId="0" xfId="3" applyFont="1" applyAlignment="1">
      <alignment horizontal="left" wrapText="1" indent="1" shrinkToFit="1"/>
    </xf>
    <xf numFmtId="0" fontId="13" fillId="0" borderId="0" xfId="3" applyFont="1" applyAlignment="1">
      <alignment horizontal="left" wrapText="1" indent="1" shrinkToFi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1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3" applyFont="1" applyAlignment="1">
      <alignment horizontal="left" wrapText="1" indent="1" shrinkToFit="1"/>
    </xf>
    <xf numFmtId="0" fontId="11" fillId="0" borderId="14" xfId="3" applyFont="1" applyBorder="1" applyAlignment="1">
      <alignment horizontal="center" vertical="center"/>
    </xf>
    <xf numFmtId="0" fontId="16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8" fillId="0" borderId="0" xfId="3" applyFont="1" applyAlignment="1">
      <alignment horizontal="left" indent="1"/>
    </xf>
    <xf numFmtId="0" fontId="18" fillId="0" borderId="0" xfId="3" applyFont="1" applyAlignment="1">
      <alignment horizontal="left"/>
    </xf>
    <xf numFmtId="0" fontId="15" fillId="0" borderId="0" xfId="3" applyFont="1" applyAlignment="1">
      <alignment horizontal="center"/>
    </xf>
    <xf numFmtId="0" fontId="19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8B6341B-7BFD-449E-AB7C-98684F549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092E28C-1AC0-455E-BBFD-CA06C38CC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4D9B1B-BF6E-4066-B037-652797686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8830073-CBB9-4ABB-8C91-61D7D6120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7B9DCD4-3A8F-4299-8E45-119F896A9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8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49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50</v>
      </c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15" x14ac:dyDescent="0.2">
      <c r="A26" s="21"/>
      <c r="B26" s="35" t="s">
        <v>52</v>
      </c>
      <c r="C26" s="30"/>
      <c r="D26" s="30"/>
      <c r="E26" s="30"/>
      <c r="F26" s="30"/>
    </row>
    <row r="27" spans="1:6" ht="15" x14ac:dyDescent="0.2">
      <c r="A27" s="21"/>
      <c r="B27" s="35" t="s">
        <v>53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40</v>
      </c>
      <c r="E29" s="36" t="s">
        <v>54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90" t="s">
        <v>0</v>
      </c>
      <c r="B31" s="90"/>
      <c r="C31" s="90"/>
      <c r="D31" s="90"/>
      <c r="E31" s="90"/>
      <c r="F31" s="90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61</v>
      </c>
      <c r="C33" s="31"/>
      <c r="D33" s="31"/>
      <c r="E33" s="37"/>
      <c r="F33" s="30"/>
    </row>
    <row r="34" spans="1:6" ht="14.25" x14ac:dyDescent="0.2">
      <c r="A34" s="30"/>
      <c r="B34" s="87"/>
      <c r="C34" s="87"/>
      <c r="D34" s="87"/>
      <c r="E34" s="37"/>
      <c r="F34" s="30"/>
    </row>
    <row r="35" spans="1:6" ht="14.25" x14ac:dyDescent="0.2">
      <c r="A35" s="30"/>
      <c r="B35" s="87"/>
      <c r="C35" s="87"/>
      <c r="D35" s="87"/>
      <c r="E35" s="37"/>
      <c r="F35" s="30"/>
    </row>
    <row r="36" spans="1:6" ht="14.25" x14ac:dyDescent="0.2">
      <c r="A36" s="30"/>
      <c r="B36" s="87" t="s">
        <v>56</v>
      </c>
      <c r="C36" s="87"/>
      <c r="D36" s="87"/>
      <c r="E36" s="37"/>
      <c r="F36" s="30"/>
    </row>
    <row r="37" spans="1:6" ht="14.25" x14ac:dyDescent="0.2">
      <c r="A37" s="30"/>
      <c r="B37" s="87"/>
      <c r="C37" s="87"/>
      <c r="D37" s="87"/>
      <c r="E37" s="37"/>
      <c r="F37" s="30"/>
    </row>
    <row r="38" spans="1:6" ht="14.25" x14ac:dyDescent="0.2">
      <c r="A38" s="30"/>
      <c r="B38" s="87"/>
      <c r="C38" s="87"/>
      <c r="D38" s="87"/>
      <c r="E38" s="37"/>
      <c r="F38" s="30"/>
    </row>
    <row r="39" spans="1:6" ht="14.25" x14ac:dyDescent="0.2">
      <c r="A39" s="30"/>
      <c r="B39" s="87" t="s">
        <v>3</v>
      </c>
      <c r="C39" s="87"/>
      <c r="D39" s="87"/>
      <c r="E39" s="37"/>
      <c r="F39" s="30"/>
    </row>
    <row r="40" spans="1:6" ht="14.25" x14ac:dyDescent="0.2">
      <c r="A40" s="30"/>
      <c r="B40" s="87"/>
      <c r="C40" s="87"/>
      <c r="D40" s="87"/>
      <c r="E40" s="37"/>
      <c r="F40" s="30"/>
    </row>
    <row r="41" spans="1:6" ht="13.5" customHeight="1" x14ac:dyDescent="0.2">
      <c r="A41" s="30"/>
      <c r="B41" s="87"/>
      <c r="C41" s="87"/>
      <c r="D41" s="87"/>
      <c r="E41" s="37"/>
      <c r="F41" s="30"/>
    </row>
    <row r="42" spans="1:6" ht="14.25" x14ac:dyDescent="0.2">
      <c r="A42" s="30"/>
      <c r="B42" s="87" t="s">
        <v>60</v>
      </c>
      <c r="C42" s="87"/>
      <c r="D42" s="87"/>
      <c r="E42" s="37"/>
      <c r="F42" s="30"/>
    </row>
    <row r="43" spans="1:6" ht="14.25" x14ac:dyDescent="0.2">
      <c r="A43" s="30"/>
      <c r="B43" s="87"/>
      <c r="C43" s="87"/>
      <c r="D43" s="87"/>
      <c r="E43" s="37"/>
      <c r="F43" s="30"/>
    </row>
    <row r="44" spans="1:6" ht="14.25" x14ac:dyDescent="0.2">
      <c r="A44" s="30"/>
      <c r="B44" s="87"/>
      <c r="C44" s="87"/>
      <c r="D44" s="87"/>
      <c r="E44" s="37"/>
      <c r="F44" s="30"/>
    </row>
    <row r="45" spans="1:6" ht="14.25" x14ac:dyDescent="0.2">
      <c r="A45" s="30"/>
      <c r="B45" s="87" t="s">
        <v>55</v>
      </c>
      <c r="C45" s="87"/>
      <c r="D45" s="87"/>
      <c r="E45" s="37"/>
      <c r="F45" s="30"/>
    </row>
    <row r="46" spans="1:6" ht="14.25" x14ac:dyDescent="0.2">
      <c r="A46" s="30"/>
      <c r="B46" s="87"/>
      <c r="C46" s="87"/>
      <c r="D46" s="87"/>
      <c r="E46" s="37"/>
      <c r="F46" s="30"/>
    </row>
    <row r="47" spans="1:6" ht="14.25" x14ac:dyDescent="0.2">
      <c r="A47" s="30"/>
      <c r="B47" s="87"/>
      <c r="C47" s="87"/>
      <c r="D47" s="87"/>
      <c r="E47" s="37"/>
      <c r="F47" s="30"/>
    </row>
    <row r="48" spans="1:6" ht="14.25" x14ac:dyDescent="0.2">
      <c r="A48" s="30"/>
      <c r="B48" s="87" t="s">
        <v>57</v>
      </c>
      <c r="C48" s="87"/>
      <c r="D48" s="87"/>
      <c r="E48" s="37"/>
      <c r="F48" s="30"/>
    </row>
    <row r="49" spans="1:6" ht="14.25" x14ac:dyDescent="0.2">
      <c r="A49" s="30"/>
      <c r="B49" s="87"/>
      <c r="C49" s="87"/>
      <c r="D49" s="87"/>
      <c r="E49" s="37"/>
      <c r="F49" s="30"/>
    </row>
    <row r="50" spans="1:6" ht="14.25" x14ac:dyDescent="0.2">
      <c r="A50" s="30"/>
      <c r="B50" s="87"/>
      <c r="C50" s="87"/>
      <c r="D50" s="87"/>
      <c r="E50" s="37"/>
      <c r="F50" s="30"/>
    </row>
    <row r="51" spans="1:6" ht="28.5" customHeight="1" x14ac:dyDescent="0.2">
      <c r="A51" s="30"/>
      <c r="B51" s="87" t="s">
        <v>58</v>
      </c>
      <c r="C51" s="87"/>
      <c r="D51" s="87"/>
      <c r="E51" s="37"/>
      <c r="F51" s="30"/>
    </row>
    <row r="52" spans="1:6" ht="14.25" x14ac:dyDescent="0.2">
      <c r="A52" s="30"/>
      <c r="B52" s="87"/>
      <c r="C52" s="87"/>
      <c r="D52" s="87"/>
      <c r="E52" s="37"/>
      <c r="F52" s="30"/>
    </row>
    <row r="53" spans="1:6" ht="14.25" x14ac:dyDescent="0.2">
      <c r="A53" s="30"/>
      <c r="B53" s="87"/>
      <c r="C53" s="87"/>
      <c r="D53" s="87"/>
      <c r="E53" s="37"/>
      <c r="F53" s="30"/>
    </row>
    <row r="54" spans="1:6" ht="14.25" x14ac:dyDescent="0.2">
      <c r="A54" s="30"/>
      <c r="B54" s="87" t="s">
        <v>59</v>
      </c>
      <c r="C54" s="87"/>
      <c r="D54" s="87"/>
      <c r="E54" s="37"/>
      <c r="F54" s="30"/>
    </row>
    <row r="55" spans="1:6" ht="14.25" x14ac:dyDescent="0.2">
      <c r="A55" s="30"/>
      <c r="B55" s="87"/>
      <c r="C55" s="87"/>
      <c r="D55" s="87"/>
      <c r="E55" s="37"/>
      <c r="F55" s="30"/>
    </row>
    <row r="56" spans="1:6" ht="14.25" x14ac:dyDescent="0.2">
      <c r="A56" s="30"/>
      <c r="B56" s="87"/>
      <c r="C56" s="87"/>
      <c r="D56" s="87"/>
      <c r="E56" s="37"/>
      <c r="F56" s="30"/>
    </row>
    <row r="57" spans="1:6" ht="14.25" x14ac:dyDescent="0.2">
      <c r="A57" s="30"/>
      <c r="B57" s="87" t="s">
        <v>22</v>
      </c>
      <c r="C57" s="87"/>
      <c r="D57" s="87"/>
      <c r="E57" s="37"/>
      <c r="F57" s="30"/>
    </row>
    <row r="58" spans="1:6" ht="14.25" x14ac:dyDescent="0.2">
      <c r="A58" s="30"/>
      <c r="B58" s="87"/>
      <c r="C58" s="87"/>
      <c r="D58" s="87"/>
      <c r="E58" s="37"/>
      <c r="F58" s="30"/>
    </row>
    <row r="59" spans="1:6" ht="14.25" x14ac:dyDescent="0.2">
      <c r="A59" s="30"/>
      <c r="B59" s="87"/>
      <c r="C59" s="87"/>
      <c r="D59" s="87"/>
      <c r="E59" s="37"/>
      <c r="F59" s="30"/>
    </row>
    <row r="60" spans="1:6" ht="14.25" x14ac:dyDescent="0.2">
      <c r="A60" s="30"/>
      <c r="B60" s="87" t="s">
        <v>23</v>
      </c>
      <c r="C60" s="87"/>
      <c r="D60" s="87"/>
      <c r="E60" s="37"/>
      <c r="F60" s="30"/>
    </row>
    <row r="61" spans="1:6" ht="14.25" x14ac:dyDescent="0.2">
      <c r="A61" s="30"/>
      <c r="B61" s="87"/>
      <c r="C61" s="87"/>
      <c r="D61" s="87"/>
      <c r="E61" s="37"/>
      <c r="F61" s="30"/>
    </row>
    <row r="62" spans="1:6" ht="14.25" x14ac:dyDescent="0.2">
      <c r="A62" s="30"/>
      <c r="B62" s="87"/>
      <c r="C62" s="87"/>
      <c r="D62" s="87"/>
      <c r="E62" s="37"/>
      <c r="F62" s="30"/>
    </row>
    <row r="63" spans="1:6" ht="14.25" x14ac:dyDescent="0.2">
      <c r="A63" s="30"/>
      <c r="B63" s="87"/>
      <c r="C63" s="87"/>
      <c r="D63" s="87"/>
      <c r="E63" s="37"/>
      <c r="F63" s="30"/>
    </row>
    <row r="64" spans="1:6" ht="14.25" x14ac:dyDescent="0.2">
      <c r="A64" s="30"/>
      <c r="B64" s="87"/>
      <c r="C64" s="87"/>
      <c r="D64" s="87"/>
      <c r="E64" s="37"/>
      <c r="F64" s="30"/>
    </row>
    <row r="65" spans="1:6" ht="14.25" x14ac:dyDescent="0.2">
      <c r="A65" s="30"/>
      <c r="B65" s="87"/>
      <c r="C65" s="87"/>
      <c r="D65" s="87"/>
      <c r="E65" s="37"/>
      <c r="F65" s="30"/>
    </row>
    <row r="66" spans="1:6" ht="14.25" x14ac:dyDescent="0.2">
      <c r="A66" s="30"/>
      <c r="B66" s="87"/>
      <c r="C66" s="87"/>
      <c r="D66" s="87"/>
      <c r="E66" s="37"/>
      <c r="F66" s="30"/>
    </row>
    <row r="67" spans="1:6" ht="14.25" x14ac:dyDescent="0.2">
      <c r="A67" s="30"/>
      <c r="B67" s="87"/>
      <c r="C67" s="87"/>
      <c r="D67" s="87"/>
      <c r="E67" s="37"/>
      <c r="F67" s="30"/>
    </row>
    <row r="68" spans="1:6" ht="14.25" x14ac:dyDescent="0.2">
      <c r="A68" s="30"/>
      <c r="B68" s="87"/>
      <c r="C68" s="87"/>
      <c r="D68" s="87"/>
      <c r="E68" s="37"/>
      <c r="F68" s="30"/>
    </row>
    <row r="69" spans="1:6" ht="14.25" x14ac:dyDescent="0.2">
      <c r="A69" s="30"/>
      <c r="B69" s="87"/>
      <c r="C69" s="87"/>
      <c r="D69" s="87"/>
      <c r="E69" s="37"/>
      <c r="F69" s="30"/>
    </row>
    <row r="70" spans="1:6" ht="14.25" x14ac:dyDescent="0.2">
      <c r="A70" s="30"/>
      <c r="B70" s="87"/>
      <c r="C70" s="87"/>
      <c r="D70" s="87"/>
      <c r="E70" s="37"/>
      <c r="F70" s="30"/>
    </row>
    <row r="71" spans="1:6" ht="14.25" x14ac:dyDescent="0.2">
      <c r="A71" s="30"/>
      <c r="B71" s="87"/>
      <c r="C71" s="87"/>
      <c r="D71" s="87"/>
      <c r="E71" s="37"/>
      <c r="F71" s="30"/>
    </row>
    <row r="72" spans="1:6" ht="14.25" x14ac:dyDescent="0.2">
      <c r="A72" s="30"/>
      <c r="B72" s="87"/>
      <c r="C72" s="87"/>
      <c r="D72" s="87"/>
      <c r="E72" s="37"/>
      <c r="F72" s="30"/>
    </row>
    <row r="73" spans="1:6" ht="14.25" x14ac:dyDescent="0.2">
      <c r="A73" s="30"/>
      <c r="B73" s="87"/>
      <c r="C73" s="87"/>
      <c r="D73" s="87"/>
      <c r="E73" s="37"/>
      <c r="F73" s="30"/>
    </row>
    <row r="74" spans="1:6" ht="13.5" customHeight="1" x14ac:dyDescent="0.2">
      <c r="A74" s="30"/>
      <c r="B74" s="87"/>
      <c r="C74" s="87"/>
      <c r="D74" s="87"/>
      <c r="E74" s="37"/>
      <c r="F74" s="30"/>
    </row>
    <row r="75" spans="1:6" ht="13.5" customHeight="1" x14ac:dyDescent="0.2">
      <c r="A75" s="30"/>
      <c r="B75" s="34" t="s">
        <v>44</v>
      </c>
      <c r="C75" s="35"/>
      <c r="D75" s="35"/>
      <c r="E75" s="38">
        <f>20*190</f>
        <v>3800</v>
      </c>
      <c r="F75" s="30"/>
    </row>
    <row r="76" spans="1:6" ht="13.5" customHeight="1" x14ac:dyDescent="0.2">
      <c r="A76" s="30"/>
      <c r="B76" s="43" t="s">
        <v>41</v>
      </c>
      <c r="C76" s="35"/>
      <c r="D76" s="35"/>
      <c r="E76" s="39">
        <v>0</v>
      </c>
      <c r="F76" s="30"/>
    </row>
    <row r="77" spans="1:6" ht="13.5" customHeight="1" x14ac:dyDescent="0.2">
      <c r="A77" s="30"/>
      <c r="B77" s="43" t="s">
        <v>42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43</v>
      </c>
      <c r="C78" s="35"/>
      <c r="D78" s="35"/>
      <c r="E78" s="38">
        <f>SUM(E75:E77)</f>
        <v>3800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190</v>
      </c>
      <c r="F79" s="30"/>
    </row>
    <row r="80" spans="1:6" ht="13.5" customHeight="1" x14ac:dyDescent="0.2">
      <c r="A80" s="30"/>
      <c r="B80" s="35" t="s">
        <v>5</v>
      </c>
      <c r="C80" s="40">
        <v>8.5000000000000006E-2</v>
      </c>
      <c r="D80" s="35"/>
      <c r="E80" s="45">
        <f>ROUND((E78+E79)*C80,2)</f>
        <v>339.15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45</v>
      </c>
      <c r="C82" s="35"/>
      <c r="D82" s="35"/>
      <c r="E82" s="42">
        <f>SUM(E78:E80)</f>
        <v>4329.1499999999996</v>
      </c>
      <c r="F82" s="30"/>
    </row>
    <row r="83" spans="1:6" ht="15.75" thickTop="1" x14ac:dyDescent="0.2">
      <c r="A83" s="30"/>
      <c r="B83" s="89"/>
      <c r="C83" s="89"/>
      <c r="D83" s="89"/>
      <c r="E83" s="46"/>
      <c r="F83" s="30"/>
    </row>
    <row r="84" spans="1:6" ht="15" x14ac:dyDescent="0.2">
      <c r="A84" s="30"/>
      <c r="B84" s="88" t="s">
        <v>47</v>
      </c>
      <c r="C84" s="88"/>
      <c r="D84" s="88"/>
      <c r="E84" s="46">
        <v>0</v>
      </c>
      <c r="F84" s="30"/>
    </row>
    <row r="85" spans="1:6" ht="15" x14ac:dyDescent="0.2">
      <c r="A85" s="30"/>
      <c r="B85" s="89"/>
      <c r="C85" s="89"/>
      <c r="D85" s="89"/>
      <c r="E85" s="46"/>
      <c r="F85" s="30"/>
    </row>
    <row r="86" spans="1:6" ht="19.5" customHeight="1" x14ac:dyDescent="0.2">
      <c r="A86" s="30"/>
      <c r="B86" s="47" t="s">
        <v>46</v>
      </c>
      <c r="C86" s="48"/>
      <c r="D86" s="48"/>
      <c r="E86" s="49">
        <f>E82-E84</f>
        <v>4329.1499999999996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93"/>
      <c r="C89" s="93"/>
      <c r="D89" s="93"/>
      <c r="E89" s="93"/>
      <c r="F89" s="30"/>
    </row>
    <row r="90" spans="1:6" ht="14.25" x14ac:dyDescent="0.2">
      <c r="A90" s="86" t="s">
        <v>48</v>
      </c>
      <c r="B90" s="86"/>
      <c r="C90" s="86"/>
      <c r="D90" s="86"/>
      <c r="E90" s="86"/>
      <c r="F90" s="86"/>
    </row>
    <row r="91" spans="1:6" ht="14.25" x14ac:dyDescent="0.2">
      <c r="A91" s="84" t="s">
        <v>7</v>
      </c>
      <c r="B91" s="84"/>
      <c r="C91" s="84"/>
      <c r="D91" s="84"/>
      <c r="E91" s="84"/>
      <c r="F91" s="84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94"/>
      <c r="C93" s="94"/>
      <c r="D93" s="94"/>
      <c r="E93" s="94"/>
      <c r="F93" s="30"/>
    </row>
    <row r="94" spans="1:6" ht="15" x14ac:dyDescent="0.2">
      <c r="A94" s="85" t="s">
        <v>8</v>
      </c>
      <c r="B94" s="85"/>
      <c r="C94" s="85"/>
      <c r="D94" s="85"/>
      <c r="E94" s="85"/>
      <c r="F94" s="85"/>
    </row>
    <row r="96" spans="1:6" ht="39.75" customHeight="1" x14ac:dyDescent="0.2">
      <c r="B96" s="91"/>
      <c r="C96" s="92"/>
      <c r="D96" s="92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0192-23BE-4F32-8F99-2CDDB3290F91}">
  <sheetPr>
    <pageSetUpPr fitToPage="1"/>
  </sheetPr>
  <dimension ref="A12:F90"/>
  <sheetViews>
    <sheetView view="pageBreakPreview" topLeftCell="A27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54" customWidth="1"/>
    <col min="2" max="2" width="120" style="54" customWidth="1"/>
    <col min="3" max="3" width="11.5703125" style="54" customWidth="1"/>
    <col min="4" max="4" width="17.5703125" style="54" customWidth="1"/>
    <col min="5" max="5" width="17.7109375" style="54" customWidth="1"/>
    <col min="6" max="6" width="10.5703125" style="54" customWidth="1"/>
    <col min="7" max="16384" width="11.42578125" style="54"/>
  </cols>
  <sheetData>
    <row r="12" spans="2:5" x14ac:dyDescent="0.2">
      <c r="B12" s="53"/>
      <c r="E12" s="55"/>
    </row>
    <row r="13" spans="2:5" x14ac:dyDescent="0.2">
      <c r="B13" s="53"/>
      <c r="E13" s="55"/>
    </row>
    <row r="14" spans="2:5" x14ac:dyDescent="0.2">
      <c r="B14" s="53"/>
      <c r="E14" s="55"/>
    </row>
    <row r="15" spans="2:5" x14ac:dyDescent="0.2">
      <c r="B15" s="53"/>
      <c r="E15" s="55"/>
    </row>
    <row r="16" spans="2:5" x14ac:dyDescent="0.2">
      <c r="B16" s="53"/>
      <c r="E16" s="55"/>
    </row>
    <row r="17" spans="1:6" x14ac:dyDescent="0.2">
      <c r="B17" s="53"/>
      <c r="E17" s="55"/>
    </row>
    <row r="18" spans="1:6" x14ac:dyDescent="0.2">
      <c r="B18" s="53"/>
      <c r="E18" s="55"/>
    </row>
    <row r="19" spans="1:6" x14ac:dyDescent="0.2">
      <c r="B19" s="53"/>
      <c r="E19" s="55"/>
    </row>
    <row r="20" spans="1:6" x14ac:dyDescent="0.2">
      <c r="B20" s="53"/>
      <c r="E20" s="55"/>
    </row>
    <row r="21" spans="1:6" ht="15" x14ac:dyDescent="0.2">
      <c r="A21" s="56"/>
      <c r="B21" s="57" t="s">
        <v>100</v>
      </c>
      <c r="C21" s="58"/>
      <c r="D21" s="58"/>
      <c r="E21" s="58"/>
      <c r="F21" s="58"/>
    </row>
    <row r="22" spans="1:6" ht="15" x14ac:dyDescent="0.2">
      <c r="A22" s="56"/>
      <c r="B22" s="59"/>
      <c r="C22" s="58"/>
      <c r="D22" s="58"/>
      <c r="E22" s="58"/>
      <c r="F22" s="58"/>
    </row>
    <row r="23" spans="1:6" ht="15" x14ac:dyDescent="0.2">
      <c r="A23" s="56"/>
      <c r="B23" s="59"/>
      <c r="C23" s="58"/>
      <c r="D23" s="58"/>
      <c r="E23" s="58"/>
      <c r="F23" s="58"/>
    </row>
    <row r="24" spans="1:6" ht="15" x14ac:dyDescent="0.2">
      <c r="A24" s="56"/>
      <c r="B24" s="34" t="s">
        <v>50</v>
      </c>
      <c r="C24" s="58"/>
      <c r="D24" s="58"/>
      <c r="E24" s="58"/>
      <c r="F24" s="58"/>
    </row>
    <row r="25" spans="1:6" ht="15" x14ac:dyDescent="0.2">
      <c r="A25" s="56"/>
      <c r="B25" s="34" t="s">
        <v>51</v>
      </c>
      <c r="C25" s="58"/>
      <c r="D25" s="58"/>
      <c r="E25" s="58"/>
      <c r="F25" s="58"/>
    </row>
    <row r="26" spans="1:6" ht="33.75" customHeight="1" x14ac:dyDescent="0.2">
      <c r="A26" s="56"/>
      <c r="B26" s="79" t="s">
        <v>89</v>
      </c>
      <c r="C26" s="58"/>
      <c r="D26" s="58"/>
      <c r="E26" s="58"/>
      <c r="F26" s="58"/>
    </row>
    <row r="27" spans="1:6" x14ac:dyDescent="0.2">
      <c r="A27" s="60"/>
      <c r="B27" s="58"/>
      <c r="C27" s="61"/>
      <c r="D27" s="61"/>
      <c r="E27" s="62"/>
      <c r="F27" s="58"/>
    </row>
    <row r="28" spans="1:6" ht="15" x14ac:dyDescent="0.2">
      <c r="A28" s="56"/>
      <c r="B28" s="61"/>
      <c r="C28" s="61"/>
      <c r="D28" s="63" t="s">
        <v>40</v>
      </c>
      <c r="E28" s="63" t="s">
        <v>101</v>
      </c>
      <c r="F28" s="58"/>
    </row>
    <row r="29" spans="1:6" ht="13.5" thickBot="1" x14ac:dyDescent="0.25">
      <c r="A29" s="64"/>
      <c r="B29" s="64"/>
      <c r="C29" s="64"/>
      <c r="D29" s="64"/>
      <c r="E29" s="64"/>
      <c r="F29" s="65"/>
    </row>
    <row r="30" spans="1:6" s="6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6"/>
      <c r="B31" s="60"/>
      <c r="C31" s="56"/>
      <c r="D31" s="56"/>
      <c r="E31" s="56"/>
    </row>
    <row r="32" spans="1:6" ht="14.25" x14ac:dyDescent="0.2">
      <c r="A32" s="58"/>
      <c r="B32" s="67" t="s">
        <v>85</v>
      </c>
      <c r="C32" s="67"/>
      <c r="D32" s="67"/>
      <c r="E32" s="68"/>
      <c r="F32" s="58"/>
    </row>
    <row r="33" spans="1:6" ht="14.25" x14ac:dyDescent="0.2">
      <c r="A33" s="58"/>
      <c r="B33" s="95"/>
      <c r="C33" s="95"/>
      <c r="D33" s="95"/>
      <c r="E33" s="68"/>
      <c r="F33" s="58"/>
    </row>
    <row r="34" spans="1:6" ht="14.25" x14ac:dyDescent="0.2">
      <c r="A34" s="58"/>
      <c r="B34" s="95"/>
      <c r="C34" s="95"/>
      <c r="D34" s="95"/>
      <c r="E34" s="68"/>
      <c r="F34" s="58"/>
    </row>
    <row r="35" spans="1:6" ht="42.75" customHeight="1" x14ac:dyDescent="0.2">
      <c r="A35" s="58"/>
      <c r="B35" s="95" t="s">
        <v>102</v>
      </c>
      <c r="C35" s="95"/>
      <c r="D35" s="95"/>
      <c r="E35" s="68">
        <f>5*265</f>
        <v>1325</v>
      </c>
      <c r="F35" s="58"/>
    </row>
    <row r="36" spans="1:6" ht="14.25" x14ac:dyDescent="0.2">
      <c r="A36" s="58"/>
      <c r="B36" s="95"/>
      <c r="C36" s="95"/>
      <c r="D36" s="95"/>
      <c r="E36" s="68"/>
      <c r="F36" s="58"/>
    </row>
    <row r="37" spans="1:6" ht="14.25" x14ac:dyDescent="0.2">
      <c r="A37" s="58"/>
      <c r="B37" s="95"/>
      <c r="C37" s="95"/>
      <c r="D37" s="95"/>
      <c r="E37" s="68"/>
      <c r="F37" s="58"/>
    </row>
    <row r="38" spans="1:6" ht="14.25" x14ac:dyDescent="0.2">
      <c r="A38" s="58"/>
      <c r="B38" s="95"/>
      <c r="C38" s="95"/>
      <c r="D38" s="95"/>
      <c r="E38" s="68"/>
      <c r="F38" s="58"/>
    </row>
    <row r="39" spans="1:6" ht="14.25" x14ac:dyDescent="0.2">
      <c r="A39" s="58"/>
      <c r="B39" s="95"/>
      <c r="C39" s="95"/>
      <c r="D39" s="95"/>
      <c r="E39" s="68"/>
      <c r="F39" s="58"/>
    </row>
    <row r="40" spans="1:6" ht="14.25" x14ac:dyDescent="0.2">
      <c r="A40" s="58"/>
      <c r="B40" s="95"/>
      <c r="C40" s="95"/>
      <c r="D40" s="95"/>
      <c r="E40" s="68"/>
      <c r="F40" s="58"/>
    </row>
    <row r="41" spans="1:6" ht="14.25" x14ac:dyDescent="0.2">
      <c r="A41" s="58"/>
      <c r="B41" s="95"/>
      <c r="C41" s="95"/>
      <c r="D41" s="95"/>
      <c r="E41" s="68"/>
      <c r="F41" s="58"/>
    </row>
    <row r="42" spans="1:6" ht="14.25" x14ac:dyDescent="0.2">
      <c r="A42" s="58"/>
      <c r="B42" s="95"/>
      <c r="C42" s="95"/>
      <c r="D42" s="95"/>
      <c r="E42" s="68"/>
      <c r="F42" s="58"/>
    </row>
    <row r="43" spans="1:6" ht="14.25" x14ac:dyDescent="0.2">
      <c r="A43" s="58"/>
      <c r="B43" s="95"/>
      <c r="C43" s="95"/>
      <c r="D43" s="95"/>
      <c r="E43" s="68"/>
      <c r="F43" s="58"/>
    </row>
    <row r="44" spans="1:6" ht="14.25" x14ac:dyDescent="0.2">
      <c r="A44" s="58"/>
      <c r="B44" s="95"/>
      <c r="C44" s="95"/>
      <c r="D44" s="95"/>
      <c r="E44" s="68"/>
      <c r="F44" s="58"/>
    </row>
    <row r="45" spans="1:6" ht="14.25" x14ac:dyDescent="0.2">
      <c r="A45" s="58"/>
      <c r="B45" s="95"/>
      <c r="C45" s="95"/>
      <c r="D45" s="95"/>
      <c r="E45" s="68"/>
      <c r="F45" s="58"/>
    </row>
    <row r="46" spans="1:6" ht="14.25" x14ac:dyDescent="0.2">
      <c r="A46" s="58"/>
      <c r="B46" s="95"/>
      <c r="C46" s="95"/>
      <c r="D46" s="95"/>
      <c r="E46" s="68"/>
      <c r="F46" s="58"/>
    </row>
    <row r="47" spans="1:6" ht="14.25" x14ac:dyDescent="0.2">
      <c r="A47" s="58"/>
      <c r="B47" s="95"/>
      <c r="C47" s="95"/>
      <c r="D47" s="95"/>
      <c r="E47" s="68"/>
      <c r="F47" s="58"/>
    </row>
    <row r="48" spans="1:6" ht="14.25" x14ac:dyDescent="0.2">
      <c r="A48" s="58"/>
      <c r="B48" s="95"/>
      <c r="C48" s="95"/>
      <c r="D48" s="95"/>
      <c r="E48" s="68"/>
      <c r="F48" s="58"/>
    </row>
    <row r="49" spans="1:6" ht="14.25" x14ac:dyDescent="0.2">
      <c r="A49" s="58"/>
      <c r="B49" s="95"/>
      <c r="C49" s="95"/>
      <c r="D49" s="95"/>
      <c r="E49" s="68"/>
      <c r="F49" s="58"/>
    </row>
    <row r="50" spans="1:6" ht="14.25" x14ac:dyDescent="0.2">
      <c r="A50" s="58"/>
      <c r="B50" s="95"/>
      <c r="C50" s="95"/>
      <c r="D50" s="95"/>
      <c r="E50" s="68"/>
      <c r="F50" s="58"/>
    </row>
    <row r="51" spans="1:6" ht="14.25" x14ac:dyDescent="0.2">
      <c r="A51" s="58"/>
      <c r="B51" s="95"/>
      <c r="C51" s="95"/>
      <c r="D51" s="95"/>
      <c r="E51" s="68"/>
      <c r="F51" s="58"/>
    </row>
    <row r="52" spans="1:6" ht="14.25" x14ac:dyDescent="0.2">
      <c r="A52" s="58"/>
      <c r="B52" s="95"/>
      <c r="C52" s="95"/>
      <c r="D52" s="95"/>
      <c r="E52" s="68"/>
      <c r="F52" s="58"/>
    </row>
    <row r="53" spans="1:6" ht="14.25" x14ac:dyDescent="0.2">
      <c r="A53" s="58"/>
      <c r="B53" s="80"/>
      <c r="C53" s="80"/>
      <c r="D53" s="80"/>
      <c r="E53" s="68"/>
      <c r="F53" s="58"/>
    </row>
    <row r="54" spans="1:6" ht="14.25" x14ac:dyDescent="0.2">
      <c r="A54" s="58"/>
      <c r="B54" s="95"/>
      <c r="C54" s="95"/>
      <c r="D54" s="95"/>
      <c r="E54" s="68"/>
      <c r="F54" s="58"/>
    </row>
    <row r="55" spans="1:6" ht="14.25" x14ac:dyDescent="0.2">
      <c r="A55" s="58"/>
      <c r="B55" s="95"/>
      <c r="C55" s="95"/>
      <c r="D55" s="95"/>
      <c r="E55" s="68"/>
      <c r="F55" s="58"/>
    </row>
    <row r="56" spans="1:6" ht="14.25" x14ac:dyDescent="0.2">
      <c r="A56" s="58"/>
      <c r="B56" s="95"/>
      <c r="C56" s="95"/>
      <c r="D56" s="95"/>
      <c r="E56" s="68"/>
      <c r="F56" s="58"/>
    </row>
    <row r="57" spans="1:6" ht="14.25" x14ac:dyDescent="0.2">
      <c r="A57" s="58"/>
      <c r="B57" s="95"/>
      <c r="C57" s="95"/>
      <c r="D57" s="95"/>
      <c r="E57" s="68"/>
      <c r="F57" s="58"/>
    </row>
    <row r="58" spans="1:6" ht="14.25" x14ac:dyDescent="0.2">
      <c r="A58" s="58"/>
      <c r="B58" s="95"/>
      <c r="C58" s="95"/>
      <c r="D58" s="95"/>
      <c r="E58" s="68"/>
      <c r="F58" s="58"/>
    </row>
    <row r="59" spans="1:6" ht="14.25" x14ac:dyDescent="0.2">
      <c r="A59" s="58"/>
      <c r="B59" s="95"/>
      <c r="C59" s="95"/>
      <c r="D59" s="95"/>
      <c r="E59" s="68"/>
      <c r="F59" s="58"/>
    </row>
    <row r="60" spans="1:6" ht="14.25" x14ac:dyDescent="0.2">
      <c r="A60" s="58"/>
      <c r="B60" s="95"/>
      <c r="C60" s="95"/>
      <c r="D60" s="95"/>
      <c r="E60" s="68"/>
      <c r="F60" s="58"/>
    </row>
    <row r="61" spans="1:6" ht="14.25" x14ac:dyDescent="0.2">
      <c r="A61" s="58"/>
      <c r="B61" s="95"/>
      <c r="C61" s="95"/>
      <c r="D61" s="95"/>
      <c r="E61" s="68"/>
      <c r="F61" s="58"/>
    </row>
    <row r="62" spans="1:6" ht="14.25" x14ac:dyDescent="0.2">
      <c r="A62" s="58"/>
      <c r="B62" s="95"/>
      <c r="C62" s="95"/>
      <c r="D62" s="95"/>
      <c r="E62" s="68"/>
      <c r="F62" s="58"/>
    </row>
    <row r="63" spans="1:6" ht="14.25" x14ac:dyDescent="0.2">
      <c r="A63" s="58"/>
      <c r="B63" s="95"/>
      <c r="C63" s="95"/>
      <c r="D63" s="95"/>
      <c r="E63" s="68"/>
      <c r="F63" s="58"/>
    </row>
    <row r="64" spans="1:6" ht="14.25" x14ac:dyDescent="0.2">
      <c r="A64" s="58"/>
      <c r="B64" s="95"/>
      <c r="C64" s="95"/>
      <c r="D64" s="95"/>
      <c r="E64" s="68"/>
      <c r="F64" s="58"/>
    </row>
    <row r="65" spans="1:6" ht="14.25" x14ac:dyDescent="0.2">
      <c r="A65" s="58"/>
      <c r="B65" s="95"/>
      <c r="C65" s="95"/>
      <c r="D65" s="95"/>
      <c r="E65" s="68"/>
      <c r="F65" s="58"/>
    </row>
    <row r="66" spans="1:6" ht="13.5" customHeight="1" x14ac:dyDescent="0.2">
      <c r="A66" s="58"/>
      <c r="B66" s="95"/>
      <c r="C66" s="95"/>
      <c r="D66" s="95"/>
      <c r="E66" s="68"/>
      <c r="F66" s="58"/>
    </row>
    <row r="67" spans="1:6" ht="13.5" customHeight="1" x14ac:dyDescent="0.2">
      <c r="A67" s="58"/>
      <c r="B67" s="57" t="s">
        <v>44</v>
      </c>
      <c r="C67" s="59"/>
      <c r="D67" s="59"/>
      <c r="E67" s="38">
        <f>SUM(E33:E66)</f>
        <v>1325</v>
      </c>
      <c r="F67" s="58"/>
    </row>
    <row r="68" spans="1:6" ht="13.5" customHeight="1" x14ac:dyDescent="0.2">
      <c r="A68" s="58"/>
      <c r="B68" s="70" t="s">
        <v>41</v>
      </c>
      <c r="C68" s="59"/>
      <c r="D68" s="59"/>
      <c r="E68" s="39">
        <v>0</v>
      </c>
      <c r="F68" s="58"/>
    </row>
    <row r="69" spans="1:6" ht="13.5" customHeight="1" x14ac:dyDescent="0.2">
      <c r="A69" s="58"/>
      <c r="B69" s="70" t="s">
        <v>42</v>
      </c>
      <c r="C69" s="59"/>
      <c r="D69" s="59"/>
      <c r="E69" s="39">
        <v>0</v>
      </c>
      <c r="F69" s="58"/>
    </row>
    <row r="70" spans="1:6" ht="13.5" customHeight="1" x14ac:dyDescent="0.2">
      <c r="A70" s="58"/>
      <c r="B70" s="57" t="s">
        <v>43</v>
      </c>
      <c r="C70" s="59"/>
      <c r="D70" s="59"/>
      <c r="E70" s="38">
        <f>SUM(E67:E69)</f>
        <v>1325</v>
      </c>
      <c r="F70" s="58"/>
    </row>
    <row r="71" spans="1:6" ht="13.5" customHeight="1" x14ac:dyDescent="0.2">
      <c r="A71" s="58"/>
      <c r="B71" s="59" t="s">
        <v>6</v>
      </c>
      <c r="C71" s="71">
        <v>0.05</v>
      </c>
      <c r="D71" s="59"/>
      <c r="E71" s="44">
        <f>ROUND(E70*C71,2)</f>
        <v>66.25</v>
      </c>
      <c r="F71" s="58"/>
    </row>
    <row r="72" spans="1:6" ht="13.5" customHeight="1" x14ac:dyDescent="0.2">
      <c r="A72" s="58"/>
      <c r="B72" s="59" t="s">
        <v>5</v>
      </c>
      <c r="C72" s="72">
        <v>9.9750000000000005E-2</v>
      </c>
      <c r="D72" s="59"/>
      <c r="E72" s="45">
        <f>ROUND(E70*C72,2)</f>
        <v>132.16999999999999</v>
      </c>
      <c r="F72" s="58"/>
    </row>
    <row r="73" spans="1:6" ht="13.5" customHeight="1" x14ac:dyDescent="0.2">
      <c r="A73" s="58"/>
      <c r="B73" s="59"/>
      <c r="C73" s="59"/>
      <c r="D73" s="59"/>
      <c r="E73" s="73"/>
      <c r="F73" s="58"/>
    </row>
    <row r="74" spans="1:6" ht="16.5" customHeight="1" thickBot="1" x14ac:dyDescent="0.25">
      <c r="A74" s="58"/>
      <c r="B74" s="57" t="s">
        <v>45</v>
      </c>
      <c r="C74" s="59"/>
      <c r="D74" s="59"/>
      <c r="E74" s="42">
        <f>SUM(E70:E72)</f>
        <v>1523.42</v>
      </c>
      <c r="F74" s="58"/>
    </row>
    <row r="75" spans="1:6" ht="15.75" thickTop="1" x14ac:dyDescent="0.2">
      <c r="A75" s="58"/>
      <c r="B75" s="101"/>
      <c r="C75" s="101"/>
      <c r="D75" s="101"/>
      <c r="E75" s="74"/>
      <c r="F75" s="58"/>
    </row>
    <row r="76" spans="1:6" ht="15" x14ac:dyDescent="0.2">
      <c r="A76" s="58"/>
      <c r="B76" s="102" t="s">
        <v>47</v>
      </c>
      <c r="C76" s="102"/>
      <c r="D76" s="102"/>
      <c r="E76" s="74">
        <v>0</v>
      </c>
      <c r="F76" s="58"/>
    </row>
    <row r="77" spans="1:6" ht="15" x14ac:dyDescent="0.2">
      <c r="A77" s="58"/>
      <c r="B77" s="101"/>
      <c r="C77" s="101"/>
      <c r="D77" s="101"/>
      <c r="E77" s="74"/>
      <c r="F77" s="58"/>
    </row>
    <row r="78" spans="1:6" ht="19.5" customHeight="1" x14ac:dyDescent="0.2">
      <c r="A78" s="58"/>
      <c r="B78" s="75" t="s">
        <v>46</v>
      </c>
      <c r="C78" s="76"/>
      <c r="D78" s="76"/>
      <c r="E78" s="77">
        <f>E74-E76</f>
        <v>1523.42</v>
      </c>
      <c r="F78" s="58"/>
    </row>
    <row r="79" spans="1:6" ht="13.5" customHeight="1" x14ac:dyDescent="0.2">
      <c r="A79" s="58"/>
      <c r="B79" s="58"/>
      <c r="C79" s="58"/>
      <c r="D79" s="58"/>
      <c r="E79" s="58"/>
      <c r="F79" s="58"/>
    </row>
    <row r="80" spans="1:6" x14ac:dyDescent="0.2">
      <c r="A80" s="58"/>
      <c r="B80" s="58"/>
      <c r="C80" s="58"/>
      <c r="D80" s="58"/>
      <c r="E80" s="58"/>
      <c r="F80" s="58"/>
    </row>
    <row r="81" spans="1:6" x14ac:dyDescent="0.2">
      <c r="A81" s="58"/>
      <c r="B81" s="103"/>
      <c r="C81" s="103"/>
      <c r="D81" s="103"/>
      <c r="E81" s="103"/>
      <c r="F81" s="58"/>
    </row>
    <row r="82" spans="1:6" ht="14.25" x14ac:dyDescent="0.2">
      <c r="A82" s="104" t="s">
        <v>86</v>
      </c>
      <c r="B82" s="104"/>
      <c r="C82" s="104"/>
      <c r="D82" s="104"/>
      <c r="E82" s="104"/>
      <c r="F82" s="104"/>
    </row>
    <row r="83" spans="1:6" ht="14.25" x14ac:dyDescent="0.2">
      <c r="A83" s="105" t="s">
        <v>87</v>
      </c>
      <c r="B83" s="105"/>
      <c r="C83" s="105"/>
      <c r="D83" s="105"/>
      <c r="E83" s="105"/>
      <c r="F83" s="105"/>
    </row>
    <row r="84" spans="1:6" x14ac:dyDescent="0.2">
      <c r="A84" s="58"/>
      <c r="B84" s="58"/>
      <c r="C84" s="58"/>
      <c r="D84" s="58"/>
      <c r="E84" s="58"/>
      <c r="F84" s="58"/>
    </row>
    <row r="85" spans="1:6" x14ac:dyDescent="0.2">
      <c r="A85" s="58"/>
      <c r="B85" s="97"/>
      <c r="C85" s="97"/>
      <c r="D85" s="97"/>
      <c r="E85" s="97"/>
      <c r="F85" s="58"/>
    </row>
    <row r="86" spans="1:6" ht="15" x14ac:dyDescent="0.2">
      <c r="A86" s="98" t="s">
        <v>8</v>
      </c>
      <c r="B86" s="98"/>
      <c r="C86" s="98"/>
      <c r="D86" s="98"/>
      <c r="E86" s="98"/>
      <c r="F86" s="98"/>
    </row>
    <row r="88" spans="1:6" ht="39.75" customHeight="1" x14ac:dyDescent="0.2">
      <c r="B88" s="99"/>
      <c r="C88" s="100"/>
      <c r="D88" s="100"/>
    </row>
    <row r="89" spans="1:6" ht="13.5" customHeight="1" x14ac:dyDescent="0.2"/>
    <row r="90" spans="1:6" x14ac:dyDescent="0.2">
      <c r="B90" s="78"/>
      <c r="C90" s="78"/>
      <c r="D90" s="78"/>
    </row>
  </sheetData>
  <mergeCells count="43">
    <mergeCell ref="B41:D41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54:D54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85:E85"/>
    <mergeCell ref="A86:F86"/>
    <mergeCell ref="B88:D88"/>
    <mergeCell ref="B75:D75"/>
    <mergeCell ref="B76:D76"/>
    <mergeCell ref="B77:D77"/>
    <mergeCell ref="B81:E81"/>
    <mergeCell ref="A82:F82"/>
    <mergeCell ref="A83:F83"/>
  </mergeCells>
  <dataValidations count="1">
    <dataValidation type="list" allowBlank="1" showInputMessage="1" showErrorMessage="1" sqref="B75:B77 B12:B20 B33:B66" xr:uid="{89AA494E-73AF-4E98-BEEB-0F8E179C9AEA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414C3-BEBE-4FA9-B5C5-A9E221D2682B}">
  <sheetPr>
    <pageSetUpPr fitToPage="1"/>
  </sheetPr>
  <dimension ref="A12:F90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54" customWidth="1"/>
    <col min="2" max="2" width="120" style="54" customWidth="1"/>
    <col min="3" max="3" width="11.5703125" style="54" customWidth="1"/>
    <col min="4" max="4" width="17.5703125" style="54" customWidth="1"/>
    <col min="5" max="5" width="17.7109375" style="54" customWidth="1"/>
    <col min="6" max="6" width="10.5703125" style="54" customWidth="1"/>
    <col min="7" max="16384" width="11.42578125" style="54"/>
  </cols>
  <sheetData>
    <row r="12" spans="2:5" x14ac:dyDescent="0.2">
      <c r="B12" s="53"/>
      <c r="E12" s="55"/>
    </row>
    <row r="13" spans="2:5" x14ac:dyDescent="0.2">
      <c r="B13" s="53"/>
      <c r="E13" s="55"/>
    </row>
    <row r="14" spans="2:5" x14ac:dyDescent="0.2">
      <c r="B14" s="53"/>
      <c r="E14" s="55"/>
    </row>
    <row r="15" spans="2:5" x14ac:dyDescent="0.2">
      <c r="B15" s="53"/>
      <c r="E15" s="55"/>
    </row>
    <row r="16" spans="2:5" x14ac:dyDescent="0.2">
      <c r="B16" s="53"/>
      <c r="E16" s="55"/>
    </row>
    <row r="17" spans="1:6" x14ac:dyDescent="0.2">
      <c r="B17" s="53"/>
      <c r="E17" s="55"/>
    </row>
    <row r="18" spans="1:6" x14ac:dyDescent="0.2">
      <c r="B18" s="53"/>
      <c r="E18" s="55"/>
    </row>
    <row r="19" spans="1:6" x14ac:dyDescent="0.2">
      <c r="B19" s="53"/>
      <c r="E19" s="55"/>
    </row>
    <row r="20" spans="1:6" x14ac:dyDescent="0.2">
      <c r="B20" s="53"/>
      <c r="E20" s="55"/>
    </row>
    <row r="21" spans="1:6" ht="15" x14ac:dyDescent="0.2">
      <c r="A21" s="56"/>
      <c r="B21" s="57" t="s">
        <v>103</v>
      </c>
      <c r="C21" s="58"/>
      <c r="D21" s="58"/>
      <c r="E21" s="58"/>
      <c r="F21" s="58"/>
    </row>
    <row r="22" spans="1:6" ht="15" x14ac:dyDescent="0.2">
      <c r="A22" s="56"/>
      <c r="B22" s="59"/>
      <c r="C22" s="58"/>
      <c r="D22" s="58"/>
      <c r="E22" s="58"/>
      <c r="F22" s="58"/>
    </row>
    <row r="23" spans="1:6" ht="15" x14ac:dyDescent="0.2">
      <c r="A23" s="56"/>
      <c r="B23" s="59"/>
      <c r="C23" s="58"/>
      <c r="D23" s="58"/>
      <c r="E23" s="58"/>
      <c r="F23" s="58"/>
    </row>
    <row r="24" spans="1:6" ht="15" x14ac:dyDescent="0.2">
      <c r="A24" s="56"/>
      <c r="B24" s="34" t="s">
        <v>50</v>
      </c>
      <c r="C24" s="58"/>
      <c r="D24" s="58"/>
      <c r="E24" s="58"/>
      <c r="F24" s="58"/>
    </row>
    <row r="25" spans="1:6" ht="15" x14ac:dyDescent="0.2">
      <c r="A25" s="56"/>
      <c r="B25" s="34" t="s">
        <v>51</v>
      </c>
      <c r="C25" s="58"/>
      <c r="D25" s="58"/>
      <c r="E25" s="58"/>
      <c r="F25" s="58"/>
    </row>
    <row r="26" spans="1:6" ht="33.75" customHeight="1" x14ac:dyDescent="0.2">
      <c r="A26" s="56"/>
      <c r="B26" s="79" t="s">
        <v>89</v>
      </c>
      <c r="C26" s="58"/>
      <c r="D26" s="58"/>
      <c r="E26" s="58"/>
      <c r="F26" s="58"/>
    </row>
    <row r="27" spans="1:6" x14ac:dyDescent="0.2">
      <c r="A27" s="60"/>
      <c r="B27" s="58"/>
      <c r="C27" s="61"/>
      <c r="D27" s="61"/>
      <c r="E27" s="62"/>
      <c r="F27" s="58"/>
    </row>
    <row r="28" spans="1:6" ht="15" x14ac:dyDescent="0.2">
      <c r="A28" s="56"/>
      <c r="B28" s="61"/>
      <c r="C28" s="61"/>
      <c r="D28" s="63" t="s">
        <v>40</v>
      </c>
      <c r="E28" s="63" t="s">
        <v>104</v>
      </c>
      <c r="F28" s="58"/>
    </row>
    <row r="29" spans="1:6" ht="13.5" thickBot="1" x14ac:dyDescent="0.25">
      <c r="A29" s="64"/>
      <c r="B29" s="64"/>
      <c r="C29" s="64"/>
      <c r="D29" s="64"/>
      <c r="E29" s="64"/>
      <c r="F29" s="65"/>
    </row>
    <row r="30" spans="1:6" s="6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6"/>
      <c r="B31" s="60"/>
      <c r="C31" s="56"/>
      <c r="D31" s="56"/>
      <c r="E31" s="56"/>
    </row>
    <row r="32" spans="1:6" ht="14.25" x14ac:dyDescent="0.2">
      <c r="A32" s="58"/>
      <c r="B32" s="67" t="s">
        <v>85</v>
      </c>
      <c r="C32" s="67"/>
      <c r="D32" s="67"/>
      <c r="E32" s="68"/>
      <c r="F32" s="58"/>
    </row>
    <row r="33" spans="1:6" ht="14.25" x14ac:dyDescent="0.2">
      <c r="A33" s="58"/>
      <c r="B33" s="95"/>
      <c r="C33" s="95"/>
      <c r="D33" s="95"/>
      <c r="E33" s="68"/>
      <c r="F33" s="58"/>
    </row>
    <row r="34" spans="1:6" ht="14.25" x14ac:dyDescent="0.2">
      <c r="A34" s="58"/>
      <c r="B34" s="95"/>
      <c r="C34" s="95"/>
      <c r="D34" s="95"/>
      <c r="E34" s="68"/>
      <c r="F34" s="58"/>
    </row>
    <row r="35" spans="1:6" ht="42.75" customHeight="1" x14ac:dyDescent="0.2">
      <c r="A35" s="58"/>
      <c r="B35" s="95" t="s">
        <v>105</v>
      </c>
      <c r="C35" s="95"/>
      <c r="D35" s="95"/>
      <c r="E35" s="68">
        <f>0.4*285</f>
        <v>114</v>
      </c>
      <c r="F35" s="58"/>
    </row>
    <row r="36" spans="1:6" ht="14.25" x14ac:dyDescent="0.2">
      <c r="A36" s="58"/>
      <c r="B36" s="95"/>
      <c r="C36" s="95"/>
      <c r="D36" s="95"/>
      <c r="E36" s="68"/>
      <c r="F36" s="58"/>
    </row>
    <row r="37" spans="1:6" ht="14.25" x14ac:dyDescent="0.2">
      <c r="A37" s="58"/>
      <c r="B37" s="95"/>
      <c r="C37" s="95"/>
      <c r="D37" s="95"/>
      <c r="E37" s="68"/>
      <c r="F37" s="58"/>
    </row>
    <row r="38" spans="1:6" ht="14.25" x14ac:dyDescent="0.2">
      <c r="A38" s="58"/>
      <c r="B38" s="95"/>
      <c r="C38" s="95"/>
      <c r="D38" s="95"/>
      <c r="E38" s="68"/>
      <c r="F38" s="58"/>
    </row>
    <row r="39" spans="1:6" ht="14.25" x14ac:dyDescent="0.2">
      <c r="A39" s="58"/>
      <c r="B39" s="95"/>
      <c r="C39" s="95"/>
      <c r="D39" s="95"/>
      <c r="E39" s="68"/>
      <c r="F39" s="58"/>
    </row>
    <row r="40" spans="1:6" ht="14.25" x14ac:dyDescent="0.2">
      <c r="A40" s="58"/>
      <c r="B40" s="95"/>
      <c r="C40" s="95"/>
      <c r="D40" s="95"/>
      <c r="E40" s="68"/>
      <c r="F40" s="58"/>
    </row>
    <row r="41" spans="1:6" ht="14.25" x14ac:dyDescent="0.2">
      <c r="A41" s="58"/>
      <c r="B41" s="95"/>
      <c r="C41" s="95"/>
      <c r="D41" s="95"/>
      <c r="E41" s="68"/>
      <c r="F41" s="58"/>
    </row>
    <row r="42" spans="1:6" ht="14.25" x14ac:dyDescent="0.2">
      <c r="A42" s="58"/>
      <c r="B42" s="95"/>
      <c r="C42" s="95"/>
      <c r="D42" s="95"/>
      <c r="E42" s="68"/>
      <c r="F42" s="58"/>
    </row>
    <row r="43" spans="1:6" ht="14.25" x14ac:dyDescent="0.2">
      <c r="A43" s="58"/>
      <c r="B43" s="95"/>
      <c r="C43" s="95"/>
      <c r="D43" s="95"/>
      <c r="E43" s="68"/>
      <c r="F43" s="58"/>
    </row>
    <row r="44" spans="1:6" ht="14.25" x14ac:dyDescent="0.2">
      <c r="A44" s="58"/>
      <c r="B44" s="95"/>
      <c r="C44" s="95"/>
      <c r="D44" s="95"/>
      <c r="E44" s="68"/>
      <c r="F44" s="58"/>
    </row>
    <row r="45" spans="1:6" ht="14.25" x14ac:dyDescent="0.2">
      <c r="A45" s="58"/>
      <c r="B45" s="95"/>
      <c r="C45" s="95"/>
      <c r="D45" s="95"/>
      <c r="E45" s="68"/>
      <c r="F45" s="58"/>
    </row>
    <row r="46" spans="1:6" ht="14.25" x14ac:dyDescent="0.2">
      <c r="A46" s="58"/>
      <c r="B46" s="95"/>
      <c r="C46" s="95"/>
      <c r="D46" s="95"/>
      <c r="E46" s="68"/>
      <c r="F46" s="58"/>
    </row>
    <row r="47" spans="1:6" ht="14.25" x14ac:dyDescent="0.2">
      <c r="A47" s="58"/>
      <c r="B47" s="95"/>
      <c r="C47" s="95"/>
      <c r="D47" s="95"/>
      <c r="E47" s="68"/>
      <c r="F47" s="58"/>
    </row>
    <row r="48" spans="1:6" ht="14.25" x14ac:dyDescent="0.2">
      <c r="A48" s="58"/>
      <c r="B48" s="95"/>
      <c r="C48" s="95"/>
      <c r="D48" s="95"/>
      <c r="E48" s="68"/>
      <c r="F48" s="58"/>
    </row>
    <row r="49" spans="1:6" ht="14.25" x14ac:dyDescent="0.2">
      <c r="A49" s="58"/>
      <c r="B49" s="95"/>
      <c r="C49" s="95"/>
      <c r="D49" s="95"/>
      <c r="E49" s="68"/>
      <c r="F49" s="58"/>
    </row>
    <row r="50" spans="1:6" ht="14.25" x14ac:dyDescent="0.2">
      <c r="A50" s="58"/>
      <c r="B50" s="95"/>
      <c r="C50" s="95"/>
      <c r="D50" s="95"/>
      <c r="E50" s="68"/>
      <c r="F50" s="58"/>
    </row>
    <row r="51" spans="1:6" ht="14.25" x14ac:dyDescent="0.2">
      <c r="A51" s="58"/>
      <c r="B51" s="95"/>
      <c r="C51" s="95"/>
      <c r="D51" s="95"/>
      <c r="E51" s="68"/>
      <c r="F51" s="58"/>
    </row>
    <row r="52" spans="1:6" ht="14.25" x14ac:dyDescent="0.2">
      <c r="A52" s="58"/>
      <c r="B52" s="95"/>
      <c r="C52" s="95"/>
      <c r="D52" s="95"/>
      <c r="E52" s="68"/>
      <c r="F52" s="58"/>
    </row>
    <row r="53" spans="1:6" ht="14.25" x14ac:dyDescent="0.2">
      <c r="A53" s="58"/>
      <c r="B53" s="81"/>
      <c r="C53" s="81"/>
      <c r="D53" s="81"/>
      <c r="E53" s="68"/>
      <c r="F53" s="58"/>
    </row>
    <row r="54" spans="1:6" ht="14.25" x14ac:dyDescent="0.2">
      <c r="A54" s="58"/>
      <c r="B54" s="95"/>
      <c r="C54" s="95"/>
      <c r="D54" s="95"/>
      <c r="E54" s="68"/>
      <c r="F54" s="58"/>
    </row>
    <row r="55" spans="1:6" ht="14.25" x14ac:dyDescent="0.2">
      <c r="A55" s="58"/>
      <c r="B55" s="95"/>
      <c r="C55" s="95"/>
      <c r="D55" s="95"/>
      <c r="E55" s="68"/>
      <c r="F55" s="58"/>
    </row>
    <row r="56" spans="1:6" ht="14.25" x14ac:dyDescent="0.2">
      <c r="A56" s="58"/>
      <c r="B56" s="95"/>
      <c r="C56" s="95"/>
      <c r="D56" s="95"/>
      <c r="E56" s="68"/>
      <c r="F56" s="58"/>
    </row>
    <row r="57" spans="1:6" ht="14.25" x14ac:dyDescent="0.2">
      <c r="A57" s="58"/>
      <c r="B57" s="95"/>
      <c r="C57" s="95"/>
      <c r="D57" s="95"/>
      <c r="E57" s="68"/>
      <c r="F57" s="58"/>
    </row>
    <row r="58" spans="1:6" ht="14.25" x14ac:dyDescent="0.2">
      <c r="A58" s="58"/>
      <c r="B58" s="95"/>
      <c r="C58" s="95"/>
      <c r="D58" s="95"/>
      <c r="E58" s="68"/>
      <c r="F58" s="58"/>
    </row>
    <row r="59" spans="1:6" ht="14.25" x14ac:dyDescent="0.2">
      <c r="A59" s="58"/>
      <c r="B59" s="95"/>
      <c r="C59" s="95"/>
      <c r="D59" s="95"/>
      <c r="E59" s="68"/>
      <c r="F59" s="58"/>
    </row>
    <row r="60" spans="1:6" ht="14.25" x14ac:dyDescent="0.2">
      <c r="A60" s="58"/>
      <c r="B60" s="95"/>
      <c r="C60" s="95"/>
      <c r="D60" s="95"/>
      <c r="E60" s="68"/>
      <c r="F60" s="58"/>
    </row>
    <row r="61" spans="1:6" ht="14.25" x14ac:dyDescent="0.2">
      <c r="A61" s="58"/>
      <c r="B61" s="95"/>
      <c r="C61" s="95"/>
      <c r="D61" s="95"/>
      <c r="E61" s="68"/>
      <c r="F61" s="58"/>
    </row>
    <row r="62" spans="1:6" ht="14.25" x14ac:dyDescent="0.2">
      <c r="A62" s="58"/>
      <c r="B62" s="95"/>
      <c r="C62" s="95"/>
      <c r="D62" s="95"/>
      <c r="E62" s="68"/>
      <c r="F62" s="58"/>
    </row>
    <row r="63" spans="1:6" ht="14.25" x14ac:dyDescent="0.2">
      <c r="A63" s="58"/>
      <c r="B63" s="95"/>
      <c r="C63" s="95"/>
      <c r="D63" s="95"/>
      <c r="E63" s="68"/>
      <c r="F63" s="58"/>
    </row>
    <row r="64" spans="1:6" ht="14.25" x14ac:dyDescent="0.2">
      <c r="A64" s="58"/>
      <c r="B64" s="95"/>
      <c r="C64" s="95"/>
      <c r="D64" s="95"/>
      <c r="E64" s="68"/>
      <c r="F64" s="58"/>
    </row>
    <row r="65" spans="1:6" ht="14.25" x14ac:dyDescent="0.2">
      <c r="A65" s="58"/>
      <c r="B65" s="95"/>
      <c r="C65" s="95"/>
      <c r="D65" s="95"/>
      <c r="E65" s="68"/>
      <c r="F65" s="58"/>
    </row>
    <row r="66" spans="1:6" ht="13.5" customHeight="1" x14ac:dyDescent="0.2">
      <c r="A66" s="58"/>
      <c r="B66" s="95"/>
      <c r="C66" s="95"/>
      <c r="D66" s="95"/>
      <c r="E66" s="68"/>
      <c r="F66" s="58"/>
    </row>
    <row r="67" spans="1:6" ht="13.5" customHeight="1" x14ac:dyDescent="0.2">
      <c r="A67" s="58"/>
      <c r="B67" s="57" t="s">
        <v>44</v>
      </c>
      <c r="C67" s="59"/>
      <c r="D67" s="59"/>
      <c r="E67" s="38">
        <f>SUM(E33:E66)</f>
        <v>114</v>
      </c>
      <c r="F67" s="58"/>
    </row>
    <row r="68" spans="1:6" ht="13.5" customHeight="1" x14ac:dyDescent="0.2">
      <c r="A68" s="58"/>
      <c r="B68" s="70" t="s">
        <v>41</v>
      </c>
      <c r="C68" s="59"/>
      <c r="D68" s="59"/>
      <c r="E68" s="39">
        <v>0</v>
      </c>
      <c r="F68" s="58"/>
    </row>
    <row r="69" spans="1:6" ht="13.5" customHeight="1" x14ac:dyDescent="0.2">
      <c r="A69" s="58"/>
      <c r="B69" s="70" t="s">
        <v>42</v>
      </c>
      <c r="C69" s="59"/>
      <c r="D69" s="59"/>
      <c r="E69" s="39">
        <v>0</v>
      </c>
      <c r="F69" s="58"/>
    </row>
    <row r="70" spans="1:6" ht="13.5" customHeight="1" x14ac:dyDescent="0.2">
      <c r="A70" s="58"/>
      <c r="B70" s="57" t="s">
        <v>43</v>
      </c>
      <c r="C70" s="59"/>
      <c r="D70" s="59"/>
      <c r="E70" s="38">
        <f>SUM(E67:E69)</f>
        <v>114</v>
      </c>
      <c r="F70" s="58"/>
    </row>
    <row r="71" spans="1:6" ht="13.5" customHeight="1" x14ac:dyDescent="0.2">
      <c r="A71" s="58"/>
      <c r="B71" s="59" t="s">
        <v>6</v>
      </c>
      <c r="C71" s="71">
        <v>0.05</v>
      </c>
      <c r="D71" s="59"/>
      <c r="E71" s="44">
        <f>ROUND(E70*C71,2)</f>
        <v>5.7</v>
      </c>
      <c r="F71" s="58"/>
    </row>
    <row r="72" spans="1:6" ht="13.5" customHeight="1" x14ac:dyDescent="0.2">
      <c r="A72" s="58"/>
      <c r="B72" s="59" t="s">
        <v>5</v>
      </c>
      <c r="C72" s="72">
        <v>9.9750000000000005E-2</v>
      </c>
      <c r="D72" s="59"/>
      <c r="E72" s="45">
        <f>ROUND(E70*C72,2)</f>
        <v>11.37</v>
      </c>
      <c r="F72" s="58"/>
    </row>
    <row r="73" spans="1:6" ht="13.5" customHeight="1" x14ac:dyDescent="0.2">
      <c r="A73" s="58"/>
      <c r="B73" s="59"/>
      <c r="C73" s="59"/>
      <c r="D73" s="59"/>
      <c r="E73" s="73"/>
      <c r="F73" s="58"/>
    </row>
    <row r="74" spans="1:6" ht="16.5" customHeight="1" thickBot="1" x14ac:dyDescent="0.25">
      <c r="A74" s="58"/>
      <c r="B74" s="57" t="s">
        <v>45</v>
      </c>
      <c r="C74" s="59"/>
      <c r="D74" s="59"/>
      <c r="E74" s="42">
        <f>SUM(E70:E72)</f>
        <v>131.07</v>
      </c>
      <c r="F74" s="58"/>
    </row>
    <row r="75" spans="1:6" ht="15.75" thickTop="1" x14ac:dyDescent="0.2">
      <c r="A75" s="58"/>
      <c r="B75" s="101"/>
      <c r="C75" s="101"/>
      <c r="D75" s="101"/>
      <c r="E75" s="74"/>
      <c r="F75" s="58"/>
    </row>
    <row r="76" spans="1:6" ht="15" x14ac:dyDescent="0.2">
      <c r="A76" s="58"/>
      <c r="B76" s="102" t="s">
        <v>47</v>
      </c>
      <c r="C76" s="102"/>
      <c r="D76" s="102"/>
      <c r="E76" s="74">
        <v>0</v>
      </c>
      <c r="F76" s="58"/>
    </row>
    <row r="77" spans="1:6" ht="15" x14ac:dyDescent="0.2">
      <c r="A77" s="58"/>
      <c r="B77" s="101"/>
      <c r="C77" s="101"/>
      <c r="D77" s="101"/>
      <c r="E77" s="74"/>
      <c r="F77" s="58"/>
    </row>
    <row r="78" spans="1:6" ht="19.5" customHeight="1" x14ac:dyDescent="0.2">
      <c r="A78" s="58"/>
      <c r="B78" s="75" t="s">
        <v>46</v>
      </c>
      <c r="C78" s="76"/>
      <c r="D78" s="76"/>
      <c r="E78" s="77">
        <f>E74-E76</f>
        <v>131.07</v>
      </c>
      <c r="F78" s="58"/>
    </row>
    <row r="79" spans="1:6" ht="13.5" customHeight="1" x14ac:dyDescent="0.2">
      <c r="A79" s="58"/>
      <c r="B79" s="58"/>
      <c r="C79" s="58"/>
      <c r="D79" s="58"/>
      <c r="E79" s="58"/>
      <c r="F79" s="58"/>
    </row>
    <row r="80" spans="1:6" x14ac:dyDescent="0.2">
      <c r="A80" s="58"/>
      <c r="B80" s="58"/>
      <c r="C80" s="58"/>
      <c r="D80" s="58"/>
      <c r="E80" s="58"/>
      <c r="F80" s="58"/>
    </row>
    <row r="81" spans="1:6" x14ac:dyDescent="0.2">
      <c r="A81" s="58"/>
      <c r="B81" s="103"/>
      <c r="C81" s="103"/>
      <c r="D81" s="103"/>
      <c r="E81" s="103"/>
      <c r="F81" s="58"/>
    </row>
    <row r="82" spans="1:6" ht="14.25" x14ac:dyDescent="0.2">
      <c r="A82" s="104" t="s">
        <v>86</v>
      </c>
      <c r="B82" s="104"/>
      <c r="C82" s="104"/>
      <c r="D82" s="104"/>
      <c r="E82" s="104"/>
      <c r="F82" s="104"/>
    </row>
    <row r="83" spans="1:6" ht="14.25" x14ac:dyDescent="0.2">
      <c r="A83" s="105" t="s">
        <v>87</v>
      </c>
      <c r="B83" s="105"/>
      <c r="C83" s="105"/>
      <c r="D83" s="105"/>
      <c r="E83" s="105"/>
      <c r="F83" s="105"/>
    </row>
    <row r="84" spans="1:6" x14ac:dyDescent="0.2">
      <c r="A84" s="58"/>
      <c r="B84" s="58"/>
      <c r="C84" s="58"/>
      <c r="D84" s="58"/>
      <c r="E84" s="58"/>
      <c r="F84" s="58"/>
    </row>
    <row r="85" spans="1:6" x14ac:dyDescent="0.2">
      <c r="A85" s="58"/>
      <c r="B85" s="97"/>
      <c r="C85" s="97"/>
      <c r="D85" s="97"/>
      <c r="E85" s="97"/>
      <c r="F85" s="58"/>
    </row>
    <row r="86" spans="1:6" ht="15" x14ac:dyDescent="0.2">
      <c r="A86" s="98" t="s">
        <v>8</v>
      </c>
      <c r="B86" s="98"/>
      <c r="C86" s="98"/>
      <c r="D86" s="98"/>
      <c r="E86" s="98"/>
      <c r="F86" s="98"/>
    </row>
    <row r="88" spans="1:6" ht="39.75" customHeight="1" x14ac:dyDescent="0.2">
      <c r="B88" s="99"/>
      <c r="C88" s="100"/>
      <c r="D88" s="100"/>
    </row>
    <row r="89" spans="1:6" ht="13.5" customHeight="1" x14ac:dyDescent="0.2"/>
    <row r="90" spans="1:6" x14ac:dyDescent="0.2">
      <c r="B90" s="78"/>
      <c r="C90" s="78"/>
      <c r="D90" s="78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4:D54"/>
    <mergeCell ref="B55:D55"/>
    <mergeCell ref="B76:D7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75:D75"/>
    <mergeCell ref="B88:D88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83E4ED5B-0AB1-44BA-8B37-A3D0561A9CA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90EB-32E0-4306-A56A-5E38C412B357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54" customWidth="1"/>
    <col min="2" max="2" width="120" style="54" customWidth="1"/>
    <col min="3" max="3" width="11.5703125" style="54" customWidth="1"/>
    <col min="4" max="4" width="17.5703125" style="54" customWidth="1"/>
    <col min="5" max="5" width="17.7109375" style="54" customWidth="1"/>
    <col min="6" max="6" width="10.5703125" style="54" customWidth="1"/>
    <col min="7" max="16384" width="11.42578125" style="54"/>
  </cols>
  <sheetData>
    <row r="12" spans="2:5" x14ac:dyDescent="0.2">
      <c r="B12" s="53"/>
      <c r="E12" s="55"/>
    </row>
    <row r="13" spans="2:5" x14ac:dyDescent="0.2">
      <c r="B13" s="53"/>
      <c r="E13" s="55"/>
    </row>
    <row r="14" spans="2:5" x14ac:dyDescent="0.2">
      <c r="B14" s="53"/>
      <c r="E14" s="55"/>
    </row>
    <row r="15" spans="2:5" x14ac:dyDescent="0.2">
      <c r="B15" s="53"/>
      <c r="E15" s="55"/>
    </row>
    <row r="16" spans="2:5" x14ac:dyDescent="0.2">
      <c r="B16" s="53"/>
      <c r="E16" s="55"/>
    </row>
    <row r="17" spans="1:6" x14ac:dyDescent="0.2">
      <c r="B17" s="53"/>
      <c r="E17" s="55"/>
    </row>
    <row r="18" spans="1:6" x14ac:dyDescent="0.2">
      <c r="B18" s="53"/>
      <c r="E18" s="55"/>
    </row>
    <row r="19" spans="1:6" x14ac:dyDescent="0.2">
      <c r="B19" s="53"/>
      <c r="E19" s="55"/>
    </row>
    <row r="20" spans="1:6" x14ac:dyDescent="0.2">
      <c r="B20" s="53"/>
      <c r="E20" s="55"/>
    </row>
    <row r="21" spans="1:6" ht="15" x14ac:dyDescent="0.2">
      <c r="A21" s="56"/>
      <c r="B21" s="57" t="s">
        <v>106</v>
      </c>
      <c r="C21" s="58"/>
      <c r="D21" s="58"/>
      <c r="E21" s="58"/>
      <c r="F21" s="58"/>
    </row>
    <row r="22" spans="1:6" ht="15" x14ac:dyDescent="0.2">
      <c r="A22" s="56"/>
      <c r="B22" s="59"/>
      <c r="C22" s="58"/>
      <c r="D22" s="58"/>
      <c r="E22" s="58"/>
      <c r="F22" s="58"/>
    </row>
    <row r="23" spans="1:6" ht="15" x14ac:dyDescent="0.2">
      <c r="A23" s="56"/>
      <c r="B23" s="59"/>
      <c r="C23" s="58"/>
      <c r="D23" s="58"/>
      <c r="E23" s="58"/>
      <c r="F23" s="58"/>
    </row>
    <row r="24" spans="1:6" ht="15" x14ac:dyDescent="0.2">
      <c r="A24" s="56"/>
      <c r="B24" s="34" t="s">
        <v>50</v>
      </c>
      <c r="C24" s="58"/>
      <c r="D24" s="58"/>
      <c r="E24" s="58"/>
      <c r="F24" s="58"/>
    </row>
    <row r="25" spans="1:6" ht="15" x14ac:dyDescent="0.2">
      <c r="A25" s="56"/>
      <c r="B25" s="34" t="s">
        <v>51</v>
      </c>
      <c r="C25" s="58"/>
      <c r="D25" s="58"/>
      <c r="E25" s="58"/>
      <c r="F25" s="58"/>
    </row>
    <row r="26" spans="1:6" ht="33.75" customHeight="1" x14ac:dyDescent="0.2">
      <c r="A26" s="56"/>
      <c r="B26" s="79" t="s">
        <v>89</v>
      </c>
      <c r="C26" s="58"/>
      <c r="D26" s="58"/>
      <c r="E26" s="58"/>
      <c r="F26" s="58"/>
    </row>
    <row r="27" spans="1:6" x14ac:dyDescent="0.2">
      <c r="A27" s="60"/>
      <c r="B27" s="58"/>
      <c r="C27" s="61"/>
      <c r="D27" s="61"/>
      <c r="E27" s="62"/>
      <c r="F27" s="58"/>
    </row>
    <row r="28" spans="1:6" ht="15" x14ac:dyDescent="0.2">
      <c r="A28" s="56"/>
      <c r="B28" s="61"/>
      <c r="C28" s="61"/>
      <c r="D28" s="63" t="s">
        <v>40</v>
      </c>
      <c r="E28" s="63" t="s">
        <v>107</v>
      </c>
      <c r="F28" s="58"/>
    </row>
    <row r="29" spans="1:6" ht="13.5" thickBot="1" x14ac:dyDescent="0.25">
      <c r="A29" s="64"/>
      <c r="B29" s="64"/>
      <c r="C29" s="64"/>
      <c r="D29" s="64"/>
      <c r="E29" s="64"/>
      <c r="F29" s="65"/>
    </row>
    <row r="30" spans="1:6" s="6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6"/>
      <c r="B31" s="60"/>
      <c r="C31" s="56"/>
      <c r="D31" s="56"/>
      <c r="E31" s="56"/>
    </row>
    <row r="32" spans="1:6" ht="14.25" x14ac:dyDescent="0.2">
      <c r="A32" s="58"/>
      <c r="B32" s="67" t="s">
        <v>85</v>
      </c>
      <c r="C32" s="67"/>
      <c r="D32" s="67"/>
      <c r="E32" s="68"/>
      <c r="F32" s="58"/>
    </row>
    <row r="33" spans="1:6" ht="14.25" x14ac:dyDescent="0.2">
      <c r="A33" s="58"/>
      <c r="B33" s="95"/>
      <c r="C33" s="95"/>
      <c r="D33" s="95"/>
      <c r="E33" s="68"/>
      <c r="F33" s="58"/>
    </row>
    <row r="34" spans="1:6" ht="14.25" x14ac:dyDescent="0.2">
      <c r="A34" s="58"/>
      <c r="B34" s="95"/>
      <c r="C34" s="95"/>
      <c r="D34" s="95"/>
      <c r="E34" s="68"/>
      <c r="F34" s="58"/>
    </row>
    <row r="35" spans="1:6" ht="14.25" x14ac:dyDescent="0.2">
      <c r="A35" s="58"/>
      <c r="B35" s="95" t="s">
        <v>108</v>
      </c>
      <c r="C35" s="95"/>
      <c r="D35" s="95"/>
      <c r="E35" s="68">
        <f>0.8*285</f>
        <v>228</v>
      </c>
      <c r="F35" s="58"/>
    </row>
    <row r="36" spans="1:6" ht="14.25" x14ac:dyDescent="0.2">
      <c r="A36" s="58"/>
      <c r="B36" s="95"/>
      <c r="C36" s="95"/>
      <c r="D36" s="95"/>
      <c r="E36" s="68"/>
      <c r="F36" s="58"/>
    </row>
    <row r="37" spans="1:6" ht="14.25" x14ac:dyDescent="0.2">
      <c r="A37" s="58"/>
      <c r="B37" s="95"/>
      <c r="C37" s="95"/>
      <c r="D37" s="95"/>
      <c r="E37" s="68"/>
      <c r="F37" s="58"/>
    </row>
    <row r="38" spans="1:6" ht="14.25" x14ac:dyDescent="0.2">
      <c r="A38" s="58"/>
      <c r="B38" s="95"/>
      <c r="C38" s="95"/>
      <c r="D38" s="95"/>
      <c r="E38" s="68"/>
      <c r="F38" s="58"/>
    </row>
    <row r="39" spans="1:6" ht="14.25" x14ac:dyDescent="0.2">
      <c r="A39" s="58"/>
      <c r="B39" s="95"/>
      <c r="C39" s="95"/>
      <c r="D39" s="95"/>
      <c r="E39" s="68"/>
      <c r="F39" s="58"/>
    </row>
    <row r="40" spans="1:6" ht="14.25" x14ac:dyDescent="0.2">
      <c r="A40" s="58"/>
      <c r="B40" s="95"/>
      <c r="C40" s="95"/>
      <c r="D40" s="95"/>
      <c r="E40" s="68"/>
      <c r="F40" s="58"/>
    </row>
    <row r="41" spans="1:6" ht="14.25" x14ac:dyDescent="0.2">
      <c r="A41" s="58"/>
      <c r="B41" s="95"/>
      <c r="C41" s="95"/>
      <c r="D41" s="95"/>
      <c r="E41" s="68"/>
      <c r="F41" s="58"/>
    </row>
    <row r="42" spans="1:6" ht="14.25" x14ac:dyDescent="0.2">
      <c r="A42" s="58"/>
      <c r="B42" s="95"/>
      <c r="C42" s="95"/>
      <c r="D42" s="95"/>
      <c r="E42" s="68"/>
      <c r="F42" s="58"/>
    </row>
    <row r="43" spans="1:6" ht="14.25" x14ac:dyDescent="0.2">
      <c r="A43" s="58"/>
      <c r="B43" s="95"/>
      <c r="C43" s="95"/>
      <c r="D43" s="95"/>
      <c r="E43" s="68"/>
      <c r="F43" s="58"/>
    </row>
    <row r="44" spans="1:6" ht="14.25" x14ac:dyDescent="0.2">
      <c r="A44" s="58"/>
      <c r="B44" s="95"/>
      <c r="C44" s="95"/>
      <c r="D44" s="95"/>
      <c r="E44" s="68"/>
      <c r="F44" s="58"/>
    </row>
    <row r="45" spans="1:6" ht="14.25" x14ac:dyDescent="0.2">
      <c r="A45" s="58"/>
      <c r="B45" s="95"/>
      <c r="C45" s="95"/>
      <c r="D45" s="95"/>
      <c r="E45" s="68"/>
      <c r="F45" s="58"/>
    </row>
    <row r="46" spans="1:6" ht="14.25" x14ac:dyDescent="0.2">
      <c r="A46" s="58"/>
      <c r="B46" s="95"/>
      <c r="C46" s="95"/>
      <c r="D46" s="95"/>
      <c r="E46" s="68"/>
      <c r="F46" s="58"/>
    </row>
    <row r="47" spans="1:6" ht="14.25" x14ac:dyDescent="0.2">
      <c r="A47" s="58"/>
      <c r="B47" s="95"/>
      <c r="C47" s="95"/>
      <c r="D47" s="95"/>
      <c r="E47" s="68"/>
      <c r="F47" s="58"/>
    </row>
    <row r="48" spans="1:6" ht="14.25" x14ac:dyDescent="0.2">
      <c r="A48" s="58"/>
      <c r="B48" s="95"/>
      <c r="C48" s="95"/>
      <c r="D48" s="95"/>
      <c r="E48" s="68"/>
      <c r="F48" s="58"/>
    </row>
    <row r="49" spans="1:6" ht="14.25" x14ac:dyDescent="0.2">
      <c r="A49" s="58"/>
      <c r="B49" s="95"/>
      <c r="C49" s="95"/>
      <c r="D49" s="95"/>
      <c r="E49" s="68"/>
      <c r="F49" s="58"/>
    </row>
    <row r="50" spans="1:6" ht="14.25" x14ac:dyDescent="0.2">
      <c r="A50" s="58"/>
      <c r="B50" s="95"/>
      <c r="C50" s="95"/>
      <c r="D50" s="95"/>
      <c r="E50" s="68"/>
      <c r="F50" s="58"/>
    </row>
    <row r="51" spans="1:6" ht="14.25" x14ac:dyDescent="0.2">
      <c r="A51" s="58"/>
      <c r="B51" s="95"/>
      <c r="C51" s="95"/>
      <c r="D51" s="95"/>
      <c r="E51" s="68"/>
      <c r="F51" s="58"/>
    </row>
    <row r="52" spans="1:6" ht="14.25" x14ac:dyDescent="0.2">
      <c r="A52" s="58"/>
      <c r="B52" s="95"/>
      <c r="C52" s="95"/>
      <c r="D52" s="95"/>
      <c r="E52" s="68"/>
      <c r="F52" s="58"/>
    </row>
    <row r="53" spans="1:6" ht="14.25" x14ac:dyDescent="0.2">
      <c r="A53" s="58"/>
      <c r="B53" s="95"/>
      <c r="C53" s="95"/>
      <c r="D53" s="95"/>
      <c r="E53" s="68"/>
      <c r="F53" s="58"/>
    </row>
    <row r="54" spans="1:6" ht="14.25" x14ac:dyDescent="0.2">
      <c r="A54" s="58"/>
      <c r="B54" s="82"/>
      <c r="C54" s="82"/>
      <c r="D54" s="82"/>
      <c r="E54" s="68"/>
      <c r="F54" s="58"/>
    </row>
    <row r="55" spans="1:6" ht="14.25" x14ac:dyDescent="0.2">
      <c r="A55" s="58"/>
      <c r="B55" s="95"/>
      <c r="C55" s="95"/>
      <c r="D55" s="95"/>
      <c r="E55" s="68"/>
      <c r="F55" s="58"/>
    </row>
    <row r="56" spans="1:6" ht="14.25" x14ac:dyDescent="0.2">
      <c r="A56" s="58"/>
      <c r="B56" s="95"/>
      <c r="C56" s="95"/>
      <c r="D56" s="95"/>
      <c r="E56" s="68"/>
      <c r="F56" s="58"/>
    </row>
    <row r="57" spans="1:6" ht="14.25" x14ac:dyDescent="0.2">
      <c r="A57" s="58"/>
      <c r="B57" s="95"/>
      <c r="C57" s="95"/>
      <c r="D57" s="95"/>
      <c r="E57" s="68"/>
      <c r="F57" s="58"/>
    </row>
    <row r="58" spans="1:6" ht="14.25" x14ac:dyDescent="0.2">
      <c r="A58" s="58"/>
      <c r="B58" s="95"/>
      <c r="C58" s="95"/>
      <c r="D58" s="95"/>
      <c r="E58" s="68"/>
      <c r="F58" s="58"/>
    </row>
    <row r="59" spans="1:6" ht="14.25" x14ac:dyDescent="0.2">
      <c r="A59" s="58"/>
      <c r="B59" s="95"/>
      <c r="C59" s="95"/>
      <c r="D59" s="95"/>
      <c r="E59" s="68"/>
      <c r="F59" s="58"/>
    </row>
    <row r="60" spans="1:6" ht="14.25" x14ac:dyDescent="0.2">
      <c r="A60" s="58"/>
      <c r="B60" s="95"/>
      <c r="C60" s="95"/>
      <c r="D60" s="95"/>
      <c r="E60" s="68"/>
      <c r="F60" s="58"/>
    </row>
    <row r="61" spans="1:6" ht="14.25" x14ac:dyDescent="0.2">
      <c r="A61" s="58"/>
      <c r="B61" s="95"/>
      <c r="C61" s="95"/>
      <c r="D61" s="95"/>
      <c r="E61" s="68"/>
      <c r="F61" s="58"/>
    </row>
    <row r="62" spans="1:6" ht="14.25" x14ac:dyDescent="0.2">
      <c r="A62" s="58"/>
      <c r="B62" s="95"/>
      <c r="C62" s="95"/>
      <c r="D62" s="95"/>
      <c r="E62" s="68"/>
      <c r="F62" s="58"/>
    </row>
    <row r="63" spans="1:6" ht="14.25" x14ac:dyDescent="0.2">
      <c r="A63" s="58"/>
      <c r="B63" s="95"/>
      <c r="C63" s="95"/>
      <c r="D63" s="95"/>
      <c r="E63" s="68"/>
      <c r="F63" s="58"/>
    </row>
    <row r="64" spans="1:6" ht="14.25" x14ac:dyDescent="0.2">
      <c r="A64" s="58"/>
      <c r="B64" s="95"/>
      <c r="C64" s="95"/>
      <c r="D64" s="95"/>
      <c r="E64" s="68"/>
      <c r="F64" s="58"/>
    </row>
    <row r="65" spans="1:6" ht="14.25" x14ac:dyDescent="0.2">
      <c r="A65" s="58"/>
      <c r="B65" s="95"/>
      <c r="C65" s="95"/>
      <c r="D65" s="95"/>
      <c r="E65" s="68"/>
      <c r="F65" s="58"/>
    </row>
    <row r="66" spans="1:6" ht="14.25" x14ac:dyDescent="0.2">
      <c r="A66" s="58"/>
      <c r="B66" s="95"/>
      <c r="C66" s="95"/>
      <c r="D66" s="95"/>
      <c r="E66" s="68"/>
      <c r="F66" s="58"/>
    </row>
    <row r="67" spans="1:6" ht="13.5" customHeight="1" x14ac:dyDescent="0.2">
      <c r="A67" s="58"/>
      <c r="B67" s="95"/>
      <c r="C67" s="95"/>
      <c r="D67" s="95"/>
      <c r="E67" s="68"/>
      <c r="F67" s="58"/>
    </row>
    <row r="68" spans="1:6" ht="13.5" customHeight="1" x14ac:dyDescent="0.2">
      <c r="A68" s="58"/>
      <c r="B68" s="57" t="s">
        <v>44</v>
      </c>
      <c r="C68" s="59"/>
      <c r="D68" s="59"/>
      <c r="E68" s="38">
        <f>SUM(E33:E67)</f>
        <v>228</v>
      </c>
      <c r="F68" s="58"/>
    </row>
    <row r="69" spans="1:6" ht="13.5" customHeight="1" x14ac:dyDescent="0.2">
      <c r="A69" s="58"/>
      <c r="B69" s="70" t="s">
        <v>41</v>
      </c>
      <c r="C69" s="59"/>
      <c r="D69" s="59"/>
      <c r="E69" s="39">
        <v>0</v>
      </c>
      <c r="F69" s="58"/>
    </row>
    <row r="70" spans="1:6" ht="13.5" customHeight="1" x14ac:dyDescent="0.2">
      <c r="A70" s="58"/>
      <c r="B70" s="70" t="s">
        <v>42</v>
      </c>
      <c r="C70" s="59"/>
      <c r="D70" s="59"/>
      <c r="E70" s="39">
        <v>0</v>
      </c>
      <c r="F70" s="58"/>
    </row>
    <row r="71" spans="1:6" ht="13.5" customHeight="1" x14ac:dyDescent="0.2">
      <c r="A71" s="58"/>
      <c r="B71" s="57" t="s">
        <v>43</v>
      </c>
      <c r="C71" s="59"/>
      <c r="D71" s="59"/>
      <c r="E71" s="38">
        <f>SUM(E68:E70)</f>
        <v>228</v>
      </c>
      <c r="F71" s="58"/>
    </row>
    <row r="72" spans="1:6" ht="13.5" customHeight="1" x14ac:dyDescent="0.2">
      <c r="A72" s="58"/>
      <c r="B72" s="59" t="s">
        <v>6</v>
      </c>
      <c r="C72" s="71">
        <v>0.05</v>
      </c>
      <c r="D72" s="59"/>
      <c r="E72" s="44">
        <f>ROUND(E71*C72,2)</f>
        <v>11.4</v>
      </c>
      <c r="F72" s="58"/>
    </row>
    <row r="73" spans="1:6" ht="13.5" customHeight="1" x14ac:dyDescent="0.2">
      <c r="A73" s="58"/>
      <c r="B73" s="59" t="s">
        <v>5</v>
      </c>
      <c r="C73" s="72">
        <v>9.9750000000000005E-2</v>
      </c>
      <c r="D73" s="59"/>
      <c r="E73" s="45">
        <f>ROUND(E71*C73,2)</f>
        <v>22.74</v>
      </c>
      <c r="F73" s="58"/>
    </row>
    <row r="74" spans="1:6" ht="13.5" customHeight="1" x14ac:dyDescent="0.2">
      <c r="A74" s="58"/>
      <c r="B74" s="59"/>
      <c r="C74" s="59"/>
      <c r="D74" s="59"/>
      <c r="E74" s="73"/>
      <c r="F74" s="58"/>
    </row>
    <row r="75" spans="1:6" ht="16.5" customHeight="1" thickBot="1" x14ac:dyDescent="0.25">
      <c r="A75" s="58"/>
      <c r="B75" s="57" t="s">
        <v>45</v>
      </c>
      <c r="C75" s="59"/>
      <c r="D75" s="59"/>
      <c r="E75" s="42">
        <f>SUM(E71:E73)</f>
        <v>262.14</v>
      </c>
      <c r="F75" s="58"/>
    </row>
    <row r="76" spans="1:6" ht="15.75" thickTop="1" x14ac:dyDescent="0.2">
      <c r="A76" s="58"/>
      <c r="B76" s="101"/>
      <c r="C76" s="101"/>
      <c r="D76" s="101"/>
      <c r="E76" s="74"/>
      <c r="F76" s="58"/>
    </row>
    <row r="77" spans="1:6" ht="15" x14ac:dyDescent="0.2">
      <c r="A77" s="58"/>
      <c r="B77" s="102" t="s">
        <v>47</v>
      </c>
      <c r="C77" s="102"/>
      <c r="D77" s="102"/>
      <c r="E77" s="74">
        <v>0</v>
      </c>
      <c r="F77" s="58"/>
    </row>
    <row r="78" spans="1:6" ht="15" x14ac:dyDescent="0.2">
      <c r="A78" s="58"/>
      <c r="B78" s="101"/>
      <c r="C78" s="101"/>
      <c r="D78" s="101"/>
      <c r="E78" s="74"/>
      <c r="F78" s="58"/>
    </row>
    <row r="79" spans="1:6" ht="19.5" customHeight="1" x14ac:dyDescent="0.2">
      <c r="A79" s="58"/>
      <c r="B79" s="75" t="s">
        <v>46</v>
      </c>
      <c r="C79" s="76"/>
      <c r="D79" s="76"/>
      <c r="E79" s="77">
        <f>E75-E77</f>
        <v>262.14</v>
      </c>
      <c r="F79" s="58"/>
    </row>
    <row r="80" spans="1:6" ht="13.5" customHeight="1" x14ac:dyDescent="0.2">
      <c r="A80" s="58"/>
      <c r="B80" s="58"/>
      <c r="C80" s="58"/>
      <c r="D80" s="58"/>
      <c r="E80" s="58"/>
      <c r="F80" s="58"/>
    </row>
    <row r="81" spans="1:6" x14ac:dyDescent="0.2">
      <c r="A81" s="58"/>
      <c r="B81" s="58"/>
      <c r="C81" s="58"/>
      <c r="D81" s="58"/>
      <c r="E81" s="58"/>
      <c r="F81" s="58"/>
    </row>
    <row r="82" spans="1:6" x14ac:dyDescent="0.2">
      <c r="A82" s="58"/>
      <c r="B82" s="103"/>
      <c r="C82" s="103"/>
      <c r="D82" s="103"/>
      <c r="E82" s="103"/>
      <c r="F82" s="58"/>
    </row>
    <row r="83" spans="1:6" ht="14.25" x14ac:dyDescent="0.2">
      <c r="A83" s="104" t="s">
        <v>86</v>
      </c>
      <c r="B83" s="104"/>
      <c r="C83" s="104"/>
      <c r="D83" s="104"/>
      <c r="E83" s="104"/>
      <c r="F83" s="104"/>
    </row>
    <row r="84" spans="1:6" ht="14.25" x14ac:dyDescent="0.2">
      <c r="A84" s="105" t="s">
        <v>87</v>
      </c>
      <c r="B84" s="105"/>
      <c r="C84" s="105"/>
      <c r="D84" s="105"/>
      <c r="E84" s="105"/>
      <c r="F84" s="105"/>
    </row>
    <row r="85" spans="1:6" x14ac:dyDescent="0.2">
      <c r="A85" s="58"/>
      <c r="B85" s="58"/>
      <c r="C85" s="58"/>
      <c r="D85" s="58"/>
      <c r="E85" s="58"/>
      <c r="F85" s="58"/>
    </row>
    <row r="86" spans="1:6" x14ac:dyDescent="0.2">
      <c r="A86" s="58"/>
      <c r="B86" s="97"/>
      <c r="C86" s="97"/>
      <c r="D86" s="97"/>
      <c r="E86" s="97"/>
      <c r="F86" s="58"/>
    </row>
    <row r="87" spans="1:6" ht="15" x14ac:dyDescent="0.2">
      <c r="A87" s="98" t="s">
        <v>8</v>
      </c>
      <c r="B87" s="98"/>
      <c r="C87" s="98"/>
      <c r="D87" s="98"/>
      <c r="E87" s="98"/>
      <c r="F87" s="98"/>
    </row>
    <row r="89" spans="1:6" ht="39.75" customHeight="1" x14ac:dyDescent="0.2">
      <c r="B89" s="99"/>
      <c r="C89" s="100"/>
      <c r="D89" s="100"/>
    </row>
    <row r="90" spans="1:6" ht="13.5" customHeight="1" x14ac:dyDescent="0.2"/>
    <row r="91" spans="1:6" x14ac:dyDescent="0.2">
      <c r="B91" s="78"/>
      <c r="C91" s="78"/>
      <c r="D91" s="78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0:D60"/>
    <mergeCell ref="B61:D61"/>
    <mergeCell ref="B62:D62"/>
    <mergeCell ref="B63:D63"/>
    <mergeCell ref="B51:D51"/>
    <mergeCell ref="B52:D52"/>
    <mergeCell ref="B53:D53"/>
    <mergeCell ref="B55:D55"/>
    <mergeCell ref="B56:D56"/>
    <mergeCell ref="B57:D57"/>
    <mergeCell ref="B89:D89"/>
    <mergeCell ref="B38:D38"/>
    <mergeCell ref="B78:D78"/>
    <mergeCell ref="B82:E82"/>
    <mergeCell ref="A83:F83"/>
    <mergeCell ref="A84:F84"/>
    <mergeCell ref="B86:E86"/>
    <mergeCell ref="A87:F87"/>
    <mergeCell ref="B64:D64"/>
    <mergeCell ref="B65:D65"/>
    <mergeCell ref="B66:D66"/>
    <mergeCell ref="B67:D67"/>
    <mergeCell ref="B76:D76"/>
    <mergeCell ref="B77:D77"/>
    <mergeCell ref="B58:D58"/>
    <mergeCell ref="B59:D59"/>
  </mergeCells>
  <dataValidations count="1">
    <dataValidation type="list" allowBlank="1" showInputMessage="1" showErrorMessage="1" sqref="B76:B78 B12:B20 B33:B67" xr:uid="{1673C078-F7E6-433D-A754-BE24B55673A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860C-3C30-4342-9BF3-ACB29EA128A1}">
  <sheetPr>
    <pageSetUpPr fitToPage="1"/>
  </sheetPr>
  <dimension ref="A12:F90"/>
  <sheetViews>
    <sheetView tabSelected="1" view="pageBreakPreview" topLeftCell="A13" zoomScale="80" zoomScaleNormal="100" zoomScaleSheetLayoutView="80" workbookViewId="0">
      <selection activeCell="E38" sqref="E38"/>
    </sheetView>
  </sheetViews>
  <sheetFormatPr baseColWidth="10" defaultRowHeight="12.75" x14ac:dyDescent="0.2"/>
  <cols>
    <col min="1" max="1" width="5.140625" style="54" customWidth="1"/>
    <col min="2" max="2" width="120" style="54" customWidth="1"/>
    <col min="3" max="3" width="11.5703125" style="54" customWidth="1"/>
    <col min="4" max="4" width="17.5703125" style="54" customWidth="1"/>
    <col min="5" max="5" width="17.7109375" style="54" customWidth="1"/>
    <col min="6" max="6" width="10.5703125" style="54" customWidth="1"/>
    <col min="7" max="16384" width="11.42578125" style="54"/>
  </cols>
  <sheetData>
    <row r="12" spans="2:5" x14ac:dyDescent="0.2">
      <c r="B12" s="53"/>
      <c r="E12" s="55"/>
    </row>
    <row r="13" spans="2:5" x14ac:dyDescent="0.2">
      <c r="B13" s="53"/>
      <c r="E13" s="55"/>
    </row>
    <row r="14" spans="2:5" x14ac:dyDescent="0.2">
      <c r="B14" s="53"/>
      <c r="E14" s="55"/>
    </row>
    <row r="15" spans="2:5" x14ac:dyDescent="0.2">
      <c r="B15" s="53"/>
      <c r="E15" s="55"/>
    </row>
    <row r="16" spans="2:5" x14ac:dyDescent="0.2">
      <c r="B16" s="53"/>
      <c r="E16" s="55"/>
    </row>
    <row r="17" spans="1:6" x14ac:dyDescent="0.2">
      <c r="B17" s="53"/>
      <c r="E17" s="55"/>
    </row>
    <row r="18" spans="1:6" x14ac:dyDescent="0.2">
      <c r="B18" s="53"/>
      <c r="E18" s="55"/>
    </row>
    <row r="19" spans="1:6" x14ac:dyDescent="0.2">
      <c r="B19" s="53"/>
      <c r="E19" s="55"/>
    </row>
    <row r="20" spans="1:6" x14ac:dyDescent="0.2">
      <c r="B20" s="53"/>
      <c r="E20" s="55"/>
    </row>
    <row r="21" spans="1:6" ht="15" x14ac:dyDescent="0.2">
      <c r="A21" s="56"/>
      <c r="B21" s="57" t="s">
        <v>109</v>
      </c>
      <c r="C21" s="58"/>
      <c r="D21" s="58"/>
      <c r="E21" s="58"/>
      <c r="F21" s="58"/>
    </row>
    <row r="22" spans="1:6" ht="15" x14ac:dyDescent="0.2">
      <c r="A22" s="56"/>
      <c r="B22" s="59"/>
      <c r="C22" s="58"/>
      <c r="D22" s="58"/>
      <c r="E22" s="58"/>
      <c r="F22" s="58"/>
    </row>
    <row r="23" spans="1:6" ht="15" x14ac:dyDescent="0.2">
      <c r="A23" s="56"/>
      <c r="B23" s="59"/>
      <c r="C23" s="58"/>
      <c r="D23" s="58"/>
      <c r="E23" s="58"/>
      <c r="F23" s="58"/>
    </row>
    <row r="24" spans="1:6" ht="15" x14ac:dyDescent="0.2">
      <c r="A24" s="56"/>
      <c r="B24" s="34" t="s">
        <v>50</v>
      </c>
      <c r="C24" s="58"/>
      <c r="D24" s="58"/>
      <c r="E24" s="58"/>
      <c r="F24" s="58"/>
    </row>
    <row r="25" spans="1:6" ht="15" x14ac:dyDescent="0.2">
      <c r="A25" s="56"/>
      <c r="B25" s="34" t="s">
        <v>51</v>
      </c>
      <c r="C25" s="58"/>
      <c r="D25" s="58"/>
      <c r="E25" s="58"/>
      <c r="F25" s="58"/>
    </row>
    <row r="26" spans="1:6" ht="33.75" customHeight="1" x14ac:dyDescent="0.2">
      <c r="A26" s="56"/>
      <c r="B26" s="79" t="s">
        <v>89</v>
      </c>
      <c r="C26" s="58"/>
      <c r="D26" s="58"/>
      <c r="E26" s="58"/>
      <c r="F26" s="58"/>
    </row>
    <row r="27" spans="1:6" x14ac:dyDescent="0.2">
      <c r="A27" s="60"/>
      <c r="B27" s="58"/>
      <c r="C27" s="61"/>
      <c r="D27" s="61"/>
      <c r="E27" s="62"/>
      <c r="F27" s="58"/>
    </row>
    <row r="28" spans="1:6" ht="15" x14ac:dyDescent="0.2">
      <c r="A28" s="56"/>
      <c r="B28" s="61"/>
      <c r="C28" s="61"/>
      <c r="D28" s="63" t="s">
        <v>40</v>
      </c>
      <c r="E28" s="63" t="s">
        <v>110</v>
      </c>
      <c r="F28" s="58"/>
    </row>
    <row r="29" spans="1:6" ht="13.5" thickBot="1" x14ac:dyDescent="0.25">
      <c r="A29" s="64"/>
      <c r="B29" s="64"/>
      <c r="C29" s="64"/>
      <c r="D29" s="64"/>
      <c r="E29" s="64"/>
      <c r="F29" s="65"/>
    </row>
    <row r="30" spans="1:6" s="6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6"/>
      <c r="B31" s="60"/>
      <c r="C31" s="56"/>
      <c r="D31" s="56"/>
      <c r="E31" s="56"/>
    </row>
    <row r="32" spans="1:6" ht="14.25" x14ac:dyDescent="0.2">
      <c r="A32" s="58"/>
      <c r="B32" s="67" t="s">
        <v>85</v>
      </c>
      <c r="C32" s="67"/>
      <c r="D32" s="67"/>
      <c r="E32" s="68"/>
      <c r="F32" s="58"/>
    </row>
    <row r="33" spans="1:6" ht="14.25" x14ac:dyDescent="0.2">
      <c r="A33" s="58"/>
      <c r="B33" s="95"/>
      <c r="C33" s="95"/>
      <c r="D33" s="95"/>
      <c r="E33" s="68"/>
      <c r="F33" s="58"/>
    </row>
    <row r="34" spans="1:6" ht="14.25" x14ac:dyDescent="0.2">
      <c r="A34" s="58"/>
      <c r="B34" s="95"/>
      <c r="C34" s="95"/>
      <c r="D34" s="95"/>
      <c r="E34" s="68"/>
      <c r="F34" s="58"/>
    </row>
    <row r="35" spans="1:6" ht="30" customHeight="1" x14ac:dyDescent="0.2">
      <c r="A35" s="58"/>
      <c r="B35" s="95" t="s">
        <v>111</v>
      </c>
      <c r="C35" s="95"/>
      <c r="D35" s="95"/>
      <c r="E35" s="68">
        <f>1.25*295</f>
        <v>368.75</v>
      </c>
      <c r="F35" s="58"/>
    </row>
    <row r="36" spans="1:6" ht="14.25" x14ac:dyDescent="0.2">
      <c r="A36" s="58"/>
      <c r="B36" s="95"/>
      <c r="C36" s="95"/>
      <c r="D36" s="95"/>
      <c r="E36" s="68"/>
      <c r="F36" s="58"/>
    </row>
    <row r="37" spans="1:6" ht="14.25" x14ac:dyDescent="0.2">
      <c r="A37" s="58"/>
      <c r="B37" s="95"/>
      <c r="C37" s="95"/>
      <c r="D37" s="95"/>
      <c r="E37" s="68"/>
      <c r="F37" s="58"/>
    </row>
    <row r="38" spans="1:6" ht="14.25" x14ac:dyDescent="0.2">
      <c r="A38" s="58"/>
      <c r="B38" s="95" t="s">
        <v>112</v>
      </c>
      <c r="C38" s="95"/>
      <c r="D38" s="95"/>
      <c r="E38" s="68">
        <f>1.25*295</f>
        <v>368.75</v>
      </c>
      <c r="F38" s="58"/>
    </row>
    <row r="39" spans="1:6" ht="14.25" x14ac:dyDescent="0.2">
      <c r="A39" s="58"/>
      <c r="B39" s="95"/>
      <c r="C39" s="95"/>
      <c r="D39" s="95"/>
      <c r="E39" s="68"/>
      <c r="F39" s="58"/>
    </row>
    <row r="40" spans="1:6" ht="14.25" x14ac:dyDescent="0.2">
      <c r="A40" s="58"/>
      <c r="B40" s="95"/>
      <c r="C40" s="95"/>
      <c r="D40" s="95"/>
      <c r="E40" s="68"/>
      <c r="F40" s="58"/>
    </row>
    <row r="41" spans="1:6" ht="14.25" x14ac:dyDescent="0.2">
      <c r="A41" s="58"/>
      <c r="B41" s="95"/>
      <c r="C41" s="95"/>
      <c r="D41" s="95"/>
      <c r="E41" s="68"/>
      <c r="F41" s="58"/>
    </row>
    <row r="42" spans="1:6" ht="14.25" x14ac:dyDescent="0.2">
      <c r="A42" s="58"/>
      <c r="B42" s="95"/>
      <c r="C42" s="95"/>
      <c r="D42" s="95"/>
      <c r="E42" s="68"/>
      <c r="F42" s="58"/>
    </row>
    <row r="43" spans="1:6" ht="14.25" x14ac:dyDescent="0.2">
      <c r="A43" s="58"/>
      <c r="B43" s="95"/>
      <c r="C43" s="95"/>
      <c r="D43" s="95"/>
      <c r="E43" s="68"/>
      <c r="F43" s="58"/>
    </row>
    <row r="44" spans="1:6" ht="14.25" x14ac:dyDescent="0.2">
      <c r="A44" s="58"/>
      <c r="B44" s="95"/>
      <c r="C44" s="95"/>
      <c r="D44" s="95"/>
      <c r="E44" s="68"/>
      <c r="F44" s="58"/>
    </row>
    <row r="45" spans="1:6" ht="14.25" x14ac:dyDescent="0.2">
      <c r="A45" s="58"/>
      <c r="B45" s="95"/>
      <c r="C45" s="95"/>
      <c r="D45" s="95"/>
      <c r="E45" s="68"/>
      <c r="F45" s="58"/>
    </row>
    <row r="46" spans="1:6" ht="14.25" x14ac:dyDescent="0.2">
      <c r="A46" s="58"/>
      <c r="B46" s="95"/>
      <c r="C46" s="95"/>
      <c r="D46" s="95"/>
      <c r="E46" s="68"/>
      <c r="F46" s="58"/>
    </row>
    <row r="47" spans="1:6" ht="14.25" x14ac:dyDescent="0.2">
      <c r="A47" s="58"/>
      <c r="B47" s="95"/>
      <c r="C47" s="95"/>
      <c r="D47" s="95"/>
      <c r="E47" s="68"/>
      <c r="F47" s="58"/>
    </row>
    <row r="48" spans="1:6" ht="14.25" x14ac:dyDescent="0.2">
      <c r="A48" s="58"/>
      <c r="B48" s="95"/>
      <c r="C48" s="95"/>
      <c r="D48" s="95"/>
      <c r="E48" s="68"/>
      <c r="F48" s="58"/>
    </row>
    <row r="49" spans="1:6" ht="14.25" x14ac:dyDescent="0.2">
      <c r="A49" s="58"/>
      <c r="B49" s="95"/>
      <c r="C49" s="95"/>
      <c r="D49" s="95"/>
      <c r="E49" s="68"/>
      <c r="F49" s="58"/>
    </row>
    <row r="50" spans="1:6" ht="14.25" x14ac:dyDescent="0.2">
      <c r="A50" s="58"/>
      <c r="B50" s="95"/>
      <c r="C50" s="95"/>
      <c r="D50" s="95"/>
      <c r="E50" s="68"/>
      <c r="F50" s="58"/>
    </row>
    <row r="51" spans="1:6" ht="14.25" x14ac:dyDescent="0.2">
      <c r="A51" s="58"/>
      <c r="B51" s="95"/>
      <c r="C51" s="95"/>
      <c r="D51" s="95"/>
      <c r="E51" s="68"/>
      <c r="F51" s="58"/>
    </row>
    <row r="52" spans="1:6" ht="14.25" x14ac:dyDescent="0.2">
      <c r="A52" s="58"/>
      <c r="B52" s="95"/>
      <c r="C52" s="95"/>
      <c r="D52" s="95"/>
      <c r="E52" s="68"/>
      <c r="F52" s="58"/>
    </row>
    <row r="53" spans="1:6" ht="14.25" x14ac:dyDescent="0.2">
      <c r="A53" s="58"/>
      <c r="B53" s="83"/>
      <c r="C53" s="83"/>
      <c r="D53" s="83"/>
      <c r="E53" s="68"/>
      <c r="F53" s="58"/>
    </row>
    <row r="54" spans="1:6" ht="14.25" x14ac:dyDescent="0.2">
      <c r="A54" s="58"/>
      <c r="B54" s="95"/>
      <c r="C54" s="95"/>
      <c r="D54" s="95"/>
      <c r="E54" s="68"/>
      <c r="F54" s="58"/>
    </row>
    <row r="55" spans="1:6" ht="14.25" x14ac:dyDescent="0.2">
      <c r="A55" s="58"/>
      <c r="B55" s="95"/>
      <c r="C55" s="95"/>
      <c r="D55" s="95"/>
      <c r="E55" s="68"/>
      <c r="F55" s="58"/>
    </row>
    <row r="56" spans="1:6" ht="14.25" x14ac:dyDescent="0.2">
      <c r="A56" s="58"/>
      <c r="B56" s="95"/>
      <c r="C56" s="95"/>
      <c r="D56" s="95"/>
      <c r="E56" s="68"/>
      <c r="F56" s="58"/>
    </row>
    <row r="57" spans="1:6" ht="14.25" x14ac:dyDescent="0.2">
      <c r="A57" s="58"/>
      <c r="B57" s="95"/>
      <c r="C57" s="95"/>
      <c r="D57" s="95"/>
      <c r="E57" s="68"/>
      <c r="F57" s="58"/>
    </row>
    <row r="58" spans="1:6" ht="14.25" x14ac:dyDescent="0.2">
      <c r="A58" s="58"/>
      <c r="B58" s="95"/>
      <c r="C58" s="95"/>
      <c r="D58" s="95"/>
      <c r="E58" s="68"/>
      <c r="F58" s="58"/>
    </row>
    <row r="59" spans="1:6" ht="14.25" x14ac:dyDescent="0.2">
      <c r="A59" s="58"/>
      <c r="B59" s="95"/>
      <c r="C59" s="95"/>
      <c r="D59" s="95"/>
      <c r="E59" s="68"/>
      <c r="F59" s="58"/>
    </row>
    <row r="60" spans="1:6" ht="14.25" x14ac:dyDescent="0.2">
      <c r="A60" s="58"/>
      <c r="B60" s="95"/>
      <c r="C60" s="95"/>
      <c r="D60" s="95"/>
      <c r="E60" s="68"/>
      <c r="F60" s="58"/>
    </row>
    <row r="61" spans="1:6" ht="14.25" x14ac:dyDescent="0.2">
      <c r="A61" s="58"/>
      <c r="B61" s="95"/>
      <c r="C61" s="95"/>
      <c r="D61" s="95"/>
      <c r="E61" s="68"/>
      <c r="F61" s="58"/>
    </row>
    <row r="62" spans="1:6" ht="14.25" x14ac:dyDescent="0.2">
      <c r="A62" s="58"/>
      <c r="B62" s="95"/>
      <c r="C62" s="95"/>
      <c r="D62" s="95"/>
      <c r="E62" s="68"/>
      <c r="F62" s="58"/>
    </row>
    <row r="63" spans="1:6" ht="14.25" x14ac:dyDescent="0.2">
      <c r="A63" s="58"/>
      <c r="B63" s="95"/>
      <c r="C63" s="95"/>
      <c r="D63" s="95"/>
      <c r="E63" s="68"/>
      <c r="F63" s="58"/>
    </row>
    <row r="64" spans="1:6" ht="14.25" x14ac:dyDescent="0.2">
      <c r="A64" s="58"/>
      <c r="B64" s="95"/>
      <c r="C64" s="95"/>
      <c r="D64" s="95"/>
      <c r="E64" s="68"/>
      <c r="F64" s="58"/>
    </row>
    <row r="65" spans="1:6" ht="14.25" x14ac:dyDescent="0.2">
      <c r="A65" s="58"/>
      <c r="B65" s="95"/>
      <c r="C65" s="95"/>
      <c r="D65" s="95"/>
      <c r="E65" s="68"/>
      <c r="F65" s="58"/>
    </row>
    <row r="66" spans="1:6" ht="13.5" customHeight="1" x14ac:dyDescent="0.2">
      <c r="A66" s="58"/>
      <c r="B66" s="95"/>
      <c r="C66" s="95"/>
      <c r="D66" s="95"/>
      <c r="E66" s="68"/>
      <c r="F66" s="58"/>
    </row>
    <row r="67" spans="1:6" ht="13.5" customHeight="1" x14ac:dyDescent="0.2">
      <c r="A67" s="58"/>
      <c r="B67" s="57" t="s">
        <v>44</v>
      </c>
      <c r="C67" s="59"/>
      <c r="D67" s="59"/>
      <c r="E67" s="38">
        <f>SUM(E33:E66)</f>
        <v>737.5</v>
      </c>
      <c r="F67" s="58"/>
    </row>
    <row r="68" spans="1:6" ht="13.5" customHeight="1" x14ac:dyDescent="0.2">
      <c r="A68" s="58"/>
      <c r="B68" s="70" t="s">
        <v>41</v>
      </c>
      <c r="C68" s="59"/>
      <c r="D68" s="59"/>
      <c r="E68" s="39">
        <v>0</v>
      </c>
      <c r="F68" s="58"/>
    </row>
    <row r="69" spans="1:6" ht="13.5" customHeight="1" x14ac:dyDescent="0.2">
      <c r="A69" s="58"/>
      <c r="B69" s="70" t="s">
        <v>42</v>
      </c>
      <c r="C69" s="59"/>
      <c r="D69" s="59"/>
      <c r="E69" s="39">
        <v>0</v>
      </c>
      <c r="F69" s="58"/>
    </row>
    <row r="70" spans="1:6" ht="13.5" customHeight="1" x14ac:dyDescent="0.2">
      <c r="A70" s="58"/>
      <c r="B70" s="57" t="s">
        <v>43</v>
      </c>
      <c r="C70" s="59"/>
      <c r="D70" s="59"/>
      <c r="E70" s="38">
        <f>SUM(E67:E69)</f>
        <v>737.5</v>
      </c>
      <c r="F70" s="58"/>
    </row>
    <row r="71" spans="1:6" ht="13.5" customHeight="1" x14ac:dyDescent="0.2">
      <c r="A71" s="58"/>
      <c r="B71" s="59" t="s">
        <v>6</v>
      </c>
      <c r="C71" s="71">
        <v>0.05</v>
      </c>
      <c r="D71" s="59"/>
      <c r="E71" s="44">
        <f>ROUND(E70*C71,2)</f>
        <v>36.880000000000003</v>
      </c>
      <c r="F71" s="58"/>
    </row>
    <row r="72" spans="1:6" ht="13.5" customHeight="1" x14ac:dyDescent="0.2">
      <c r="A72" s="58"/>
      <c r="B72" s="59" t="s">
        <v>5</v>
      </c>
      <c r="C72" s="72">
        <v>9.9750000000000005E-2</v>
      </c>
      <c r="D72" s="59"/>
      <c r="E72" s="45">
        <f>ROUND(E70*C72,2)</f>
        <v>73.569999999999993</v>
      </c>
      <c r="F72" s="58"/>
    </row>
    <row r="73" spans="1:6" ht="13.5" customHeight="1" x14ac:dyDescent="0.2">
      <c r="A73" s="58"/>
      <c r="B73" s="59"/>
      <c r="C73" s="59"/>
      <c r="D73" s="59"/>
      <c r="E73" s="73"/>
      <c r="F73" s="58"/>
    </row>
    <row r="74" spans="1:6" ht="16.5" customHeight="1" thickBot="1" x14ac:dyDescent="0.25">
      <c r="A74" s="58"/>
      <c r="B74" s="57" t="s">
        <v>45</v>
      </c>
      <c r="C74" s="59"/>
      <c r="D74" s="59"/>
      <c r="E74" s="42">
        <f>SUM(E70:E72)</f>
        <v>847.95</v>
      </c>
      <c r="F74" s="58"/>
    </row>
    <row r="75" spans="1:6" ht="15.75" thickTop="1" x14ac:dyDescent="0.2">
      <c r="A75" s="58"/>
      <c r="B75" s="101"/>
      <c r="C75" s="101"/>
      <c r="D75" s="101"/>
      <c r="E75" s="74"/>
      <c r="F75" s="58"/>
    </row>
    <row r="76" spans="1:6" ht="15" x14ac:dyDescent="0.2">
      <c r="A76" s="58"/>
      <c r="B76" s="102" t="s">
        <v>47</v>
      </c>
      <c r="C76" s="102"/>
      <c r="D76" s="102"/>
      <c r="E76" s="74">
        <v>0</v>
      </c>
      <c r="F76" s="58"/>
    </row>
    <row r="77" spans="1:6" ht="15" x14ac:dyDescent="0.2">
      <c r="A77" s="58"/>
      <c r="B77" s="101"/>
      <c r="C77" s="101"/>
      <c r="D77" s="101"/>
      <c r="E77" s="74"/>
      <c r="F77" s="58"/>
    </row>
    <row r="78" spans="1:6" ht="19.5" customHeight="1" x14ac:dyDescent="0.2">
      <c r="A78" s="58"/>
      <c r="B78" s="75" t="s">
        <v>46</v>
      </c>
      <c r="C78" s="76"/>
      <c r="D78" s="76"/>
      <c r="E78" s="77">
        <f>E74-E76</f>
        <v>847.95</v>
      </c>
      <c r="F78" s="58"/>
    </row>
    <row r="79" spans="1:6" ht="13.5" customHeight="1" x14ac:dyDescent="0.2">
      <c r="A79" s="58"/>
      <c r="B79" s="58"/>
      <c r="C79" s="58"/>
      <c r="D79" s="58"/>
      <c r="E79" s="58"/>
      <c r="F79" s="58"/>
    </row>
    <row r="80" spans="1:6" x14ac:dyDescent="0.2">
      <c r="A80" s="58"/>
      <c r="B80" s="58"/>
      <c r="C80" s="58"/>
      <c r="D80" s="58"/>
      <c r="E80" s="58"/>
      <c r="F80" s="58"/>
    </row>
    <row r="81" spans="1:6" x14ac:dyDescent="0.2">
      <c r="A81" s="58"/>
      <c r="B81" s="103"/>
      <c r="C81" s="103"/>
      <c r="D81" s="103"/>
      <c r="E81" s="103"/>
      <c r="F81" s="58"/>
    </row>
    <row r="82" spans="1:6" ht="14.25" x14ac:dyDescent="0.2">
      <c r="A82" s="104" t="s">
        <v>86</v>
      </c>
      <c r="B82" s="104"/>
      <c r="C82" s="104"/>
      <c r="D82" s="104"/>
      <c r="E82" s="104"/>
      <c r="F82" s="104"/>
    </row>
    <row r="83" spans="1:6" ht="14.25" x14ac:dyDescent="0.2">
      <c r="A83" s="105" t="s">
        <v>87</v>
      </c>
      <c r="B83" s="105"/>
      <c r="C83" s="105"/>
      <c r="D83" s="105"/>
      <c r="E83" s="105"/>
      <c r="F83" s="105"/>
    </row>
    <row r="84" spans="1:6" x14ac:dyDescent="0.2">
      <c r="A84" s="58"/>
      <c r="B84" s="58"/>
      <c r="C84" s="58"/>
      <c r="D84" s="58"/>
      <c r="E84" s="58"/>
      <c r="F84" s="58"/>
    </row>
    <row r="85" spans="1:6" x14ac:dyDescent="0.2">
      <c r="A85" s="58"/>
      <c r="B85" s="97"/>
      <c r="C85" s="97"/>
      <c r="D85" s="97"/>
      <c r="E85" s="97"/>
      <c r="F85" s="58"/>
    </row>
    <row r="86" spans="1:6" ht="15" x14ac:dyDescent="0.2">
      <c r="A86" s="98" t="s">
        <v>8</v>
      </c>
      <c r="B86" s="98"/>
      <c r="C86" s="98"/>
      <c r="D86" s="98"/>
      <c r="E86" s="98"/>
      <c r="F86" s="98"/>
    </row>
    <row r="88" spans="1:6" ht="39.75" customHeight="1" x14ac:dyDescent="0.2">
      <c r="B88" s="99"/>
      <c r="C88" s="100"/>
      <c r="D88" s="100"/>
    </row>
    <row r="89" spans="1:6" ht="13.5" customHeight="1" x14ac:dyDescent="0.2"/>
    <row r="90" spans="1:6" x14ac:dyDescent="0.2">
      <c r="B90" s="78"/>
      <c r="C90" s="78"/>
      <c r="D90" s="78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5:D55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4:D54"/>
    <mergeCell ref="B75:D7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6:F86"/>
    <mergeCell ref="B88:D88"/>
    <mergeCell ref="B76:D76"/>
    <mergeCell ref="B77:D77"/>
    <mergeCell ref="B81:E81"/>
    <mergeCell ref="A82:F82"/>
    <mergeCell ref="A83:F83"/>
    <mergeCell ref="B85:E85"/>
  </mergeCells>
  <dataValidations count="1">
    <dataValidation type="list" allowBlank="1" showInputMessage="1" showErrorMessage="1" sqref="B75:B77 B12:B20 B33:B66" xr:uid="{3184F04A-3FED-4BAD-B01F-050B36DCB7B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D45"/>
  <sheetViews>
    <sheetView view="pageBreakPreview" zoomScaleNormal="100" workbookViewId="0">
      <selection activeCell="C40" sqref="C40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88.5703125" style="1" customWidth="1"/>
    <col min="4" max="16384" width="11.42578125" style="1"/>
  </cols>
  <sheetData>
    <row r="1" spans="1:4" ht="22.5" x14ac:dyDescent="0.3">
      <c r="A1" s="5"/>
      <c r="B1" s="106" t="s">
        <v>1</v>
      </c>
      <c r="C1" s="10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8"/>
      <c r="C4" s="19" t="s">
        <v>4</v>
      </c>
      <c r="D4" s="7"/>
    </row>
    <row r="5" spans="1:4" s="2" customFormat="1" x14ac:dyDescent="0.2">
      <c r="A5" s="24"/>
      <c r="B5" s="25"/>
      <c r="C5" s="27" t="s">
        <v>16</v>
      </c>
      <c r="D5" s="26"/>
    </row>
    <row r="6" spans="1:4" x14ac:dyDescent="0.2">
      <c r="A6" s="6"/>
      <c r="B6" s="15"/>
      <c r="C6" s="8" t="s">
        <v>29</v>
      </c>
      <c r="D6" s="7"/>
    </row>
    <row r="7" spans="1:4" x14ac:dyDescent="0.2">
      <c r="A7" s="6"/>
      <c r="B7" s="15"/>
      <c r="C7" s="8" t="s">
        <v>3</v>
      </c>
      <c r="D7" s="7"/>
    </row>
    <row r="8" spans="1:4" x14ac:dyDescent="0.2">
      <c r="A8" s="6"/>
      <c r="B8" s="15"/>
      <c r="C8" s="8" t="s">
        <v>35</v>
      </c>
      <c r="D8" s="7"/>
    </row>
    <row r="9" spans="1:4" x14ac:dyDescent="0.2">
      <c r="A9" s="6"/>
      <c r="B9" s="15"/>
      <c r="C9" s="8" t="s">
        <v>28</v>
      </c>
      <c r="D9" s="7"/>
    </row>
    <row r="10" spans="1:4" x14ac:dyDescent="0.2">
      <c r="A10" s="6"/>
      <c r="B10" s="15"/>
      <c r="C10" s="8" t="s">
        <v>34</v>
      </c>
      <c r="D10" s="7"/>
    </row>
    <row r="11" spans="1:4" x14ac:dyDescent="0.2">
      <c r="A11" s="6"/>
      <c r="B11" s="15"/>
      <c r="C11" s="8" t="s">
        <v>33</v>
      </c>
      <c r="D11" s="7"/>
    </row>
    <row r="12" spans="1:4" x14ac:dyDescent="0.2">
      <c r="A12" s="6"/>
      <c r="B12" s="15"/>
      <c r="C12" s="8" t="s">
        <v>32</v>
      </c>
      <c r="D12" s="7"/>
    </row>
    <row r="13" spans="1:4" x14ac:dyDescent="0.2">
      <c r="A13" s="6"/>
      <c r="B13" s="15"/>
      <c r="C13" s="8" t="s">
        <v>30</v>
      </c>
      <c r="D13" s="7"/>
    </row>
    <row r="14" spans="1:4" x14ac:dyDescent="0.2">
      <c r="A14" s="6"/>
      <c r="B14" s="15"/>
      <c r="C14" s="8"/>
      <c r="D14" s="7"/>
    </row>
    <row r="15" spans="1:4" x14ac:dyDescent="0.2">
      <c r="A15" s="6"/>
      <c r="B15" s="15"/>
      <c r="C15" s="28" t="s">
        <v>17</v>
      </c>
      <c r="D15" s="7"/>
    </row>
    <row r="16" spans="1:4" x14ac:dyDescent="0.2">
      <c r="A16" s="6"/>
      <c r="B16" s="15"/>
      <c r="C16" s="8" t="s">
        <v>14</v>
      </c>
      <c r="D16" s="7"/>
    </row>
    <row r="17" spans="1:4" x14ac:dyDescent="0.2">
      <c r="A17" s="6"/>
      <c r="B17" s="15"/>
      <c r="C17" s="8" t="s">
        <v>27</v>
      </c>
      <c r="D17" s="7"/>
    </row>
    <row r="18" spans="1:4" x14ac:dyDescent="0.2">
      <c r="A18" s="6"/>
      <c r="B18" s="15"/>
      <c r="C18" s="8" t="s">
        <v>3</v>
      </c>
      <c r="D18" s="7"/>
    </row>
    <row r="19" spans="1:4" x14ac:dyDescent="0.2">
      <c r="A19" s="6"/>
      <c r="B19" s="15"/>
      <c r="C19" s="8" t="s">
        <v>10</v>
      </c>
      <c r="D19" s="7"/>
    </row>
    <row r="20" spans="1:4" x14ac:dyDescent="0.2">
      <c r="A20" s="6"/>
      <c r="B20" s="15"/>
      <c r="C20" s="8" t="s">
        <v>9</v>
      </c>
      <c r="D20" s="7"/>
    </row>
    <row r="21" spans="1:4" x14ac:dyDescent="0.2">
      <c r="A21" s="6"/>
      <c r="B21" s="15"/>
      <c r="C21" s="8" t="s">
        <v>13</v>
      </c>
      <c r="D21" s="7"/>
    </row>
    <row r="22" spans="1:4" ht="25.5" x14ac:dyDescent="0.2">
      <c r="A22" s="6"/>
      <c r="B22" s="15"/>
      <c r="C22" s="8" t="s">
        <v>12</v>
      </c>
      <c r="D22" s="7"/>
    </row>
    <row r="23" spans="1:4" x14ac:dyDescent="0.2">
      <c r="A23" s="6"/>
      <c r="B23" s="15"/>
      <c r="C23" s="8" t="s">
        <v>22</v>
      </c>
      <c r="D23" s="7"/>
    </row>
    <row r="24" spans="1:4" x14ac:dyDescent="0.2">
      <c r="A24" s="6"/>
      <c r="B24" s="15"/>
      <c r="C24" s="9" t="s">
        <v>15</v>
      </c>
      <c r="D24" s="7"/>
    </row>
    <row r="25" spans="1:4" x14ac:dyDescent="0.2">
      <c r="A25" s="6"/>
      <c r="B25" s="15"/>
      <c r="C25" s="9" t="s">
        <v>31</v>
      </c>
      <c r="D25" s="7"/>
    </row>
    <row r="26" spans="1:4" x14ac:dyDescent="0.2">
      <c r="A26" s="6"/>
      <c r="B26" s="15"/>
      <c r="C26" s="8" t="s">
        <v>11</v>
      </c>
      <c r="D26" s="7"/>
    </row>
    <row r="27" spans="1:4" x14ac:dyDescent="0.2">
      <c r="A27" s="6"/>
      <c r="B27" s="15"/>
      <c r="C27" s="8" t="s">
        <v>24</v>
      </c>
      <c r="D27" s="7"/>
    </row>
    <row r="28" spans="1:4" x14ac:dyDescent="0.2">
      <c r="A28" s="6"/>
      <c r="B28" s="15"/>
      <c r="C28" s="8" t="s">
        <v>23</v>
      </c>
      <c r="D28" s="7"/>
    </row>
    <row r="29" spans="1:4" x14ac:dyDescent="0.2">
      <c r="A29" s="6"/>
      <c r="B29" s="15"/>
      <c r="C29" s="8"/>
      <c r="D29" s="7"/>
    </row>
    <row r="30" spans="1:4" x14ac:dyDescent="0.2">
      <c r="A30" s="6"/>
      <c r="B30" s="15"/>
      <c r="C30" s="28" t="s">
        <v>18</v>
      </c>
      <c r="D30" s="7"/>
    </row>
    <row r="31" spans="1:4" x14ac:dyDescent="0.2">
      <c r="A31" s="6"/>
      <c r="B31" s="15"/>
      <c r="C31" s="8" t="s">
        <v>19</v>
      </c>
      <c r="D31" s="7"/>
    </row>
    <row r="32" spans="1:4" ht="25.5" x14ac:dyDescent="0.2">
      <c r="A32" s="6"/>
      <c r="B32" s="15"/>
      <c r="C32" s="8" t="s">
        <v>20</v>
      </c>
      <c r="D32" s="7"/>
    </row>
    <row r="33" spans="1:4" ht="25.5" x14ac:dyDescent="0.2">
      <c r="A33" s="6"/>
      <c r="B33" s="15"/>
      <c r="C33" s="8" t="s">
        <v>21</v>
      </c>
      <c r="D33" s="7"/>
    </row>
    <row r="34" spans="1:4" ht="25.5" x14ac:dyDescent="0.2">
      <c r="A34" s="6"/>
      <c r="B34" s="15"/>
      <c r="C34" s="8" t="s">
        <v>26</v>
      </c>
      <c r="D34" s="7"/>
    </row>
    <row r="35" spans="1:4" x14ac:dyDescent="0.2">
      <c r="A35" s="6"/>
      <c r="B35" s="15"/>
      <c r="C35" s="8" t="s">
        <v>2</v>
      </c>
      <c r="D35" s="7"/>
    </row>
    <row r="36" spans="1:4" x14ac:dyDescent="0.2">
      <c r="A36" s="6"/>
      <c r="B36" s="15"/>
      <c r="C36" s="8" t="s">
        <v>25</v>
      </c>
      <c r="D36" s="7"/>
    </row>
    <row r="37" spans="1:4" x14ac:dyDescent="0.2">
      <c r="A37" s="6"/>
      <c r="B37" s="15"/>
      <c r="C37" s="10" t="s">
        <v>37</v>
      </c>
      <c r="D37" s="7"/>
    </row>
    <row r="38" spans="1:4" x14ac:dyDescent="0.2">
      <c r="A38" s="6"/>
      <c r="B38" s="15"/>
      <c r="C38" s="7" t="s">
        <v>36</v>
      </c>
      <c r="D38" s="7"/>
    </row>
    <row r="39" spans="1:4" x14ac:dyDescent="0.2">
      <c r="A39" s="6"/>
      <c r="B39" s="15"/>
      <c r="C39" s="7" t="s">
        <v>38</v>
      </c>
      <c r="D39" s="7"/>
    </row>
    <row r="40" spans="1:4" x14ac:dyDescent="0.2">
      <c r="A40" s="6"/>
      <c r="B40" s="15"/>
      <c r="C40" s="10" t="s">
        <v>39</v>
      </c>
      <c r="D40" s="7"/>
    </row>
    <row r="41" spans="1:4" x14ac:dyDescent="0.2">
      <c r="A41" s="6"/>
      <c r="B41" s="15"/>
      <c r="C41" s="7"/>
      <c r="D41" s="7"/>
    </row>
    <row r="42" spans="1:4" x14ac:dyDescent="0.2">
      <c r="A42" s="6"/>
      <c r="B42" s="15"/>
      <c r="C42" s="7"/>
      <c r="D42" s="7"/>
    </row>
    <row r="43" spans="1:4" x14ac:dyDescent="0.2">
      <c r="A43" s="6"/>
      <c r="B43" s="15"/>
      <c r="C43" s="7"/>
      <c r="D43" s="7"/>
    </row>
    <row r="44" spans="1:4" x14ac:dyDescent="0.2">
      <c r="A44" s="6"/>
      <c r="B44" s="16"/>
      <c r="C44" s="7"/>
      <c r="D44" s="7"/>
    </row>
    <row r="45" spans="1:4" ht="13.5" thickBot="1" x14ac:dyDescent="0.25">
      <c r="A45" s="11"/>
      <c r="B45" s="17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9"/>
  <sheetViews>
    <sheetView view="pageBreakPreview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62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50</v>
      </c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15" x14ac:dyDescent="0.2">
      <c r="A26" s="21"/>
      <c r="B26" s="35" t="s">
        <v>52</v>
      </c>
      <c r="C26" s="30"/>
      <c r="D26" s="30"/>
      <c r="E26" s="30"/>
      <c r="F26" s="30"/>
    </row>
    <row r="27" spans="1:6" ht="15" x14ac:dyDescent="0.2">
      <c r="A27" s="21"/>
      <c r="B27" s="35" t="s">
        <v>53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40</v>
      </c>
      <c r="E29" s="36" t="s">
        <v>63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90" t="s">
        <v>0</v>
      </c>
      <c r="B31" s="90"/>
      <c r="C31" s="90"/>
      <c r="D31" s="90"/>
      <c r="E31" s="90"/>
      <c r="F31" s="90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61</v>
      </c>
      <c r="C33" s="31"/>
      <c r="D33" s="31"/>
      <c r="E33" s="37"/>
      <c r="F33" s="30"/>
    </row>
    <row r="34" spans="1:6" ht="14.25" x14ac:dyDescent="0.2">
      <c r="A34" s="30"/>
      <c r="B34" s="87"/>
      <c r="C34" s="87"/>
      <c r="D34" s="87"/>
      <c r="E34" s="37"/>
      <c r="F34" s="30"/>
    </row>
    <row r="35" spans="1:6" ht="14.25" x14ac:dyDescent="0.2">
      <c r="A35" s="30"/>
      <c r="B35" s="87"/>
      <c r="C35" s="87"/>
      <c r="D35" s="87"/>
      <c r="E35" s="37"/>
      <c r="F35" s="30"/>
    </row>
    <row r="36" spans="1:6" ht="14.25" x14ac:dyDescent="0.2">
      <c r="A36" s="30"/>
      <c r="B36" s="87" t="s">
        <v>64</v>
      </c>
      <c r="C36" s="87"/>
      <c r="D36" s="87"/>
      <c r="E36" s="37"/>
      <c r="F36" s="30"/>
    </row>
    <row r="37" spans="1:6" ht="14.25" x14ac:dyDescent="0.2">
      <c r="A37" s="30"/>
      <c r="B37" s="87"/>
      <c r="C37" s="87"/>
      <c r="D37" s="87"/>
      <c r="E37" s="37"/>
      <c r="F37" s="30"/>
    </row>
    <row r="38" spans="1:6" ht="14.25" x14ac:dyDescent="0.2">
      <c r="A38" s="30"/>
      <c r="B38" s="87"/>
      <c r="C38" s="87"/>
      <c r="D38" s="87"/>
      <c r="E38" s="37"/>
      <c r="F38" s="30"/>
    </row>
    <row r="39" spans="1:6" ht="14.25" x14ac:dyDescent="0.2">
      <c r="A39" s="30"/>
      <c r="B39" s="87" t="s">
        <v>3</v>
      </c>
      <c r="C39" s="87"/>
      <c r="D39" s="87"/>
      <c r="E39" s="37"/>
      <c r="F39" s="30"/>
    </row>
    <row r="40" spans="1:6" ht="14.25" x14ac:dyDescent="0.2">
      <c r="A40" s="30"/>
      <c r="B40" s="87"/>
      <c r="C40" s="87"/>
      <c r="D40" s="87"/>
      <c r="E40" s="37"/>
      <c r="F40" s="30"/>
    </row>
    <row r="41" spans="1:6" ht="13.5" customHeight="1" x14ac:dyDescent="0.2">
      <c r="A41" s="30"/>
      <c r="B41" s="87"/>
      <c r="C41" s="87"/>
      <c r="D41" s="87"/>
      <c r="E41" s="37"/>
      <c r="F41" s="30"/>
    </row>
    <row r="42" spans="1:6" ht="14.25" x14ac:dyDescent="0.2">
      <c r="A42" s="30"/>
      <c r="B42" s="87" t="s">
        <v>65</v>
      </c>
      <c r="C42" s="87"/>
      <c r="D42" s="87"/>
      <c r="E42" s="37"/>
      <c r="F42" s="30"/>
    </row>
    <row r="43" spans="1:6" ht="14.25" x14ac:dyDescent="0.2">
      <c r="A43" s="30"/>
      <c r="B43" s="87"/>
      <c r="C43" s="87"/>
      <c r="D43" s="87"/>
      <c r="E43" s="37"/>
      <c r="F43" s="30"/>
    </row>
    <row r="44" spans="1:6" ht="14.25" x14ac:dyDescent="0.2">
      <c r="A44" s="30"/>
      <c r="B44" s="87"/>
      <c r="C44" s="87"/>
      <c r="D44" s="87"/>
      <c r="E44" s="37"/>
      <c r="F44" s="30"/>
    </row>
    <row r="45" spans="1:6" ht="14.25" x14ac:dyDescent="0.2">
      <c r="A45" s="30"/>
      <c r="B45" s="87" t="s">
        <v>9</v>
      </c>
      <c r="C45" s="87"/>
      <c r="D45" s="87"/>
      <c r="E45" s="37"/>
      <c r="F45" s="30"/>
    </row>
    <row r="46" spans="1:6" ht="14.25" x14ac:dyDescent="0.2">
      <c r="A46" s="30"/>
      <c r="B46" s="87"/>
      <c r="C46" s="87"/>
      <c r="D46" s="87"/>
      <c r="E46" s="37"/>
      <c r="F46" s="30"/>
    </row>
    <row r="47" spans="1:6" ht="14.25" x14ac:dyDescent="0.2">
      <c r="A47" s="30"/>
      <c r="B47" s="87"/>
      <c r="C47" s="87"/>
      <c r="D47" s="87"/>
      <c r="E47" s="37"/>
      <c r="F47" s="30"/>
    </row>
    <row r="48" spans="1:6" ht="14.25" x14ac:dyDescent="0.2">
      <c r="A48" s="30"/>
      <c r="B48" s="87" t="s">
        <v>22</v>
      </c>
      <c r="C48" s="87"/>
      <c r="D48" s="87"/>
      <c r="E48" s="37"/>
      <c r="F48" s="30"/>
    </row>
    <row r="49" spans="1:6" ht="14.25" x14ac:dyDescent="0.2">
      <c r="A49" s="30"/>
      <c r="B49" s="87"/>
      <c r="C49" s="87"/>
      <c r="D49" s="87"/>
      <c r="E49" s="37"/>
      <c r="F49" s="30"/>
    </row>
    <row r="50" spans="1:6" ht="14.25" x14ac:dyDescent="0.2">
      <c r="A50" s="30"/>
      <c r="B50" s="87"/>
      <c r="C50" s="87"/>
      <c r="D50" s="87"/>
      <c r="E50" s="37"/>
      <c r="F50" s="30"/>
    </row>
    <row r="51" spans="1:6" ht="14.25" x14ac:dyDescent="0.2">
      <c r="A51" s="30"/>
      <c r="B51" s="87" t="s">
        <v>11</v>
      </c>
      <c r="C51" s="87"/>
      <c r="D51" s="87"/>
      <c r="E51" s="37"/>
      <c r="F51" s="30"/>
    </row>
    <row r="52" spans="1:6" ht="14.25" x14ac:dyDescent="0.2">
      <c r="A52" s="30"/>
      <c r="B52" s="87"/>
      <c r="C52" s="87"/>
      <c r="D52" s="87"/>
      <c r="E52" s="37"/>
      <c r="F52" s="30"/>
    </row>
    <row r="53" spans="1:6" ht="14.25" x14ac:dyDescent="0.2">
      <c r="A53" s="30"/>
      <c r="B53" s="51"/>
      <c r="C53" s="51"/>
      <c r="D53" s="51"/>
      <c r="E53" s="37"/>
      <c r="F53" s="30"/>
    </row>
    <row r="54" spans="1:6" ht="14.25" x14ac:dyDescent="0.2">
      <c r="A54" s="30"/>
      <c r="B54" s="87" t="s">
        <v>24</v>
      </c>
      <c r="C54" s="87"/>
      <c r="D54" s="87"/>
      <c r="E54" s="37"/>
      <c r="F54" s="30"/>
    </row>
    <row r="55" spans="1:6" ht="14.25" x14ac:dyDescent="0.2">
      <c r="A55" s="30"/>
      <c r="B55" s="87"/>
      <c r="C55" s="87"/>
      <c r="D55" s="87"/>
      <c r="E55" s="37"/>
      <c r="F55" s="30"/>
    </row>
    <row r="56" spans="1:6" ht="14.25" x14ac:dyDescent="0.2">
      <c r="A56" s="30"/>
      <c r="B56" s="87"/>
      <c r="C56" s="87"/>
      <c r="D56" s="87"/>
      <c r="E56" s="37"/>
      <c r="F56" s="30"/>
    </row>
    <row r="57" spans="1:6" ht="14.25" x14ac:dyDescent="0.2">
      <c r="A57" s="30"/>
      <c r="B57" s="87" t="s">
        <v>23</v>
      </c>
      <c r="C57" s="87"/>
      <c r="D57" s="87"/>
      <c r="E57" s="37"/>
      <c r="F57" s="30"/>
    </row>
    <row r="58" spans="1:6" ht="14.25" x14ac:dyDescent="0.2">
      <c r="A58" s="30"/>
      <c r="B58" s="87"/>
      <c r="C58" s="87"/>
      <c r="D58" s="87"/>
      <c r="E58" s="37"/>
      <c r="F58" s="30"/>
    </row>
    <row r="59" spans="1:6" ht="14.25" x14ac:dyDescent="0.2">
      <c r="A59" s="30"/>
      <c r="B59" s="87"/>
      <c r="C59" s="87"/>
      <c r="D59" s="87"/>
      <c r="E59" s="37"/>
      <c r="F59" s="30"/>
    </row>
    <row r="60" spans="1:6" ht="14.25" x14ac:dyDescent="0.2">
      <c r="A60" s="30"/>
      <c r="B60" s="87"/>
      <c r="C60" s="87"/>
      <c r="D60" s="87"/>
      <c r="E60" s="37"/>
      <c r="F60" s="30"/>
    </row>
    <row r="61" spans="1:6" ht="14.25" x14ac:dyDescent="0.2">
      <c r="A61" s="30"/>
      <c r="B61" s="87"/>
      <c r="C61" s="87"/>
      <c r="D61" s="87"/>
      <c r="E61" s="37"/>
      <c r="F61" s="30"/>
    </row>
    <row r="62" spans="1:6" ht="14.25" x14ac:dyDescent="0.2">
      <c r="A62" s="30"/>
      <c r="B62" s="87"/>
      <c r="C62" s="87"/>
      <c r="D62" s="87"/>
      <c r="E62" s="37"/>
      <c r="F62" s="30"/>
    </row>
    <row r="63" spans="1:6" ht="14.25" x14ac:dyDescent="0.2">
      <c r="A63" s="30"/>
      <c r="B63" s="87"/>
      <c r="C63" s="87"/>
      <c r="D63" s="87"/>
      <c r="E63" s="37"/>
      <c r="F63" s="30"/>
    </row>
    <row r="64" spans="1:6" ht="14.25" x14ac:dyDescent="0.2">
      <c r="A64" s="30"/>
      <c r="B64" s="87"/>
      <c r="C64" s="87"/>
      <c r="D64" s="87"/>
      <c r="E64" s="37"/>
      <c r="F64" s="30"/>
    </row>
    <row r="65" spans="1:6" ht="14.25" x14ac:dyDescent="0.2">
      <c r="A65" s="30"/>
      <c r="B65" s="87"/>
      <c r="C65" s="87"/>
      <c r="D65" s="87"/>
      <c r="E65" s="37"/>
      <c r="F65" s="30"/>
    </row>
    <row r="66" spans="1:6" ht="14.25" x14ac:dyDescent="0.2">
      <c r="A66" s="30"/>
      <c r="B66" s="87"/>
      <c r="C66" s="87"/>
      <c r="D66" s="87"/>
      <c r="E66" s="37"/>
      <c r="F66" s="30"/>
    </row>
    <row r="67" spans="1:6" ht="14.25" x14ac:dyDescent="0.2">
      <c r="A67" s="30"/>
      <c r="B67" s="87"/>
      <c r="C67" s="87"/>
      <c r="D67" s="87"/>
      <c r="E67" s="37"/>
      <c r="F67" s="30"/>
    </row>
    <row r="68" spans="1:6" ht="14.25" x14ac:dyDescent="0.2">
      <c r="A68" s="30"/>
      <c r="B68" s="87"/>
      <c r="C68" s="87"/>
      <c r="D68" s="87"/>
      <c r="E68" s="37"/>
      <c r="F68" s="30"/>
    </row>
    <row r="69" spans="1:6" ht="14.25" x14ac:dyDescent="0.2">
      <c r="A69" s="30"/>
      <c r="B69" s="87"/>
      <c r="C69" s="87"/>
      <c r="D69" s="87"/>
      <c r="E69" s="37"/>
      <c r="F69" s="30"/>
    </row>
    <row r="70" spans="1:6" ht="14.25" x14ac:dyDescent="0.2">
      <c r="A70" s="30"/>
      <c r="B70" s="87"/>
      <c r="C70" s="87"/>
      <c r="D70" s="87"/>
      <c r="E70" s="37"/>
      <c r="F70" s="30"/>
    </row>
    <row r="71" spans="1:6" ht="14.25" x14ac:dyDescent="0.2">
      <c r="A71" s="30"/>
      <c r="B71" s="87"/>
      <c r="C71" s="87"/>
      <c r="D71" s="87"/>
      <c r="E71" s="37"/>
      <c r="F71" s="30"/>
    </row>
    <row r="72" spans="1:6" ht="14.25" x14ac:dyDescent="0.2">
      <c r="A72" s="30"/>
      <c r="B72" s="87"/>
      <c r="C72" s="87"/>
      <c r="D72" s="87"/>
      <c r="E72" s="37"/>
      <c r="F72" s="30"/>
    </row>
    <row r="73" spans="1:6" ht="14.25" x14ac:dyDescent="0.2">
      <c r="A73" s="30"/>
      <c r="B73" s="87"/>
      <c r="C73" s="87"/>
      <c r="D73" s="87"/>
      <c r="E73" s="37"/>
      <c r="F73" s="30"/>
    </row>
    <row r="74" spans="1:6" ht="14.25" x14ac:dyDescent="0.2">
      <c r="A74" s="30"/>
      <c r="B74" s="87"/>
      <c r="C74" s="87"/>
      <c r="D74" s="87"/>
      <c r="E74" s="37"/>
      <c r="F74" s="30"/>
    </row>
    <row r="75" spans="1:6" ht="13.5" customHeight="1" x14ac:dyDescent="0.2">
      <c r="A75" s="30"/>
      <c r="B75" s="87"/>
      <c r="C75" s="87"/>
      <c r="D75" s="87"/>
      <c r="E75" s="37"/>
      <c r="F75" s="30"/>
    </row>
    <row r="76" spans="1:6" ht="13.5" customHeight="1" x14ac:dyDescent="0.2">
      <c r="A76" s="30"/>
      <c r="B76" s="34" t="s">
        <v>44</v>
      </c>
      <c r="C76" s="35"/>
      <c r="D76" s="35"/>
      <c r="E76" s="38">
        <f>33*190</f>
        <v>6270</v>
      </c>
      <c r="F76" s="30"/>
    </row>
    <row r="77" spans="1:6" ht="13.5" customHeight="1" x14ac:dyDescent="0.2">
      <c r="A77" s="30"/>
      <c r="B77" s="43" t="s">
        <v>41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43" t="s">
        <v>42</v>
      </c>
      <c r="C78" s="35"/>
      <c r="D78" s="35"/>
      <c r="E78" s="39">
        <v>0</v>
      </c>
      <c r="F78" s="30"/>
    </row>
    <row r="79" spans="1:6" ht="13.5" customHeight="1" x14ac:dyDescent="0.2">
      <c r="A79" s="30"/>
      <c r="B79" s="34" t="s">
        <v>43</v>
      </c>
      <c r="C79" s="35"/>
      <c r="D79" s="35"/>
      <c r="E79" s="38">
        <f>SUM(E76:E78)</f>
        <v>6270</v>
      </c>
      <c r="F79" s="30"/>
    </row>
    <row r="80" spans="1:6" ht="13.5" customHeight="1" x14ac:dyDescent="0.2">
      <c r="A80" s="30"/>
      <c r="B80" s="35" t="s">
        <v>6</v>
      </c>
      <c r="C80" s="40">
        <v>0.05</v>
      </c>
      <c r="D80" s="35"/>
      <c r="E80" s="44">
        <f>ROUND(E79*C80,2)</f>
        <v>313.5</v>
      </c>
      <c r="F80" s="30"/>
    </row>
    <row r="81" spans="1:6" ht="13.5" customHeight="1" x14ac:dyDescent="0.2">
      <c r="A81" s="30"/>
      <c r="B81" s="35" t="s">
        <v>5</v>
      </c>
      <c r="C81" s="40">
        <v>8.5000000000000006E-2</v>
      </c>
      <c r="D81" s="35"/>
      <c r="E81" s="45">
        <f>ROUND((E79+E80)*C81,2)</f>
        <v>559.6</v>
      </c>
      <c r="F81" s="30"/>
    </row>
    <row r="82" spans="1:6" ht="13.5" customHeight="1" x14ac:dyDescent="0.2">
      <c r="A82" s="30"/>
      <c r="B82" s="35"/>
      <c r="C82" s="35"/>
      <c r="D82" s="35"/>
      <c r="E82" s="41"/>
      <c r="F82" s="30"/>
    </row>
    <row r="83" spans="1:6" ht="16.5" customHeight="1" thickBot="1" x14ac:dyDescent="0.25">
      <c r="A83" s="30"/>
      <c r="B83" s="34" t="s">
        <v>45</v>
      </c>
      <c r="C83" s="35"/>
      <c r="D83" s="35"/>
      <c r="E83" s="42">
        <f>SUM(E79:E81)</f>
        <v>7143.1</v>
      </c>
      <c r="F83" s="30"/>
    </row>
    <row r="84" spans="1:6" ht="15.75" thickTop="1" x14ac:dyDescent="0.2">
      <c r="A84" s="30"/>
      <c r="B84" s="89"/>
      <c r="C84" s="89"/>
      <c r="D84" s="89"/>
      <c r="E84" s="46"/>
      <c r="F84" s="30"/>
    </row>
    <row r="85" spans="1:6" ht="15" x14ac:dyDescent="0.2">
      <c r="A85" s="30"/>
      <c r="B85" s="88" t="s">
        <v>47</v>
      </c>
      <c r="C85" s="88"/>
      <c r="D85" s="88"/>
      <c r="E85" s="46">
        <v>0</v>
      </c>
      <c r="F85" s="30"/>
    </row>
    <row r="86" spans="1:6" ht="15" x14ac:dyDescent="0.2">
      <c r="A86" s="30"/>
      <c r="B86" s="89"/>
      <c r="C86" s="89"/>
      <c r="D86" s="89"/>
      <c r="E86" s="46"/>
      <c r="F86" s="30"/>
    </row>
    <row r="87" spans="1:6" ht="19.5" customHeight="1" x14ac:dyDescent="0.2">
      <c r="A87" s="30"/>
      <c r="B87" s="47" t="s">
        <v>46</v>
      </c>
      <c r="C87" s="48"/>
      <c r="D87" s="48"/>
      <c r="E87" s="49">
        <f>E83-E85</f>
        <v>7143.1</v>
      </c>
      <c r="F87" s="30"/>
    </row>
    <row r="88" spans="1:6" ht="13.5" customHeight="1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30"/>
      <c r="C89" s="30"/>
      <c r="D89" s="30"/>
      <c r="E89" s="30"/>
      <c r="F89" s="30"/>
    </row>
    <row r="90" spans="1:6" x14ac:dyDescent="0.2">
      <c r="A90" s="30"/>
      <c r="B90" s="93"/>
      <c r="C90" s="93"/>
      <c r="D90" s="93"/>
      <c r="E90" s="93"/>
      <c r="F90" s="30"/>
    </row>
    <row r="91" spans="1:6" ht="14.25" x14ac:dyDescent="0.2">
      <c r="A91" s="86" t="s">
        <v>48</v>
      </c>
      <c r="B91" s="86"/>
      <c r="C91" s="86"/>
      <c r="D91" s="86"/>
      <c r="E91" s="86"/>
      <c r="F91" s="86"/>
    </row>
    <row r="92" spans="1:6" ht="14.25" x14ac:dyDescent="0.2">
      <c r="A92" s="84" t="s">
        <v>7</v>
      </c>
      <c r="B92" s="84"/>
      <c r="C92" s="84"/>
      <c r="D92" s="84"/>
      <c r="E92" s="84"/>
      <c r="F92" s="84"/>
    </row>
    <row r="93" spans="1:6" x14ac:dyDescent="0.2">
      <c r="A93" s="30"/>
      <c r="B93" s="30"/>
      <c r="C93" s="30"/>
      <c r="D93" s="30"/>
      <c r="E93" s="30"/>
      <c r="F93" s="30"/>
    </row>
    <row r="94" spans="1:6" x14ac:dyDescent="0.2">
      <c r="A94" s="30"/>
      <c r="B94" s="94"/>
      <c r="C94" s="94"/>
      <c r="D94" s="94"/>
      <c r="E94" s="94"/>
      <c r="F94" s="30"/>
    </row>
    <row r="95" spans="1:6" ht="15" x14ac:dyDescent="0.2">
      <c r="A95" s="85" t="s">
        <v>8</v>
      </c>
      <c r="B95" s="85"/>
      <c r="C95" s="85"/>
      <c r="D95" s="85"/>
      <c r="E95" s="85"/>
      <c r="F95" s="85"/>
    </row>
    <row r="97" spans="2:4" ht="39.75" customHeight="1" x14ac:dyDescent="0.2">
      <c r="B97" s="91"/>
      <c r="C97" s="92"/>
      <c r="D97" s="92"/>
    </row>
    <row r="98" spans="2:4" ht="13.5" customHeight="1" x14ac:dyDescent="0.2"/>
    <row r="99" spans="2:4" x14ac:dyDescent="0.2">
      <c r="B99" s="20"/>
      <c r="C99" s="20"/>
      <c r="D99" s="20"/>
    </row>
  </sheetData>
  <mergeCells count="51">
    <mergeCell ref="B94:E94"/>
    <mergeCell ref="A95:F95"/>
    <mergeCell ref="B97:D97"/>
    <mergeCell ref="B84:D84"/>
    <mergeCell ref="B85:D85"/>
    <mergeCell ref="B86:D86"/>
    <mergeCell ref="B90:E90"/>
    <mergeCell ref="A91:F91"/>
    <mergeCell ref="A92:F92"/>
    <mergeCell ref="B75:D75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63:D63"/>
    <mergeCell ref="B51:D51"/>
    <mergeCell ref="B52:D52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4:B86 B12:B20 B34:B75" xr:uid="{00000000-0002-0000-01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9"/>
  <sheetViews>
    <sheetView view="pageBreakPreview" topLeftCell="A10" zoomScale="80" zoomScaleNormal="100" zoomScaleSheetLayoutView="80" workbookViewId="0">
      <selection activeCell="B73" sqref="B73:D7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66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50</v>
      </c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15" x14ac:dyDescent="0.2">
      <c r="A26" s="21"/>
      <c r="B26" s="35" t="s">
        <v>52</v>
      </c>
      <c r="C26" s="30"/>
      <c r="D26" s="30"/>
      <c r="E26" s="30"/>
      <c r="F26" s="30"/>
    </row>
    <row r="27" spans="1:6" ht="15" x14ac:dyDescent="0.2">
      <c r="A27" s="21"/>
      <c r="B27" s="35" t="s">
        <v>53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40</v>
      </c>
      <c r="E29" s="36" t="s">
        <v>67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90" t="s">
        <v>0</v>
      </c>
      <c r="B31" s="90"/>
      <c r="C31" s="90"/>
      <c r="D31" s="90"/>
      <c r="E31" s="90"/>
      <c r="F31" s="90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68</v>
      </c>
      <c r="C33" s="31"/>
      <c r="D33" s="31"/>
      <c r="E33" s="37"/>
      <c r="F33" s="30"/>
    </row>
    <row r="34" spans="1:6" ht="14.25" x14ac:dyDescent="0.2">
      <c r="A34" s="30"/>
      <c r="B34" s="87"/>
      <c r="C34" s="87"/>
      <c r="D34" s="87"/>
      <c r="E34" s="37"/>
      <c r="F34" s="30"/>
    </row>
    <row r="35" spans="1:6" ht="14.25" x14ac:dyDescent="0.2">
      <c r="A35" s="30"/>
      <c r="B35" s="87"/>
      <c r="C35" s="87"/>
      <c r="D35" s="87"/>
      <c r="E35" s="37"/>
      <c r="F35" s="30"/>
    </row>
    <row r="36" spans="1:6" ht="14.25" x14ac:dyDescent="0.2">
      <c r="A36" s="30"/>
      <c r="B36" s="87" t="s">
        <v>69</v>
      </c>
      <c r="C36" s="87"/>
      <c r="D36" s="87"/>
      <c r="E36" s="37"/>
      <c r="F36" s="30"/>
    </row>
    <row r="37" spans="1:6" ht="14.25" x14ac:dyDescent="0.2">
      <c r="A37" s="30"/>
      <c r="B37" s="87"/>
      <c r="C37" s="87"/>
      <c r="D37" s="87"/>
      <c r="E37" s="37"/>
      <c r="F37" s="30"/>
    </row>
    <row r="38" spans="1:6" ht="14.25" x14ac:dyDescent="0.2">
      <c r="A38" s="30"/>
      <c r="B38" s="87"/>
      <c r="C38" s="87"/>
      <c r="D38" s="87"/>
      <c r="E38" s="37"/>
      <c r="F38" s="30"/>
    </row>
    <row r="39" spans="1:6" ht="14.25" x14ac:dyDescent="0.2">
      <c r="A39" s="30"/>
      <c r="B39" s="87"/>
      <c r="C39" s="87"/>
      <c r="D39" s="87"/>
      <c r="E39" s="37"/>
      <c r="F39" s="30"/>
    </row>
    <row r="40" spans="1:6" ht="14.25" x14ac:dyDescent="0.2">
      <c r="A40" s="30"/>
      <c r="B40" s="87"/>
      <c r="C40" s="87"/>
      <c r="D40" s="87"/>
      <c r="E40" s="37"/>
      <c r="F40" s="30"/>
    </row>
    <row r="41" spans="1:6" ht="13.5" customHeight="1" x14ac:dyDescent="0.2">
      <c r="A41" s="30"/>
      <c r="B41" s="87"/>
      <c r="C41" s="87"/>
      <c r="D41" s="87"/>
      <c r="E41" s="37"/>
      <c r="F41" s="30"/>
    </row>
    <row r="42" spans="1:6" ht="14.25" x14ac:dyDescent="0.2">
      <c r="A42" s="30"/>
      <c r="B42" s="87"/>
      <c r="C42" s="87"/>
      <c r="D42" s="87"/>
      <c r="E42" s="37"/>
      <c r="F42" s="30"/>
    </row>
    <row r="43" spans="1:6" ht="14.25" x14ac:dyDescent="0.2">
      <c r="A43" s="30"/>
      <c r="B43" s="87"/>
      <c r="C43" s="87"/>
      <c r="D43" s="87"/>
      <c r="E43" s="37"/>
      <c r="F43" s="30"/>
    </row>
    <row r="44" spans="1:6" ht="14.25" x14ac:dyDescent="0.2">
      <c r="A44" s="30"/>
      <c r="B44" s="87"/>
      <c r="C44" s="87"/>
      <c r="D44" s="87"/>
      <c r="E44" s="37"/>
      <c r="F44" s="30"/>
    </row>
    <row r="45" spans="1:6" ht="14.25" x14ac:dyDescent="0.2">
      <c r="A45" s="30"/>
      <c r="B45" s="87"/>
      <c r="C45" s="87"/>
      <c r="D45" s="87"/>
      <c r="E45" s="37"/>
      <c r="F45" s="30"/>
    </row>
    <row r="46" spans="1:6" ht="14.25" x14ac:dyDescent="0.2">
      <c r="A46" s="30"/>
      <c r="B46" s="87"/>
      <c r="C46" s="87"/>
      <c r="D46" s="87"/>
      <c r="E46" s="37"/>
      <c r="F46" s="30"/>
    </row>
    <row r="47" spans="1:6" ht="14.25" x14ac:dyDescent="0.2">
      <c r="A47" s="30"/>
      <c r="B47" s="87"/>
      <c r="C47" s="87"/>
      <c r="D47" s="87"/>
      <c r="E47" s="37"/>
      <c r="F47" s="30"/>
    </row>
    <row r="48" spans="1:6" ht="14.25" x14ac:dyDescent="0.2">
      <c r="A48" s="30"/>
      <c r="B48" s="87"/>
      <c r="C48" s="87"/>
      <c r="D48" s="87"/>
      <c r="E48" s="37"/>
      <c r="F48" s="30"/>
    </row>
    <row r="49" spans="1:6" ht="14.25" x14ac:dyDescent="0.2">
      <c r="A49" s="30"/>
      <c r="B49" s="87"/>
      <c r="C49" s="87"/>
      <c r="D49" s="87"/>
      <c r="E49" s="37"/>
      <c r="F49" s="30"/>
    </row>
    <row r="50" spans="1:6" ht="14.25" x14ac:dyDescent="0.2">
      <c r="A50" s="30"/>
      <c r="B50" s="87"/>
      <c r="C50" s="87"/>
      <c r="D50" s="87"/>
      <c r="E50" s="37"/>
      <c r="F50" s="30"/>
    </row>
    <row r="51" spans="1:6" ht="14.25" x14ac:dyDescent="0.2">
      <c r="A51" s="30"/>
      <c r="B51" s="87"/>
      <c r="C51" s="87"/>
      <c r="D51" s="87"/>
      <c r="E51" s="37"/>
      <c r="F51" s="30"/>
    </row>
    <row r="52" spans="1:6" ht="14.25" x14ac:dyDescent="0.2">
      <c r="A52" s="30"/>
      <c r="B52" s="87"/>
      <c r="C52" s="87"/>
      <c r="D52" s="87"/>
      <c r="E52" s="37"/>
      <c r="F52" s="30"/>
    </row>
    <row r="53" spans="1:6" ht="14.25" x14ac:dyDescent="0.2">
      <c r="A53" s="30"/>
      <c r="B53" s="51"/>
      <c r="C53" s="51"/>
      <c r="D53" s="51"/>
      <c r="E53" s="37"/>
      <c r="F53" s="30"/>
    </row>
    <row r="54" spans="1:6" ht="14.25" x14ac:dyDescent="0.2">
      <c r="A54" s="30"/>
      <c r="B54" s="87"/>
      <c r="C54" s="87"/>
      <c r="D54" s="87"/>
      <c r="E54" s="37"/>
      <c r="F54" s="30"/>
    </row>
    <row r="55" spans="1:6" ht="14.25" x14ac:dyDescent="0.2">
      <c r="A55" s="30"/>
      <c r="B55" s="87"/>
      <c r="C55" s="87"/>
      <c r="D55" s="87"/>
      <c r="E55" s="37"/>
      <c r="F55" s="30"/>
    </row>
    <row r="56" spans="1:6" ht="14.25" x14ac:dyDescent="0.2">
      <c r="A56" s="30"/>
      <c r="B56" s="87"/>
      <c r="C56" s="87"/>
      <c r="D56" s="87"/>
      <c r="E56" s="37"/>
      <c r="F56" s="30"/>
    </row>
    <row r="57" spans="1:6" ht="14.25" x14ac:dyDescent="0.2">
      <c r="A57" s="30"/>
      <c r="B57" s="87"/>
      <c r="C57" s="87"/>
      <c r="D57" s="87"/>
      <c r="E57" s="37"/>
      <c r="F57" s="30"/>
    </row>
    <row r="58" spans="1:6" ht="14.25" x14ac:dyDescent="0.2">
      <c r="A58" s="30"/>
      <c r="B58" s="87"/>
      <c r="C58" s="87"/>
      <c r="D58" s="87"/>
      <c r="E58" s="37"/>
      <c r="F58" s="30"/>
    </row>
    <row r="59" spans="1:6" ht="14.25" x14ac:dyDescent="0.2">
      <c r="A59" s="30"/>
      <c r="B59" s="87"/>
      <c r="C59" s="87"/>
      <c r="D59" s="87"/>
      <c r="E59" s="37"/>
      <c r="F59" s="30"/>
    </row>
    <row r="60" spans="1:6" ht="14.25" x14ac:dyDescent="0.2">
      <c r="A60" s="30"/>
      <c r="B60" s="87"/>
      <c r="C60" s="87"/>
      <c r="D60" s="87"/>
      <c r="E60" s="37"/>
      <c r="F60" s="30"/>
    </row>
    <row r="61" spans="1:6" ht="14.25" x14ac:dyDescent="0.2">
      <c r="A61" s="30"/>
      <c r="B61" s="87"/>
      <c r="C61" s="87"/>
      <c r="D61" s="87"/>
      <c r="E61" s="37"/>
      <c r="F61" s="30"/>
    </row>
    <row r="62" spans="1:6" ht="14.25" x14ac:dyDescent="0.2">
      <c r="A62" s="30"/>
      <c r="B62" s="87"/>
      <c r="C62" s="87"/>
      <c r="D62" s="87"/>
      <c r="E62" s="37"/>
      <c r="F62" s="30"/>
    </row>
    <row r="63" spans="1:6" ht="14.25" x14ac:dyDescent="0.2">
      <c r="A63" s="30"/>
      <c r="B63" s="87"/>
      <c r="C63" s="87"/>
      <c r="D63" s="87"/>
      <c r="E63" s="37"/>
      <c r="F63" s="30"/>
    </row>
    <row r="64" spans="1:6" ht="14.25" x14ac:dyDescent="0.2">
      <c r="A64" s="30"/>
      <c r="B64" s="87"/>
      <c r="C64" s="87"/>
      <c r="D64" s="87"/>
      <c r="E64" s="37"/>
      <c r="F64" s="30"/>
    </row>
    <row r="65" spans="1:6" ht="14.25" x14ac:dyDescent="0.2">
      <c r="A65" s="30"/>
      <c r="B65" s="87"/>
      <c r="C65" s="87"/>
      <c r="D65" s="87"/>
      <c r="E65" s="37"/>
      <c r="F65" s="30"/>
    </row>
    <row r="66" spans="1:6" ht="14.25" x14ac:dyDescent="0.2">
      <c r="A66" s="30"/>
      <c r="B66" s="87"/>
      <c r="C66" s="87"/>
      <c r="D66" s="87"/>
      <c r="E66" s="37"/>
      <c r="F66" s="30"/>
    </row>
    <row r="67" spans="1:6" ht="14.25" x14ac:dyDescent="0.2">
      <c r="A67" s="30"/>
      <c r="B67" s="87"/>
      <c r="C67" s="87"/>
      <c r="D67" s="87"/>
      <c r="E67" s="37"/>
      <c r="F67" s="30"/>
    </row>
    <row r="68" spans="1:6" ht="14.25" x14ac:dyDescent="0.2">
      <c r="A68" s="30"/>
      <c r="B68" s="87"/>
      <c r="C68" s="87"/>
      <c r="D68" s="87"/>
      <c r="E68" s="37"/>
      <c r="F68" s="30"/>
    </row>
    <row r="69" spans="1:6" ht="14.25" x14ac:dyDescent="0.2">
      <c r="A69" s="30"/>
      <c r="B69" s="87"/>
      <c r="C69" s="87"/>
      <c r="D69" s="87"/>
      <c r="E69" s="37"/>
      <c r="F69" s="30"/>
    </row>
    <row r="70" spans="1:6" ht="14.25" x14ac:dyDescent="0.2">
      <c r="A70" s="30"/>
      <c r="B70" s="87"/>
      <c r="C70" s="87"/>
      <c r="D70" s="87"/>
      <c r="E70" s="37"/>
      <c r="F70" s="30"/>
    </row>
    <row r="71" spans="1:6" ht="14.25" x14ac:dyDescent="0.2">
      <c r="A71" s="30"/>
      <c r="B71" s="87"/>
      <c r="C71" s="87"/>
      <c r="D71" s="87"/>
      <c r="E71" s="37"/>
      <c r="F71" s="30"/>
    </row>
    <row r="72" spans="1:6" ht="14.25" x14ac:dyDescent="0.2">
      <c r="A72" s="30"/>
      <c r="B72" s="87"/>
      <c r="C72" s="87"/>
      <c r="D72" s="87"/>
      <c r="E72" s="37"/>
      <c r="F72" s="30"/>
    </row>
    <row r="73" spans="1:6" ht="14.25" x14ac:dyDescent="0.2">
      <c r="A73" s="30"/>
      <c r="B73" s="87"/>
      <c r="C73" s="87"/>
      <c r="D73" s="87"/>
      <c r="E73" s="37"/>
      <c r="F73" s="30"/>
    </row>
    <row r="74" spans="1:6" ht="14.25" x14ac:dyDescent="0.2">
      <c r="A74" s="30"/>
      <c r="B74" s="87"/>
      <c r="C74" s="87"/>
      <c r="D74" s="87"/>
      <c r="E74" s="37"/>
      <c r="F74" s="30"/>
    </row>
    <row r="75" spans="1:6" ht="13.5" customHeight="1" x14ac:dyDescent="0.2">
      <c r="A75" s="30"/>
      <c r="B75" s="87"/>
      <c r="C75" s="87"/>
      <c r="D75" s="87"/>
      <c r="E75" s="37"/>
      <c r="F75" s="30"/>
    </row>
    <row r="76" spans="1:6" ht="13.5" customHeight="1" x14ac:dyDescent="0.2">
      <c r="A76" s="30"/>
      <c r="B76" s="34" t="s">
        <v>44</v>
      </c>
      <c r="C76" s="35"/>
      <c r="D76" s="35"/>
      <c r="E76" s="38">
        <f>2.5*190</f>
        <v>475</v>
      </c>
      <c r="F76" s="30"/>
    </row>
    <row r="77" spans="1:6" ht="13.5" customHeight="1" x14ac:dyDescent="0.2">
      <c r="A77" s="30"/>
      <c r="B77" s="43" t="s">
        <v>41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43" t="s">
        <v>42</v>
      </c>
      <c r="C78" s="35"/>
      <c r="D78" s="35"/>
      <c r="E78" s="39">
        <v>0</v>
      </c>
      <c r="F78" s="30"/>
    </row>
    <row r="79" spans="1:6" ht="13.5" customHeight="1" x14ac:dyDescent="0.2">
      <c r="A79" s="30"/>
      <c r="B79" s="34" t="s">
        <v>43</v>
      </c>
      <c r="C79" s="35"/>
      <c r="D79" s="35"/>
      <c r="E79" s="38">
        <f>SUM(E76:E78)</f>
        <v>475</v>
      </c>
      <c r="F79" s="30"/>
    </row>
    <row r="80" spans="1:6" ht="13.5" customHeight="1" x14ac:dyDescent="0.2">
      <c r="A80" s="30"/>
      <c r="B80" s="35" t="s">
        <v>6</v>
      </c>
      <c r="C80" s="40">
        <v>0.05</v>
      </c>
      <c r="D80" s="35"/>
      <c r="E80" s="44">
        <f>ROUND(E79*C80,2)</f>
        <v>23.75</v>
      </c>
      <c r="F80" s="30"/>
    </row>
    <row r="81" spans="1:6" ht="13.5" customHeight="1" x14ac:dyDescent="0.2">
      <c r="A81" s="30"/>
      <c r="B81" s="35" t="s">
        <v>5</v>
      </c>
      <c r="C81" s="40">
        <v>8.5000000000000006E-2</v>
      </c>
      <c r="D81" s="35"/>
      <c r="E81" s="45">
        <f>ROUND((E79+E80)*C81,2)</f>
        <v>42.39</v>
      </c>
      <c r="F81" s="30"/>
    </row>
    <row r="82" spans="1:6" ht="13.5" customHeight="1" x14ac:dyDescent="0.2">
      <c r="A82" s="30"/>
      <c r="B82" s="35"/>
      <c r="C82" s="35"/>
      <c r="D82" s="35"/>
      <c r="E82" s="41"/>
      <c r="F82" s="30"/>
    </row>
    <row r="83" spans="1:6" ht="16.5" customHeight="1" thickBot="1" x14ac:dyDescent="0.25">
      <c r="A83" s="30"/>
      <c r="B83" s="34" t="s">
        <v>45</v>
      </c>
      <c r="C83" s="35"/>
      <c r="D83" s="35"/>
      <c r="E83" s="42">
        <f>SUM(E79:E81)</f>
        <v>541.14</v>
      </c>
      <c r="F83" s="30"/>
    </row>
    <row r="84" spans="1:6" ht="15.75" thickTop="1" x14ac:dyDescent="0.2">
      <c r="A84" s="30"/>
      <c r="B84" s="89"/>
      <c r="C84" s="89"/>
      <c r="D84" s="89"/>
      <c r="E84" s="46"/>
      <c r="F84" s="30"/>
    </row>
    <row r="85" spans="1:6" ht="15" x14ac:dyDescent="0.2">
      <c r="A85" s="30"/>
      <c r="B85" s="88" t="s">
        <v>47</v>
      </c>
      <c r="C85" s="88"/>
      <c r="D85" s="88"/>
      <c r="E85" s="46">
        <v>0</v>
      </c>
      <c r="F85" s="30"/>
    </row>
    <row r="86" spans="1:6" ht="15" x14ac:dyDescent="0.2">
      <c r="A86" s="30"/>
      <c r="B86" s="89"/>
      <c r="C86" s="89"/>
      <c r="D86" s="89"/>
      <c r="E86" s="46"/>
      <c r="F86" s="30"/>
    </row>
    <row r="87" spans="1:6" ht="19.5" customHeight="1" x14ac:dyDescent="0.2">
      <c r="A87" s="30"/>
      <c r="B87" s="47" t="s">
        <v>46</v>
      </c>
      <c r="C87" s="48"/>
      <c r="D87" s="48"/>
      <c r="E87" s="49">
        <f>E83-E85</f>
        <v>541.14</v>
      </c>
      <c r="F87" s="30"/>
    </row>
    <row r="88" spans="1:6" ht="13.5" customHeight="1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30"/>
      <c r="C89" s="30"/>
      <c r="D89" s="30"/>
      <c r="E89" s="30"/>
      <c r="F89" s="30"/>
    </row>
    <row r="90" spans="1:6" x14ac:dyDescent="0.2">
      <c r="A90" s="30"/>
      <c r="B90" s="93"/>
      <c r="C90" s="93"/>
      <c r="D90" s="93"/>
      <c r="E90" s="93"/>
      <c r="F90" s="30"/>
    </row>
    <row r="91" spans="1:6" ht="14.25" x14ac:dyDescent="0.2">
      <c r="A91" s="86" t="s">
        <v>48</v>
      </c>
      <c r="B91" s="86"/>
      <c r="C91" s="86"/>
      <c r="D91" s="86"/>
      <c r="E91" s="86"/>
      <c r="F91" s="86"/>
    </row>
    <row r="92" spans="1:6" ht="14.25" x14ac:dyDescent="0.2">
      <c r="A92" s="84" t="s">
        <v>7</v>
      </c>
      <c r="B92" s="84"/>
      <c r="C92" s="84"/>
      <c r="D92" s="84"/>
      <c r="E92" s="84"/>
      <c r="F92" s="84"/>
    </row>
    <row r="93" spans="1:6" x14ac:dyDescent="0.2">
      <c r="A93" s="30"/>
      <c r="B93" s="30"/>
      <c r="C93" s="30"/>
      <c r="D93" s="30"/>
      <c r="E93" s="30"/>
      <c r="F93" s="30"/>
    </row>
    <row r="94" spans="1:6" x14ac:dyDescent="0.2">
      <c r="A94" s="30"/>
      <c r="B94" s="94"/>
      <c r="C94" s="94"/>
      <c r="D94" s="94"/>
      <c r="E94" s="94"/>
      <c r="F94" s="30"/>
    </row>
    <row r="95" spans="1:6" ht="15" x14ac:dyDescent="0.2">
      <c r="A95" s="85" t="s">
        <v>8</v>
      </c>
      <c r="B95" s="85"/>
      <c r="C95" s="85"/>
      <c r="D95" s="85"/>
      <c r="E95" s="85"/>
      <c r="F95" s="85"/>
    </row>
    <row r="97" spans="2:4" ht="39.75" customHeight="1" x14ac:dyDescent="0.2">
      <c r="B97" s="91"/>
      <c r="C97" s="92"/>
      <c r="D97" s="92"/>
    </row>
    <row r="98" spans="2:4" ht="13.5" customHeight="1" x14ac:dyDescent="0.2"/>
    <row r="99" spans="2:4" x14ac:dyDescent="0.2">
      <c r="B99" s="20"/>
      <c r="C99" s="20"/>
      <c r="D99" s="20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3:D63"/>
    <mergeCell ref="B51:D51"/>
    <mergeCell ref="B52:D52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75:D75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94:E94"/>
    <mergeCell ref="A95:F95"/>
    <mergeCell ref="B97:D97"/>
    <mergeCell ref="B84:D84"/>
    <mergeCell ref="B85:D85"/>
    <mergeCell ref="B86:D86"/>
    <mergeCell ref="B90:E90"/>
    <mergeCell ref="A91:F91"/>
    <mergeCell ref="A92:F92"/>
  </mergeCells>
  <dataValidations count="1">
    <dataValidation type="list" allowBlank="1" showInputMessage="1" showErrorMessage="1" sqref="B84:B86 B12:B20 B34:B75" xr:uid="{00000000-0002-0000-0200-000000000000}">
      <formula1>Liste_Activités</formula1>
    </dataValidation>
  </dataValidations>
  <pageMargins left="0" right="0" top="0" bottom="0" header="0" footer="0"/>
  <pageSetup paperSize="119" scale="60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9"/>
  <sheetViews>
    <sheetView view="pageBreakPreview" topLeftCell="A7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70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50</v>
      </c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15" x14ac:dyDescent="0.2">
      <c r="A26" s="21"/>
      <c r="B26" s="35" t="s">
        <v>52</v>
      </c>
      <c r="C26" s="30"/>
      <c r="D26" s="30"/>
      <c r="E26" s="30"/>
      <c r="F26" s="30"/>
    </row>
    <row r="27" spans="1:6" ht="15" x14ac:dyDescent="0.2">
      <c r="A27" s="21"/>
      <c r="B27" s="35" t="s">
        <v>53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40</v>
      </c>
      <c r="E29" s="36" t="s">
        <v>71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90" t="s">
        <v>0</v>
      </c>
      <c r="B31" s="90"/>
      <c r="C31" s="90"/>
      <c r="D31" s="90"/>
      <c r="E31" s="90"/>
      <c r="F31" s="90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72</v>
      </c>
      <c r="C33" s="31"/>
      <c r="D33" s="31"/>
      <c r="E33" s="37"/>
      <c r="F33" s="30"/>
    </row>
    <row r="34" spans="1:6" ht="14.25" x14ac:dyDescent="0.2">
      <c r="A34" s="30"/>
      <c r="B34" s="87"/>
      <c r="C34" s="87"/>
      <c r="D34" s="87"/>
      <c r="E34" s="37"/>
      <c r="F34" s="30"/>
    </row>
    <row r="35" spans="1:6" ht="14.25" x14ac:dyDescent="0.2">
      <c r="A35" s="30"/>
      <c r="B35" s="87"/>
      <c r="C35" s="87"/>
      <c r="D35" s="87"/>
      <c r="E35" s="37"/>
      <c r="F35" s="30"/>
    </row>
    <row r="36" spans="1:6" ht="14.25" x14ac:dyDescent="0.2">
      <c r="A36" s="30"/>
      <c r="B36" s="87" t="s">
        <v>73</v>
      </c>
      <c r="C36" s="87"/>
      <c r="D36" s="87"/>
      <c r="E36" s="37">
        <f>0.75*190</f>
        <v>142.5</v>
      </c>
      <c r="F36" s="30"/>
    </row>
    <row r="37" spans="1:6" ht="14.25" x14ac:dyDescent="0.2">
      <c r="A37" s="30"/>
      <c r="B37" s="87"/>
      <c r="C37" s="87"/>
      <c r="D37" s="87"/>
      <c r="E37" s="37"/>
      <c r="F37" s="30"/>
    </row>
    <row r="38" spans="1:6" ht="14.25" x14ac:dyDescent="0.2">
      <c r="A38" s="30"/>
      <c r="B38" s="87"/>
      <c r="C38" s="87"/>
      <c r="D38" s="87"/>
      <c r="E38" s="37"/>
      <c r="F38" s="30"/>
    </row>
    <row r="39" spans="1:6" ht="14.25" x14ac:dyDescent="0.2">
      <c r="A39" s="30"/>
      <c r="B39" s="87" t="s">
        <v>74</v>
      </c>
      <c r="C39" s="87"/>
      <c r="D39" s="87"/>
      <c r="E39" s="37">
        <f>1.5*190</f>
        <v>285</v>
      </c>
      <c r="F39" s="30"/>
    </row>
    <row r="40" spans="1:6" ht="14.25" x14ac:dyDescent="0.2">
      <c r="A40" s="30"/>
      <c r="B40" s="87"/>
      <c r="C40" s="87"/>
      <c r="D40" s="87"/>
      <c r="E40" s="37"/>
      <c r="F40" s="30"/>
    </row>
    <row r="41" spans="1:6" ht="13.5" customHeight="1" x14ac:dyDescent="0.2">
      <c r="A41" s="30"/>
      <c r="B41" s="87"/>
      <c r="C41" s="87"/>
      <c r="D41" s="87"/>
      <c r="E41" s="37"/>
      <c r="F41" s="30"/>
    </row>
    <row r="42" spans="1:6" ht="14.25" x14ac:dyDescent="0.2">
      <c r="A42" s="30"/>
      <c r="B42" s="87" t="s">
        <v>75</v>
      </c>
      <c r="C42" s="87"/>
      <c r="D42" s="87"/>
      <c r="E42" s="37">
        <f>0.4*190</f>
        <v>76</v>
      </c>
      <c r="F42" s="30"/>
    </row>
    <row r="43" spans="1:6" ht="14.25" x14ac:dyDescent="0.2">
      <c r="A43" s="30"/>
      <c r="B43" s="87"/>
      <c r="C43" s="87"/>
      <c r="D43" s="87"/>
      <c r="E43" s="37"/>
      <c r="F43" s="30"/>
    </row>
    <row r="44" spans="1:6" ht="14.25" x14ac:dyDescent="0.2">
      <c r="A44" s="30"/>
      <c r="B44" s="87"/>
      <c r="C44" s="87"/>
      <c r="D44" s="87"/>
      <c r="E44" s="37"/>
      <c r="F44" s="30"/>
    </row>
    <row r="45" spans="1:6" ht="14.25" x14ac:dyDescent="0.2">
      <c r="A45" s="30"/>
      <c r="B45" s="87" t="s">
        <v>76</v>
      </c>
      <c r="C45" s="87"/>
      <c r="D45" s="87"/>
      <c r="E45" s="37">
        <f>0.75*190</f>
        <v>142.5</v>
      </c>
      <c r="F45" s="30"/>
    </row>
    <row r="46" spans="1:6" ht="14.25" x14ac:dyDescent="0.2">
      <c r="A46" s="30"/>
      <c r="B46" s="87"/>
      <c r="C46" s="87"/>
      <c r="D46" s="87"/>
      <c r="E46" s="37"/>
      <c r="F46" s="30"/>
    </row>
    <row r="47" spans="1:6" ht="14.25" x14ac:dyDescent="0.2">
      <c r="A47" s="30"/>
      <c r="B47" s="87"/>
      <c r="C47" s="87"/>
      <c r="D47" s="87"/>
      <c r="E47" s="37"/>
      <c r="F47" s="30"/>
    </row>
    <row r="48" spans="1:6" ht="14.25" x14ac:dyDescent="0.2">
      <c r="A48" s="30"/>
      <c r="B48" s="87" t="s">
        <v>77</v>
      </c>
      <c r="C48" s="87"/>
      <c r="D48" s="87"/>
      <c r="E48" s="37">
        <v>190</v>
      </c>
      <c r="F48" s="30"/>
    </row>
    <row r="49" spans="1:6" ht="14.25" x14ac:dyDescent="0.2">
      <c r="A49" s="30"/>
      <c r="B49" s="87"/>
      <c r="C49" s="87"/>
      <c r="D49" s="87"/>
      <c r="E49" s="37"/>
      <c r="F49" s="30"/>
    </row>
    <row r="50" spans="1:6" ht="14.25" x14ac:dyDescent="0.2">
      <c r="A50" s="30"/>
      <c r="B50" s="87"/>
      <c r="C50" s="87"/>
      <c r="D50" s="87"/>
      <c r="E50" s="37"/>
      <c r="F50" s="30"/>
    </row>
    <row r="51" spans="1:6" ht="14.25" x14ac:dyDescent="0.2">
      <c r="A51" s="30"/>
      <c r="B51" s="87"/>
      <c r="C51" s="87"/>
      <c r="D51" s="87"/>
      <c r="E51" s="37"/>
      <c r="F51" s="30"/>
    </row>
    <row r="52" spans="1:6" ht="14.25" x14ac:dyDescent="0.2">
      <c r="A52" s="30"/>
      <c r="B52" s="87"/>
      <c r="C52" s="87"/>
      <c r="D52" s="87"/>
      <c r="E52" s="37"/>
      <c r="F52" s="30"/>
    </row>
    <row r="53" spans="1:6" ht="14.25" x14ac:dyDescent="0.2">
      <c r="A53" s="30"/>
      <c r="B53" s="51"/>
      <c r="C53" s="51"/>
      <c r="D53" s="51"/>
      <c r="E53" s="37"/>
      <c r="F53" s="30"/>
    </row>
    <row r="54" spans="1:6" ht="14.25" x14ac:dyDescent="0.2">
      <c r="A54" s="30"/>
      <c r="B54" s="87"/>
      <c r="C54" s="87"/>
      <c r="D54" s="87"/>
      <c r="E54" s="37"/>
      <c r="F54" s="30"/>
    </row>
    <row r="55" spans="1:6" ht="14.25" x14ac:dyDescent="0.2">
      <c r="A55" s="30"/>
      <c r="B55" s="87"/>
      <c r="C55" s="87"/>
      <c r="D55" s="87"/>
      <c r="E55" s="37"/>
      <c r="F55" s="30"/>
    </row>
    <row r="56" spans="1:6" ht="14.25" x14ac:dyDescent="0.2">
      <c r="A56" s="30"/>
      <c r="B56" s="87"/>
      <c r="C56" s="87"/>
      <c r="D56" s="87"/>
      <c r="E56" s="37"/>
      <c r="F56" s="30"/>
    </row>
    <row r="57" spans="1:6" ht="14.25" x14ac:dyDescent="0.2">
      <c r="A57" s="30"/>
      <c r="B57" s="87"/>
      <c r="C57" s="87"/>
      <c r="D57" s="87"/>
      <c r="E57" s="37"/>
      <c r="F57" s="30"/>
    </row>
    <row r="58" spans="1:6" ht="14.25" x14ac:dyDescent="0.2">
      <c r="A58" s="30"/>
      <c r="B58" s="87"/>
      <c r="C58" s="87"/>
      <c r="D58" s="87"/>
      <c r="E58" s="37"/>
      <c r="F58" s="30"/>
    </row>
    <row r="59" spans="1:6" ht="14.25" x14ac:dyDescent="0.2">
      <c r="A59" s="30"/>
      <c r="B59" s="87"/>
      <c r="C59" s="87"/>
      <c r="D59" s="87"/>
      <c r="E59" s="37"/>
      <c r="F59" s="30"/>
    </row>
    <row r="60" spans="1:6" ht="14.25" x14ac:dyDescent="0.2">
      <c r="A60" s="30"/>
      <c r="B60" s="87"/>
      <c r="C60" s="87"/>
      <c r="D60" s="87"/>
      <c r="E60" s="37"/>
      <c r="F60" s="30"/>
    </row>
    <row r="61" spans="1:6" ht="14.25" x14ac:dyDescent="0.2">
      <c r="A61" s="30"/>
      <c r="B61" s="87"/>
      <c r="C61" s="87"/>
      <c r="D61" s="87"/>
      <c r="E61" s="37"/>
      <c r="F61" s="30"/>
    </row>
    <row r="62" spans="1:6" ht="14.25" x14ac:dyDescent="0.2">
      <c r="A62" s="30"/>
      <c r="B62" s="87"/>
      <c r="C62" s="87"/>
      <c r="D62" s="87"/>
      <c r="E62" s="37"/>
      <c r="F62" s="30"/>
    </row>
    <row r="63" spans="1:6" ht="14.25" x14ac:dyDescent="0.2">
      <c r="A63" s="30"/>
      <c r="B63" s="87"/>
      <c r="C63" s="87"/>
      <c r="D63" s="87"/>
      <c r="E63" s="37"/>
      <c r="F63" s="30"/>
    </row>
    <row r="64" spans="1:6" ht="14.25" x14ac:dyDescent="0.2">
      <c r="A64" s="30"/>
      <c r="B64" s="87"/>
      <c r="C64" s="87"/>
      <c r="D64" s="87"/>
      <c r="E64" s="37"/>
      <c r="F64" s="30"/>
    </row>
    <row r="65" spans="1:6" ht="14.25" x14ac:dyDescent="0.2">
      <c r="A65" s="30"/>
      <c r="B65" s="87"/>
      <c r="C65" s="87"/>
      <c r="D65" s="87"/>
      <c r="E65" s="37"/>
      <c r="F65" s="30"/>
    </row>
    <row r="66" spans="1:6" ht="14.25" x14ac:dyDescent="0.2">
      <c r="A66" s="30"/>
      <c r="B66" s="87"/>
      <c r="C66" s="87"/>
      <c r="D66" s="87"/>
      <c r="E66" s="37"/>
      <c r="F66" s="30"/>
    </row>
    <row r="67" spans="1:6" ht="14.25" x14ac:dyDescent="0.2">
      <c r="A67" s="30"/>
      <c r="B67" s="87"/>
      <c r="C67" s="87"/>
      <c r="D67" s="87"/>
      <c r="E67" s="37"/>
      <c r="F67" s="30"/>
    </row>
    <row r="68" spans="1:6" ht="14.25" x14ac:dyDescent="0.2">
      <c r="A68" s="30"/>
      <c r="B68" s="87"/>
      <c r="C68" s="87"/>
      <c r="D68" s="87"/>
      <c r="E68" s="37"/>
      <c r="F68" s="30"/>
    </row>
    <row r="69" spans="1:6" ht="14.25" x14ac:dyDescent="0.2">
      <c r="A69" s="30"/>
      <c r="B69" s="87"/>
      <c r="C69" s="87"/>
      <c r="D69" s="87"/>
      <c r="E69" s="37"/>
      <c r="F69" s="30"/>
    </row>
    <row r="70" spans="1:6" ht="14.25" x14ac:dyDescent="0.2">
      <c r="A70" s="30"/>
      <c r="B70" s="87"/>
      <c r="C70" s="87"/>
      <c r="D70" s="87"/>
      <c r="E70" s="37"/>
      <c r="F70" s="30"/>
    </row>
    <row r="71" spans="1:6" ht="14.25" x14ac:dyDescent="0.2">
      <c r="A71" s="30"/>
      <c r="B71" s="87"/>
      <c r="C71" s="87"/>
      <c r="D71" s="87"/>
      <c r="E71" s="37"/>
      <c r="F71" s="30"/>
    </row>
    <row r="72" spans="1:6" ht="14.25" x14ac:dyDescent="0.2">
      <c r="A72" s="30"/>
      <c r="B72" s="87"/>
      <c r="C72" s="87"/>
      <c r="D72" s="87"/>
      <c r="E72" s="37"/>
      <c r="F72" s="30"/>
    </row>
    <row r="73" spans="1:6" ht="14.25" x14ac:dyDescent="0.2">
      <c r="A73" s="30"/>
      <c r="B73" s="87"/>
      <c r="C73" s="87"/>
      <c r="D73" s="87"/>
      <c r="E73" s="37"/>
      <c r="F73" s="30"/>
    </row>
    <row r="74" spans="1:6" ht="14.25" x14ac:dyDescent="0.2">
      <c r="A74" s="30"/>
      <c r="B74" s="87"/>
      <c r="C74" s="87"/>
      <c r="D74" s="87"/>
      <c r="E74" s="37"/>
      <c r="F74" s="30"/>
    </row>
    <row r="75" spans="1:6" ht="13.5" customHeight="1" x14ac:dyDescent="0.2">
      <c r="A75" s="30"/>
      <c r="B75" s="87"/>
      <c r="C75" s="87"/>
      <c r="D75" s="87"/>
      <c r="E75" s="37"/>
      <c r="F75" s="30"/>
    </row>
    <row r="76" spans="1:6" ht="13.5" customHeight="1" x14ac:dyDescent="0.2">
      <c r="A76" s="30"/>
      <c r="B76" s="34" t="s">
        <v>44</v>
      </c>
      <c r="C76" s="35"/>
      <c r="D76" s="35"/>
      <c r="E76" s="38">
        <f>SUM(E34:E63)</f>
        <v>836</v>
      </c>
      <c r="F76" s="30"/>
    </row>
    <row r="77" spans="1:6" ht="13.5" customHeight="1" x14ac:dyDescent="0.2">
      <c r="A77" s="30"/>
      <c r="B77" s="43" t="s">
        <v>41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43" t="s">
        <v>42</v>
      </c>
      <c r="C78" s="35"/>
      <c r="D78" s="35"/>
      <c r="E78" s="39">
        <v>0</v>
      </c>
      <c r="F78" s="30"/>
    </row>
    <row r="79" spans="1:6" ht="13.5" customHeight="1" x14ac:dyDescent="0.2">
      <c r="A79" s="30"/>
      <c r="B79" s="34" t="s">
        <v>43</v>
      </c>
      <c r="C79" s="35"/>
      <c r="D79" s="35"/>
      <c r="E79" s="38">
        <f>SUM(E76:E78)</f>
        <v>836</v>
      </c>
      <c r="F79" s="30"/>
    </row>
    <row r="80" spans="1:6" ht="13.5" customHeight="1" x14ac:dyDescent="0.2">
      <c r="A80" s="30"/>
      <c r="B80" s="35" t="s">
        <v>6</v>
      </c>
      <c r="C80" s="40">
        <v>0.05</v>
      </c>
      <c r="D80" s="35"/>
      <c r="E80" s="44">
        <f>ROUND(E79*C80,2)</f>
        <v>41.8</v>
      </c>
      <c r="F80" s="30"/>
    </row>
    <row r="81" spans="1:6" ht="13.5" customHeight="1" x14ac:dyDescent="0.2">
      <c r="A81" s="30"/>
      <c r="B81" s="35" t="s">
        <v>5</v>
      </c>
      <c r="C81" s="40">
        <v>9.5000000000000001E-2</v>
      </c>
      <c r="D81" s="35"/>
      <c r="E81" s="45">
        <f>ROUND((E79+E80)*C81,2)</f>
        <v>83.39</v>
      </c>
      <c r="F81" s="30"/>
    </row>
    <row r="82" spans="1:6" ht="13.5" customHeight="1" x14ac:dyDescent="0.2">
      <c r="A82" s="30"/>
      <c r="B82" s="35"/>
      <c r="C82" s="35"/>
      <c r="D82" s="35"/>
      <c r="E82" s="41"/>
      <c r="F82" s="30"/>
    </row>
    <row r="83" spans="1:6" ht="16.5" customHeight="1" thickBot="1" x14ac:dyDescent="0.25">
      <c r="A83" s="30"/>
      <c r="B83" s="34" t="s">
        <v>45</v>
      </c>
      <c r="C83" s="35"/>
      <c r="D83" s="35"/>
      <c r="E83" s="42">
        <f>SUM(E79:E81)</f>
        <v>961.18999999999994</v>
      </c>
      <c r="F83" s="30"/>
    </row>
    <row r="84" spans="1:6" ht="15.75" thickTop="1" x14ac:dyDescent="0.2">
      <c r="A84" s="30"/>
      <c r="B84" s="89"/>
      <c r="C84" s="89"/>
      <c r="D84" s="89"/>
      <c r="E84" s="46"/>
      <c r="F84" s="30"/>
    </row>
    <row r="85" spans="1:6" ht="15" x14ac:dyDescent="0.2">
      <c r="A85" s="30"/>
      <c r="B85" s="88" t="s">
        <v>47</v>
      </c>
      <c r="C85" s="88"/>
      <c r="D85" s="88"/>
      <c r="E85" s="46">
        <v>0</v>
      </c>
      <c r="F85" s="30"/>
    </row>
    <row r="86" spans="1:6" ht="15" x14ac:dyDescent="0.2">
      <c r="A86" s="30"/>
      <c r="B86" s="89"/>
      <c r="C86" s="89"/>
      <c r="D86" s="89"/>
      <c r="E86" s="46"/>
      <c r="F86" s="30"/>
    </row>
    <row r="87" spans="1:6" ht="19.5" customHeight="1" x14ac:dyDescent="0.2">
      <c r="A87" s="30"/>
      <c r="B87" s="47" t="s">
        <v>46</v>
      </c>
      <c r="C87" s="48"/>
      <c r="D87" s="48"/>
      <c r="E87" s="49">
        <f>E83-E85</f>
        <v>961.18999999999994</v>
      </c>
      <c r="F87" s="30"/>
    </row>
    <row r="88" spans="1:6" ht="13.5" customHeight="1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30"/>
      <c r="C89" s="30"/>
      <c r="D89" s="30"/>
      <c r="E89" s="30"/>
      <c r="F89" s="30"/>
    </row>
    <row r="90" spans="1:6" x14ac:dyDescent="0.2">
      <c r="A90" s="30"/>
      <c r="B90" s="93"/>
      <c r="C90" s="93"/>
      <c r="D90" s="93"/>
      <c r="E90" s="93"/>
      <c r="F90" s="30"/>
    </row>
    <row r="91" spans="1:6" ht="14.25" x14ac:dyDescent="0.2">
      <c r="A91" s="86" t="s">
        <v>48</v>
      </c>
      <c r="B91" s="86"/>
      <c r="C91" s="86"/>
      <c r="D91" s="86"/>
      <c r="E91" s="86"/>
      <c r="F91" s="86"/>
    </row>
    <row r="92" spans="1:6" ht="14.25" x14ac:dyDescent="0.2">
      <c r="A92" s="84" t="s">
        <v>7</v>
      </c>
      <c r="B92" s="84"/>
      <c r="C92" s="84"/>
      <c r="D92" s="84"/>
      <c r="E92" s="84"/>
      <c r="F92" s="84"/>
    </row>
    <row r="93" spans="1:6" x14ac:dyDescent="0.2">
      <c r="A93" s="30"/>
      <c r="B93" s="30"/>
      <c r="C93" s="30"/>
      <c r="D93" s="30"/>
      <c r="E93" s="30"/>
      <c r="F93" s="30"/>
    </row>
    <row r="94" spans="1:6" x14ac:dyDescent="0.2">
      <c r="A94" s="30"/>
      <c r="B94" s="94"/>
      <c r="C94" s="94"/>
      <c r="D94" s="94"/>
      <c r="E94" s="94"/>
      <c r="F94" s="30"/>
    </row>
    <row r="95" spans="1:6" ht="15" x14ac:dyDescent="0.2">
      <c r="A95" s="85" t="s">
        <v>8</v>
      </c>
      <c r="B95" s="85"/>
      <c r="C95" s="85"/>
      <c r="D95" s="85"/>
      <c r="E95" s="85"/>
      <c r="F95" s="85"/>
    </row>
    <row r="97" spans="2:4" ht="39.75" customHeight="1" x14ac:dyDescent="0.2">
      <c r="B97" s="91"/>
      <c r="C97" s="92"/>
      <c r="D97" s="92"/>
    </row>
    <row r="98" spans="2:4" ht="13.5" customHeight="1" x14ac:dyDescent="0.2"/>
    <row r="99" spans="2:4" x14ac:dyDescent="0.2">
      <c r="B99" s="20"/>
      <c r="C99" s="20"/>
      <c r="D99" s="20"/>
    </row>
  </sheetData>
  <mergeCells count="51">
    <mergeCell ref="B94:E94"/>
    <mergeCell ref="A95:F95"/>
    <mergeCell ref="B97:D97"/>
    <mergeCell ref="B84:D84"/>
    <mergeCell ref="B85:D85"/>
    <mergeCell ref="B86:D86"/>
    <mergeCell ref="B90:E90"/>
    <mergeCell ref="A91:F91"/>
    <mergeCell ref="A92:F92"/>
    <mergeCell ref="B75:D75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63:D63"/>
    <mergeCell ref="B51:D51"/>
    <mergeCell ref="B52:D52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4:B86 B12:B20 B34:B75" xr:uid="{00000000-0002-0000-0300-000000000000}">
      <formula1>Liste_Activités</formula1>
    </dataValidation>
  </dataValidations>
  <pageMargins left="0" right="0" top="0" bottom="0" header="0" footer="0"/>
  <pageSetup paperSize="119" scale="60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6"/>
  <sheetViews>
    <sheetView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78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50</v>
      </c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15" x14ac:dyDescent="0.2">
      <c r="A26" s="21"/>
      <c r="B26" s="35" t="s">
        <v>52</v>
      </c>
      <c r="C26" s="30"/>
      <c r="D26" s="30"/>
      <c r="E26" s="30"/>
      <c r="F26" s="30"/>
    </row>
    <row r="27" spans="1:6" ht="15" x14ac:dyDescent="0.2">
      <c r="A27" s="21"/>
      <c r="B27" s="35" t="s">
        <v>53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40</v>
      </c>
      <c r="E29" s="36" t="s">
        <v>79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90" t="s">
        <v>0</v>
      </c>
      <c r="B31" s="90"/>
      <c r="C31" s="90"/>
      <c r="D31" s="90"/>
      <c r="E31" s="90"/>
      <c r="F31" s="90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72</v>
      </c>
      <c r="C33" s="31"/>
      <c r="D33" s="31"/>
      <c r="E33" s="37"/>
      <c r="F33" s="30"/>
    </row>
    <row r="34" spans="1:6" ht="14.25" x14ac:dyDescent="0.2">
      <c r="A34" s="30"/>
      <c r="B34" s="87"/>
      <c r="C34" s="87"/>
      <c r="D34" s="87"/>
      <c r="E34" s="37"/>
      <c r="F34" s="30"/>
    </row>
    <row r="35" spans="1:6" ht="14.25" x14ac:dyDescent="0.2">
      <c r="A35" s="30"/>
      <c r="B35" s="87"/>
      <c r="C35" s="87"/>
      <c r="D35" s="87"/>
      <c r="E35" s="37"/>
      <c r="F35" s="30"/>
    </row>
    <row r="36" spans="1:6" ht="14.25" x14ac:dyDescent="0.2">
      <c r="A36" s="30"/>
      <c r="B36" s="87" t="s">
        <v>80</v>
      </c>
      <c r="C36" s="87"/>
      <c r="D36" s="87"/>
      <c r="E36" s="37">
        <f>0.75*190</f>
        <v>142.5</v>
      </c>
      <c r="F36" s="30"/>
    </row>
    <row r="37" spans="1:6" ht="14.25" x14ac:dyDescent="0.2">
      <c r="A37" s="30"/>
      <c r="B37" s="87"/>
      <c r="C37" s="87"/>
      <c r="D37" s="87"/>
      <c r="E37" s="37"/>
      <c r="F37" s="30"/>
    </row>
    <row r="38" spans="1:6" ht="14.25" x14ac:dyDescent="0.2">
      <c r="A38" s="30"/>
      <c r="B38" s="87"/>
      <c r="C38" s="87"/>
      <c r="D38" s="87"/>
      <c r="E38" s="37"/>
      <c r="F38" s="30"/>
    </row>
    <row r="39" spans="1:6" ht="29.25" customHeight="1" x14ac:dyDescent="0.2">
      <c r="A39" s="30"/>
      <c r="B39" s="87" t="s">
        <v>81</v>
      </c>
      <c r="C39" s="87"/>
      <c r="D39" s="87"/>
      <c r="E39" s="37">
        <f>6.5*225</f>
        <v>1462.5</v>
      </c>
      <c r="F39" s="30"/>
    </row>
    <row r="40" spans="1:6" ht="14.25" x14ac:dyDescent="0.2">
      <c r="A40" s="30"/>
      <c r="B40" s="87"/>
      <c r="C40" s="87"/>
      <c r="D40" s="87"/>
      <c r="E40" s="37"/>
      <c r="F40" s="30"/>
    </row>
    <row r="41" spans="1:6" ht="13.5" customHeight="1" x14ac:dyDescent="0.2">
      <c r="A41" s="30"/>
      <c r="B41" s="87"/>
      <c r="C41" s="87"/>
      <c r="D41" s="87"/>
      <c r="E41" s="37"/>
      <c r="F41" s="30"/>
    </row>
    <row r="42" spans="1:6" ht="14.25" x14ac:dyDescent="0.2">
      <c r="A42" s="30"/>
      <c r="B42" s="87"/>
      <c r="C42" s="87"/>
      <c r="D42" s="87"/>
      <c r="E42" s="37"/>
      <c r="F42" s="30"/>
    </row>
    <row r="43" spans="1:6" ht="14.25" x14ac:dyDescent="0.2">
      <c r="A43" s="30"/>
      <c r="B43" s="87"/>
      <c r="C43" s="87"/>
      <c r="D43" s="87"/>
      <c r="E43" s="37"/>
      <c r="F43" s="30"/>
    </row>
    <row r="44" spans="1:6" ht="14.25" x14ac:dyDescent="0.2">
      <c r="A44" s="30"/>
      <c r="B44" s="87"/>
      <c r="C44" s="87"/>
      <c r="D44" s="87"/>
      <c r="E44" s="37"/>
      <c r="F44" s="30"/>
    </row>
    <row r="45" spans="1:6" ht="14.25" x14ac:dyDescent="0.2">
      <c r="A45" s="30"/>
      <c r="B45" s="87"/>
      <c r="C45" s="87"/>
      <c r="D45" s="87"/>
      <c r="E45" s="37"/>
      <c r="F45" s="30"/>
    </row>
    <row r="46" spans="1:6" ht="14.25" x14ac:dyDescent="0.2">
      <c r="A46" s="30"/>
      <c r="B46" s="87"/>
      <c r="C46" s="87"/>
      <c r="D46" s="87"/>
      <c r="E46" s="37"/>
      <c r="F46" s="30"/>
    </row>
    <row r="47" spans="1:6" ht="14.25" x14ac:dyDescent="0.2">
      <c r="A47" s="30"/>
      <c r="B47" s="87"/>
      <c r="C47" s="87"/>
      <c r="D47" s="87"/>
      <c r="E47" s="37"/>
      <c r="F47" s="30"/>
    </row>
    <row r="48" spans="1:6" ht="14.25" x14ac:dyDescent="0.2">
      <c r="A48" s="30"/>
      <c r="B48" s="87"/>
      <c r="C48" s="87"/>
      <c r="D48" s="87"/>
      <c r="E48" s="37"/>
      <c r="F48" s="30"/>
    </row>
    <row r="49" spans="1:6" ht="14.25" x14ac:dyDescent="0.2">
      <c r="A49" s="30"/>
      <c r="B49" s="87"/>
      <c r="C49" s="87"/>
      <c r="D49" s="87"/>
      <c r="E49" s="37"/>
      <c r="F49" s="30"/>
    </row>
    <row r="50" spans="1:6" ht="14.25" x14ac:dyDescent="0.2">
      <c r="A50" s="30"/>
      <c r="B50" s="87"/>
      <c r="C50" s="87"/>
      <c r="D50" s="87"/>
      <c r="E50" s="37"/>
      <c r="F50" s="30"/>
    </row>
    <row r="51" spans="1:6" ht="14.25" x14ac:dyDescent="0.2">
      <c r="A51" s="30"/>
      <c r="B51" s="87"/>
      <c r="C51" s="87"/>
      <c r="D51" s="87"/>
      <c r="E51" s="37"/>
      <c r="F51" s="30"/>
    </row>
    <row r="52" spans="1:6" ht="14.25" x14ac:dyDescent="0.2">
      <c r="A52" s="30"/>
      <c r="B52" s="87"/>
      <c r="C52" s="87"/>
      <c r="D52" s="87"/>
      <c r="E52" s="37"/>
      <c r="F52" s="30"/>
    </row>
    <row r="53" spans="1:6" ht="14.25" x14ac:dyDescent="0.2">
      <c r="A53" s="30"/>
      <c r="B53" s="87"/>
      <c r="C53" s="87"/>
      <c r="D53" s="87"/>
      <c r="E53" s="37"/>
      <c r="F53" s="30"/>
    </row>
    <row r="54" spans="1:6" ht="14.25" x14ac:dyDescent="0.2">
      <c r="A54" s="30"/>
      <c r="B54" s="87"/>
      <c r="C54" s="87"/>
      <c r="D54" s="87"/>
      <c r="E54" s="37"/>
      <c r="F54" s="30"/>
    </row>
    <row r="55" spans="1:6" ht="14.25" x14ac:dyDescent="0.2">
      <c r="A55" s="30"/>
      <c r="B55" s="87"/>
      <c r="C55" s="87"/>
      <c r="D55" s="87"/>
      <c r="E55" s="37"/>
      <c r="F55" s="30"/>
    </row>
    <row r="56" spans="1:6" ht="14.25" x14ac:dyDescent="0.2">
      <c r="A56" s="30"/>
      <c r="B56" s="87"/>
      <c r="C56" s="87"/>
      <c r="D56" s="87"/>
      <c r="E56" s="37"/>
      <c r="F56" s="30"/>
    </row>
    <row r="57" spans="1:6" ht="14.25" x14ac:dyDescent="0.2">
      <c r="A57" s="30"/>
      <c r="B57" s="87"/>
      <c r="C57" s="87"/>
      <c r="D57" s="87"/>
      <c r="E57" s="37"/>
      <c r="F57" s="30"/>
    </row>
    <row r="58" spans="1:6" ht="14.25" x14ac:dyDescent="0.2">
      <c r="A58" s="30"/>
      <c r="B58" s="87"/>
      <c r="C58" s="87"/>
      <c r="D58" s="87"/>
      <c r="E58" s="37"/>
      <c r="F58" s="30"/>
    </row>
    <row r="59" spans="1:6" ht="14.25" x14ac:dyDescent="0.2">
      <c r="A59" s="30"/>
      <c r="B59" s="87"/>
      <c r="C59" s="87"/>
      <c r="D59" s="87"/>
      <c r="E59" s="37"/>
      <c r="F59" s="30"/>
    </row>
    <row r="60" spans="1:6" ht="14.25" x14ac:dyDescent="0.2">
      <c r="A60" s="30"/>
      <c r="B60" s="87"/>
      <c r="C60" s="87"/>
      <c r="D60" s="87"/>
      <c r="E60" s="37"/>
      <c r="F60" s="30"/>
    </row>
    <row r="61" spans="1:6" ht="14.25" x14ac:dyDescent="0.2">
      <c r="A61" s="30"/>
      <c r="B61" s="87"/>
      <c r="C61" s="87"/>
      <c r="D61" s="87"/>
      <c r="E61" s="37"/>
      <c r="F61" s="30"/>
    </row>
    <row r="62" spans="1:6" ht="14.25" x14ac:dyDescent="0.2">
      <c r="A62" s="30"/>
      <c r="B62" s="87"/>
      <c r="C62" s="87"/>
      <c r="D62" s="87"/>
      <c r="E62" s="37"/>
      <c r="F62" s="30"/>
    </row>
    <row r="63" spans="1:6" ht="14.25" x14ac:dyDescent="0.2">
      <c r="A63" s="30"/>
      <c r="B63" s="87"/>
      <c r="C63" s="87"/>
      <c r="D63" s="87"/>
      <c r="E63" s="37"/>
      <c r="F63" s="30"/>
    </row>
    <row r="64" spans="1:6" ht="14.25" x14ac:dyDescent="0.2">
      <c r="A64" s="30"/>
      <c r="B64" s="87"/>
      <c r="C64" s="87"/>
      <c r="D64" s="87"/>
      <c r="E64" s="37"/>
      <c r="F64" s="30"/>
    </row>
    <row r="65" spans="1:6" ht="14.25" x14ac:dyDescent="0.2">
      <c r="A65" s="30"/>
      <c r="B65" s="87"/>
      <c r="C65" s="87"/>
      <c r="D65" s="87"/>
      <c r="E65" s="37"/>
      <c r="F65" s="30"/>
    </row>
    <row r="66" spans="1:6" ht="14.25" x14ac:dyDescent="0.2">
      <c r="A66" s="30"/>
      <c r="B66" s="87"/>
      <c r="C66" s="87"/>
      <c r="D66" s="87"/>
      <c r="E66" s="37"/>
      <c r="F66" s="30"/>
    </row>
    <row r="67" spans="1:6" ht="14.25" x14ac:dyDescent="0.2">
      <c r="A67" s="30"/>
      <c r="B67" s="87"/>
      <c r="C67" s="87"/>
      <c r="D67" s="87"/>
      <c r="E67" s="37"/>
      <c r="F67" s="30"/>
    </row>
    <row r="68" spans="1:6" ht="14.25" x14ac:dyDescent="0.2">
      <c r="A68" s="30"/>
      <c r="B68" s="87"/>
      <c r="C68" s="87"/>
      <c r="D68" s="87"/>
      <c r="E68" s="37"/>
      <c r="F68" s="30"/>
    </row>
    <row r="69" spans="1:6" ht="14.25" x14ac:dyDescent="0.2">
      <c r="A69" s="30"/>
      <c r="B69" s="87"/>
      <c r="C69" s="87"/>
      <c r="D69" s="87"/>
      <c r="E69" s="37"/>
      <c r="F69" s="30"/>
    </row>
    <row r="70" spans="1:6" ht="14.25" x14ac:dyDescent="0.2">
      <c r="A70" s="30"/>
      <c r="B70" s="87"/>
      <c r="C70" s="87"/>
      <c r="D70" s="87"/>
      <c r="E70" s="37"/>
      <c r="F70" s="30"/>
    </row>
    <row r="71" spans="1:6" ht="14.25" x14ac:dyDescent="0.2">
      <c r="A71" s="30"/>
      <c r="B71" s="87"/>
      <c r="C71" s="87"/>
      <c r="D71" s="87"/>
      <c r="E71" s="37"/>
      <c r="F71" s="30"/>
    </row>
    <row r="72" spans="1:6" ht="13.5" customHeight="1" x14ac:dyDescent="0.2">
      <c r="A72" s="30"/>
      <c r="B72" s="87"/>
      <c r="C72" s="87"/>
      <c r="D72" s="87"/>
      <c r="E72" s="37"/>
      <c r="F72" s="30"/>
    </row>
    <row r="73" spans="1:6" ht="13.5" customHeight="1" x14ac:dyDescent="0.2">
      <c r="A73" s="30"/>
      <c r="B73" s="34" t="s">
        <v>44</v>
      </c>
      <c r="C73" s="35"/>
      <c r="D73" s="35"/>
      <c r="E73" s="38">
        <f>SUM(E34:E60)</f>
        <v>1605</v>
      </c>
      <c r="F73" s="30"/>
    </row>
    <row r="74" spans="1:6" ht="13.5" customHeight="1" x14ac:dyDescent="0.2">
      <c r="A74" s="30"/>
      <c r="B74" s="43" t="s">
        <v>41</v>
      </c>
      <c r="C74" s="35"/>
      <c r="D74" s="35"/>
      <c r="E74" s="39">
        <v>0</v>
      </c>
      <c r="F74" s="30"/>
    </row>
    <row r="75" spans="1:6" ht="13.5" customHeight="1" x14ac:dyDescent="0.2">
      <c r="A75" s="30"/>
      <c r="B75" s="43" t="s">
        <v>42</v>
      </c>
      <c r="C75" s="35"/>
      <c r="D75" s="35"/>
      <c r="E75" s="39">
        <v>0</v>
      </c>
      <c r="F75" s="30"/>
    </row>
    <row r="76" spans="1:6" ht="13.5" customHeight="1" x14ac:dyDescent="0.2">
      <c r="A76" s="30"/>
      <c r="B76" s="34" t="s">
        <v>43</v>
      </c>
      <c r="C76" s="35"/>
      <c r="D76" s="35"/>
      <c r="E76" s="38">
        <f>SUM(E73:E75)</f>
        <v>1605</v>
      </c>
      <c r="F76" s="30"/>
    </row>
    <row r="77" spans="1:6" ht="13.5" customHeight="1" x14ac:dyDescent="0.2">
      <c r="A77" s="30"/>
      <c r="B77" s="35" t="s">
        <v>6</v>
      </c>
      <c r="C77" s="40">
        <v>0.05</v>
      </c>
      <c r="D77" s="35"/>
      <c r="E77" s="44">
        <f>ROUND(E76*C77,2)</f>
        <v>80.25</v>
      </c>
      <c r="F77" s="30"/>
    </row>
    <row r="78" spans="1:6" ht="13.5" customHeight="1" x14ac:dyDescent="0.2">
      <c r="A78" s="30"/>
      <c r="B78" s="35" t="s">
        <v>5</v>
      </c>
      <c r="C78" s="52">
        <v>9.9750000000000005E-2</v>
      </c>
      <c r="D78" s="35"/>
      <c r="E78" s="45">
        <f>ROUND(E76*C78,2)</f>
        <v>160.1</v>
      </c>
      <c r="F78" s="30"/>
    </row>
    <row r="79" spans="1:6" ht="13.5" customHeight="1" x14ac:dyDescent="0.2">
      <c r="A79" s="30"/>
      <c r="B79" s="35"/>
      <c r="C79" s="35"/>
      <c r="D79" s="35"/>
      <c r="E79" s="41"/>
      <c r="F79" s="30"/>
    </row>
    <row r="80" spans="1:6" ht="16.5" customHeight="1" thickBot="1" x14ac:dyDescent="0.25">
      <c r="A80" s="30"/>
      <c r="B80" s="34" t="s">
        <v>45</v>
      </c>
      <c r="C80" s="35"/>
      <c r="D80" s="35"/>
      <c r="E80" s="42">
        <f>SUM(E76:E78)</f>
        <v>1845.35</v>
      </c>
      <c r="F80" s="30"/>
    </row>
    <row r="81" spans="1:6" ht="15.75" thickTop="1" x14ac:dyDescent="0.2">
      <c r="A81" s="30"/>
      <c r="B81" s="89"/>
      <c r="C81" s="89"/>
      <c r="D81" s="89"/>
      <c r="E81" s="46"/>
      <c r="F81" s="30"/>
    </row>
    <row r="82" spans="1:6" ht="15" x14ac:dyDescent="0.2">
      <c r="A82" s="30"/>
      <c r="B82" s="88" t="s">
        <v>47</v>
      </c>
      <c r="C82" s="88"/>
      <c r="D82" s="88"/>
      <c r="E82" s="46">
        <v>0</v>
      </c>
      <c r="F82" s="30"/>
    </row>
    <row r="83" spans="1:6" ht="15" x14ac:dyDescent="0.2">
      <c r="A83" s="30"/>
      <c r="B83" s="89"/>
      <c r="C83" s="89"/>
      <c r="D83" s="89"/>
      <c r="E83" s="46"/>
      <c r="F83" s="30"/>
    </row>
    <row r="84" spans="1:6" ht="19.5" customHeight="1" x14ac:dyDescent="0.2">
      <c r="A84" s="30"/>
      <c r="B84" s="47" t="s">
        <v>46</v>
      </c>
      <c r="C84" s="48"/>
      <c r="D84" s="48"/>
      <c r="E84" s="49">
        <f>E80-E82</f>
        <v>1845.35</v>
      </c>
      <c r="F84" s="30"/>
    </row>
    <row r="85" spans="1:6" ht="13.5" customHeight="1" x14ac:dyDescent="0.2">
      <c r="A85" s="30"/>
      <c r="B85" s="30"/>
      <c r="C85" s="30"/>
      <c r="D85" s="30"/>
      <c r="E85" s="30"/>
      <c r="F85" s="30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93"/>
      <c r="C87" s="93"/>
      <c r="D87" s="93"/>
      <c r="E87" s="93"/>
      <c r="F87" s="30"/>
    </row>
    <row r="88" spans="1:6" ht="14.25" x14ac:dyDescent="0.2">
      <c r="A88" s="86" t="s">
        <v>48</v>
      </c>
      <c r="B88" s="86"/>
      <c r="C88" s="86"/>
      <c r="D88" s="86"/>
      <c r="E88" s="86"/>
      <c r="F88" s="86"/>
    </row>
    <row r="89" spans="1:6" ht="14.25" x14ac:dyDescent="0.2">
      <c r="A89" s="84" t="s">
        <v>7</v>
      </c>
      <c r="B89" s="84"/>
      <c r="C89" s="84"/>
      <c r="D89" s="84"/>
      <c r="E89" s="84"/>
      <c r="F89" s="84"/>
    </row>
    <row r="90" spans="1:6" x14ac:dyDescent="0.2">
      <c r="A90" s="30"/>
      <c r="B90" s="30"/>
      <c r="C90" s="30"/>
      <c r="D90" s="30"/>
      <c r="E90" s="30"/>
      <c r="F90" s="30"/>
    </row>
    <row r="91" spans="1:6" x14ac:dyDescent="0.2">
      <c r="A91" s="30"/>
      <c r="B91" s="94"/>
      <c r="C91" s="94"/>
      <c r="D91" s="94"/>
      <c r="E91" s="94"/>
      <c r="F91" s="30"/>
    </row>
    <row r="92" spans="1:6" ht="15" x14ac:dyDescent="0.2">
      <c r="A92" s="85" t="s">
        <v>8</v>
      </c>
      <c r="B92" s="85"/>
      <c r="C92" s="85"/>
      <c r="D92" s="85"/>
      <c r="E92" s="85"/>
      <c r="F92" s="85"/>
    </row>
    <row r="94" spans="1:6" ht="39.75" customHeight="1" x14ac:dyDescent="0.2">
      <c r="B94" s="91"/>
      <c r="C94" s="92"/>
      <c r="D94" s="92"/>
    </row>
    <row r="95" spans="1:6" ht="13.5" customHeight="1" x14ac:dyDescent="0.2"/>
    <row r="96" spans="1:6" x14ac:dyDescent="0.2">
      <c r="B96" s="20"/>
      <c r="C96" s="20"/>
      <c r="D96" s="20"/>
    </row>
  </sheetData>
  <mergeCells count="49">
    <mergeCell ref="B91:E91"/>
    <mergeCell ref="A92:F92"/>
    <mergeCell ref="B94:D94"/>
    <mergeCell ref="B81:D81"/>
    <mergeCell ref="B82:D82"/>
    <mergeCell ref="B83:D83"/>
    <mergeCell ref="B87:E87"/>
    <mergeCell ref="A88:F88"/>
    <mergeCell ref="A89:F89"/>
    <mergeCell ref="B72:D72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60:D6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1:B83 B34:B72 B12:B20" xr:uid="{00000000-0002-0000-04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7"/>
  <sheetViews>
    <sheetView view="pageBreakPreview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82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50</v>
      </c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15" x14ac:dyDescent="0.2">
      <c r="A26" s="21"/>
      <c r="B26" s="35" t="s">
        <v>52</v>
      </c>
      <c r="C26" s="30"/>
      <c r="D26" s="30"/>
      <c r="E26" s="30"/>
      <c r="F26" s="30"/>
    </row>
    <row r="27" spans="1:6" ht="15" x14ac:dyDescent="0.2">
      <c r="A27" s="21"/>
      <c r="B27" s="35" t="s">
        <v>53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40</v>
      </c>
      <c r="E29" s="36" t="s">
        <v>83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90" t="s">
        <v>0</v>
      </c>
      <c r="B31" s="90"/>
      <c r="C31" s="90"/>
      <c r="D31" s="90"/>
      <c r="E31" s="90"/>
      <c r="F31" s="90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72</v>
      </c>
      <c r="C33" s="31"/>
      <c r="D33" s="31"/>
      <c r="E33" s="37"/>
      <c r="F33" s="30"/>
    </row>
    <row r="34" spans="1:6" ht="14.25" x14ac:dyDescent="0.2">
      <c r="A34" s="30"/>
      <c r="B34" s="87"/>
      <c r="C34" s="87"/>
      <c r="D34" s="87"/>
      <c r="E34" s="37"/>
      <c r="F34" s="30"/>
    </row>
    <row r="35" spans="1:6" ht="14.25" x14ac:dyDescent="0.2">
      <c r="A35" s="30"/>
      <c r="B35" s="87"/>
      <c r="C35" s="87"/>
      <c r="D35" s="87"/>
      <c r="E35" s="37"/>
      <c r="F35" s="30"/>
    </row>
    <row r="36" spans="1:6" ht="14.25" x14ac:dyDescent="0.2">
      <c r="A36" s="30"/>
      <c r="B36" s="87" t="s">
        <v>84</v>
      </c>
      <c r="C36" s="87"/>
      <c r="D36" s="87"/>
      <c r="E36" s="37">
        <v>225</v>
      </c>
      <c r="F36" s="30"/>
    </row>
    <row r="37" spans="1:6" ht="14.25" x14ac:dyDescent="0.2">
      <c r="A37" s="30"/>
      <c r="B37" s="87"/>
      <c r="C37" s="87"/>
      <c r="D37" s="87"/>
      <c r="E37" s="37"/>
      <c r="F37" s="30"/>
    </row>
    <row r="38" spans="1:6" ht="14.25" x14ac:dyDescent="0.2">
      <c r="A38" s="30"/>
      <c r="B38" s="87"/>
      <c r="C38" s="87"/>
      <c r="D38" s="87"/>
      <c r="E38" s="37"/>
      <c r="F38" s="30"/>
    </row>
    <row r="39" spans="1:6" ht="14.25" x14ac:dyDescent="0.2">
      <c r="A39" s="30"/>
      <c r="B39" s="87"/>
      <c r="C39" s="87"/>
      <c r="D39" s="87"/>
      <c r="E39" s="37"/>
      <c r="F39" s="30"/>
    </row>
    <row r="40" spans="1:6" ht="14.25" x14ac:dyDescent="0.2">
      <c r="A40" s="30"/>
      <c r="B40" s="87"/>
      <c r="C40" s="87"/>
      <c r="D40" s="87"/>
      <c r="E40" s="37"/>
      <c r="F40" s="30"/>
    </row>
    <row r="41" spans="1:6" ht="13.5" customHeight="1" x14ac:dyDescent="0.2">
      <c r="A41" s="30"/>
      <c r="B41" s="87"/>
      <c r="C41" s="87"/>
      <c r="D41" s="87"/>
      <c r="E41" s="37"/>
      <c r="F41" s="30"/>
    </row>
    <row r="42" spans="1:6" ht="14.25" x14ac:dyDescent="0.2">
      <c r="A42" s="30"/>
      <c r="B42" s="87"/>
      <c r="C42" s="87"/>
      <c r="D42" s="87"/>
      <c r="E42" s="37"/>
      <c r="F42" s="30"/>
    </row>
    <row r="43" spans="1:6" ht="14.25" x14ac:dyDescent="0.2">
      <c r="A43" s="30"/>
      <c r="B43" s="51"/>
      <c r="C43" s="51"/>
      <c r="D43" s="51"/>
      <c r="E43" s="37"/>
      <c r="F43" s="30"/>
    </row>
    <row r="44" spans="1:6" ht="14.25" x14ac:dyDescent="0.2">
      <c r="A44" s="30"/>
      <c r="B44" s="87"/>
      <c r="C44" s="87"/>
      <c r="D44" s="87"/>
      <c r="E44" s="37"/>
      <c r="F44" s="30"/>
    </row>
    <row r="45" spans="1:6" ht="14.25" x14ac:dyDescent="0.2">
      <c r="A45" s="30"/>
      <c r="B45" s="87"/>
      <c r="C45" s="87"/>
      <c r="D45" s="87"/>
      <c r="E45" s="37"/>
      <c r="F45" s="30"/>
    </row>
    <row r="46" spans="1:6" ht="14.25" x14ac:dyDescent="0.2">
      <c r="A46" s="30"/>
      <c r="B46" s="87"/>
      <c r="C46" s="87"/>
      <c r="D46" s="87"/>
      <c r="E46" s="37"/>
      <c r="F46" s="30"/>
    </row>
    <row r="47" spans="1:6" ht="14.25" x14ac:dyDescent="0.2">
      <c r="A47" s="30"/>
      <c r="B47" s="87"/>
      <c r="C47" s="87"/>
      <c r="D47" s="87"/>
      <c r="E47" s="37"/>
      <c r="F47" s="30"/>
    </row>
    <row r="48" spans="1:6" ht="14.25" x14ac:dyDescent="0.2">
      <c r="A48" s="30"/>
      <c r="B48" s="87"/>
      <c r="C48" s="87"/>
      <c r="D48" s="87"/>
      <c r="E48" s="37"/>
      <c r="F48" s="30"/>
    </row>
    <row r="49" spans="1:6" ht="14.25" x14ac:dyDescent="0.2">
      <c r="A49" s="30"/>
      <c r="B49" s="87"/>
      <c r="C49" s="87"/>
      <c r="D49" s="87"/>
      <c r="E49" s="37"/>
      <c r="F49" s="30"/>
    </row>
    <row r="50" spans="1:6" ht="14.25" x14ac:dyDescent="0.2">
      <c r="A50" s="30"/>
      <c r="B50" s="87"/>
      <c r="C50" s="87"/>
      <c r="D50" s="87"/>
      <c r="E50" s="37"/>
      <c r="F50" s="30"/>
    </row>
    <row r="51" spans="1:6" ht="14.25" x14ac:dyDescent="0.2">
      <c r="A51" s="30"/>
      <c r="B51" s="87"/>
      <c r="C51" s="87"/>
      <c r="D51" s="87"/>
      <c r="E51" s="37"/>
      <c r="F51" s="30"/>
    </row>
    <row r="52" spans="1:6" ht="14.25" x14ac:dyDescent="0.2">
      <c r="A52" s="30"/>
      <c r="B52" s="87"/>
      <c r="C52" s="87"/>
      <c r="D52" s="87"/>
      <c r="E52" s="37"/>
      <c r="F52" s="30"/>
    </row>
    <row r="53" spans="1:6" ht="14.25" x14ac:dyDescent="0.2">
      <c r="A53" s="30"/>
      <c r="B53" s="87"/>
      <c r="C53" s="87"/>
      <c r="D53" s="87"/>
      <c r="E53" s="37"/>
      <c r="F53" s="30"/>
    </row>
    <row r="54" spans="1:6" ht="14.25" x14ac:dyDescent="0.2">
      <c r="A54" s="30"/>
      <c r="B54" s="87"/>
      <c r="C54" s="87"/>
      <c r="D54" s="87"/>
      <c r="E54" s="37"/>
      <c r="F54" s="30"/>
    </row>
    <row r="55" spans="1:6" ht="14.25" x14ac:dyDescent="0.2">
      <c r="A55" s="30"/>
      <c r="B55" s="87"/>
      <c r="C55" s="87"/>
      <c r="D55" s="87"/>
      <c r="E55" s="37"/>
      <c r="F55" s="30"/>
    </row>
    <row r="56" spans="1:6" ht="14.25" x14ac:dyDescent="0.2">
      <c r="A56" s="30"/>
      <c r="B56" s="87"/>
      <c r="C56" s="87"/>
      <c r="D56" s="87"/>
      <c r="E56" s="37"/>
      <c r="F56" s="30"/>
    </row>
    <row r="57" spans="1:6" ht="14.25" x14ac:dyDescent="0.2">
      <c r="A57" s="30"/>
      <c r="B57" s="87"/>
      <c r="C57" s="87"/>
      <c r="D57" s="87"/>
      <c r="E57" s="37"/>
      <c r="F57" s="30"/>
    </row>
    <row r="58" spans="1:6" ht="14.25" x14ac:dyDescent="0.2">
      <c r="A58" s="30"/>
      <c r="B58" s="87"/>
      <c r="C58" s="87"/>
      <c r="D58" s="87"/>
      <c r="E58" s="37"/>
      <c r="F58" s="30"/>
    </row>
    <row r="59" spans="1:6" ht="14.25" x14ac:dyDescent="0.2">
      <c r="A59" s="30"/>
      <c r="B59" s="87"/>
      <c r="C59" s="87"/>
      <c r="D59" s="87"/>
      <c r="E59" s="37"/>
      <c r="F59" s="30"/>
    </row>
    <row r="60" spans="1:6" ht="14.25" x14ac:dyDescent="0.2">
      <c r="A60" s="30"/>
      <c r="B60" s="87"/>
      <c r="C60" s="87"/>
      <c r="D60" s="87"/>
      <c r="E60" s="37"/>
      <c r="F60" s="30"/>
    </row>
    <row r="61" spans="1:6" ht="14.25" x14ac:dyDescent="0.2">
      <c r="A61" s="30"/>
      <c r="B61" s="87"/>
      <c r="C61" s="87"/>
      <c r="D61" s="87"/>
      <c r="E61" s="37"/>
      <c r="F61" s="30"/>
    </row>
    <row r="62" spans="1:6" ht="14.25" x14ac:dyDescent="0.2">
      <c r="A62" s="30"/>
      <c r="B62" s="87"/>
      <c r="C62" s="87"/>
      <c r="D62" s="87"/>
      <c r="E62" s="37"/>
      <c r="F62" s="30"/>
    </row>
    <row r="63" spans="1:6" ht="14.25" x14ac:dyDescent="0.2">
      <c r="A63" s="30"/>
      <c r="B63" s="87"/>
      <c r="C63" s="87"/>
      <c r="D63" s="87"/>
      <c r="E63" s="37"/>
      <c r="F63" s="30"/>
    </row>
    <row r="64" spans="1:6" ht="14.25" x14ac:dyDescent="0.2">
      <c r="A64" s="30"/>
      <c r="B64" s="87"/>
      <c r="C64" s="87"/>
      <c r="D64" s="87"/>
      <c r="E64" s="37"/>
      <c r="F64" s="30"/>
    </row>
    <row r="65" spans="1:6" ht="14.25" x14ac:dyDescent="0.2">
      <c r="A65" s="30"/>
      <c r="B65" s="87"/>
      <c r="C65" s="87"/>
      <c r="D65" s="87"/>
      <c r="E65" s="37"/>
      <c r="F65" s="30"/>
    </row>
    <row r="66" spans="1:6" ht="14.25" x14ac:dyDescent="0.2">
      <c r="A66" s="30"/>
      <c r="B66" s="87"/>
      <c r="C66" s="87"/>
      <c r="D66" s="87"/>
      <c r="E66" s="37"/>
      <c r="F66" s="30"/>
    </row>
    <row r="67" spans="1:6" ht="14.25" x14ac:dyDescent="0.2">
      <c r="A67" s="30"/>
      <c r="B67" s="87"/>
      <c r="C67" s="87"/>
      <c r="D67" s="87"/>
      <c r="E67" s="37"/>
      <c r="F67" s="30"/>
    </row>
    <row r="68" spans="1:6" ht="14.25" x14ac:dyDescent="0.2">
      <c r="A68" s="30"/>
      <c r="B68" s="87"/>
      <c r="C68" s="87"/>
      <c r="D68" s="87"/>
      <c r="E68" s="37"/>
      <c r="F68" s="30"/>
    </row>
    <row r="69" spans="1:6" ht="14.25" x14ac:dyDescent="0.2">
      <c r="A69" s="30"/>
      <c r="B69" s="87"/>
      <c r="C69" s="87"/>
      <c r="D69" s="87"/>
      <c r="E69" s="37"/>
      <c r="F69" s="30"/>
    </row>
    <row r="70" spans="1:6" ht="14.25" x14ac:dyDescent="0.2">
      <c r="A70" s="30"/>
      <c r="B70" s="87"/>
      <c r="C70" s="87"/>
      <c r="D70" s="87"/>
      <c r="E70" s="37"/>
      <c r="F70" s="30"/>
    </row>
    <row r="71" spans="1:6" ht="14.25" x14ac:dyDescent="0.2">
      <c r="A71" s="30"/>
      <c r="B71" s="87"/>
      <c r="C71" s="87"/>
      <c r="D71" s="87"/>
      <c r="E71" s="37"/>
      <c r="F71" s="30"/>
    </row>
    <row r="72" spans="1:6" ht="14.25" x14ac:dyDescent="0.2">
      <c r="A72" s="30"/>
      <c r="B72" s="87"/>
      <c r="C72" s="87"/>
      <c r="D72" s="87"/>
      <c r="E72" s="37"/>
      <c r="F72" s="30"/>
    </row>
    <row r="73" spans="1:6" ht="13.5" customHeight="1" x14ac:dyDescent="0.2">
      <c r="A73" s="30"/>
      <c r="B73" s="87"/>
      <c r="C73" s="87"/>
      <c r="D73" s="87"/>
      <c r="E73" s="37"/>
      <c r="F73" s="30"/>
    </row>
    <row r="74" spans="1:6" ht="13.5" customHeight="1" x14ac:dyDescent="0.2">
      <c r="A74" s="30"/>
      <c r="B74" s="34" t="s">
        <v>44</v>
      </c>
      <c r="C74" s="35"/>
      <c r="D74" s="35"/>
      <c r="E74" s="38">
        <f>SUM(E34:E61)</f>
        <v>225</v>
      </c>
      <c r="F74" s="30"/>
    </row>
    <row r="75" spans="1:6" ht="13.5" customHeight="1" x14ac:dyDescent="0.2">
      <c r="A75" s="30"/>
      <c r="B75" s="43" t="s">
        <v>41</v>
      </c>
      <c r="C75" s="35"/>
      <c r="D75" s="35"/>
      <c r="E75" s="39">
        <v>0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0</v>
      </c>
      <c r="F76" s="30"/>
    </row>
    <row r="77" spans="1:6" ht="13.5" customHeight="1" x14ac:dyDescent="0.2">
      <c r="A77" s="30"/>
      <c r="B77" s="34" t="s">
        <v>43</v>
      </c>
      <c r="C77" s="35"/>
      <c r="D77" s="35"/>
      <c r="E77" s="38">
        <f>SUM(E74:E76)</f>
        <v>225</v>
      </c>
      <c r="F77" s="30"/>
    </row>
    <row r="78" spans="1:6" ht="13.5" customHeight="1" x14ac:dyDescent="0.2">
      <c r="A78" s="30"/>
      <c r="B78" s="35" t="s">
        <v>6</v>
      </c>
      <c r="C78" s="40">
        <v>0.05</v>
      </c>
      <c r="D78" s="35"/>
      <c r="E78" s="44">
        <f>ROUND(E77*C78,2)</f>
        <v>11.25</v>
      </c>
      <c r="F78" s="30"/>
    </row>
    <row r="79" spans="1:6" ht="13.5" customHeight="1" x14ac:dyDescent="0.2">
      <c r="A79" s="30"/>
      <c r="B79" s="35" t="s">
        <v>5</v>
      </c>
      <c r="C79" s="52">
        <v>9.9750000000000005E-2</v>
      </c>
      <c r="D79" s="35"/>
      <c r="E79" s="45">
        <f>ROUND(E77*C79,2)</f>
        <v>22.44</v>
      </c>
      <c r="F79" s="30"/>
    </row>
    <row r="80" spans="1:6" ht="13.5" customHeight="1" x14ac:dyDescent="0.2">
      <c r="A80" s="30"/>
      <c r="B80" s="35"/>
      <c r="C80" s="35"/>
      <c r="D80" s="35"/>
      <c r="E80" s="41"/>
      <c r="F80" s="30"/>
    </row>
    <row r="81" spans="1:6" ht="16.5" customHeight="1" thickBot="1" x14ac:dyDescent="0.25">
      <c r="A81" s="30"/>
      <c r="B81" s="34" t="s">
        <v>45</v>
      </c>
      <c r="C81" s="35"/>
      <c r="D81" s="35"/>
      <c r="E81" s="42">
        <f>SUM(E77:E79)</f>
        <v>258.69</v>
      </c>
      <c r="F81" s="30"/>
    </row>
    <row r="82" spans="1:6" ht="15.75" thickTop="1" x14ac:dyDescent="0.2">
      <c r="A82" s="30"/>
      <c r="B82" s="89"/>
      <c r="C82" s="89"/>
      <c r="D82" s="89"/>
      <c r="E82" s="46"/>
      <c r="F82" s="30"/>
    </row>
    <row r="83" spans="1:6" ht="15" x14ac:dyDescent="0.2">
      <c r="A83" s="30"/>
      <c r="B83" s="88" t="s">
        <v>47</v>
      </c>
      <c r="C83" s="88"/>
      <c r="D83" s="88"/>
      <c r="E83" s="46">
        <v>0</v>
      </c>
      <c r="F83" s="30"/>
    </row>
    <row r="84" spans="1:6" ht="15" x14ac:dyDescent="0.2">
      <c r="A84" s="30"/>
      <c r="B84" s="89"/>
      <c r="C84" s="89"/>
      <c r="D84" s="89"/>
      <c r="E84" s="46"/>
      <c r="F84" s="30"/>
    </row>
    <row r="85" spans="1:6" ht="19.5" customHeight="1" x14ac:dyDescent="0.2">
      <c r="A85" s="30"/>
      <c r="B85" s="47" t="s">
        <v>46</v>
      </c>
      <c r="C85" s="48"/>
      <c r="D85" s="48"/>
      <c r="E85" s="49">
        <f>E81-E83</f>
        <v>258.69</v>
      </c>
      <c r="F85" s="30"/>
    </row>
    <row r="86" spans="1:6" ht="13.5" customHeight="1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93"/>
      <c r="C88" s="93"/>
      <c r="D88" s="93"/>
      <c r="E88" s="93"/>
      <c r="F88" s="30"/>
    </row>
    <row r="89" spans="1:6" ht="14.25" x14ac:dyDescent="0.2">
      <c r="A89" s="86" t="s">
        <v>48</v>
      </c>
      <c r="B89" s="86"/>
      <c r="C89" s="86"/>
      <c r="D89" s="86"/>
      <c r="E89" s="86"/>
      <c r="F89" s="86"/>
    </row>
    <row r="90" spans="1:6" ht="14.25" x14ac:dyDescent="0.2">
      <c r="A90" s="84" t="s">
        <v>7</v>
      </c>
      <c r="B90" s="84"/>
      <c r="C90" s="84"/>
      <c r="D90" s="84"/>
      <c r="E90" s="84"/>
      <c r="F90" s="84"/>
    </row>
    <row r="91" spans="1:6" x14ac:dyDescent="0.2">
      <c r="A91" s="30"/>
      <c r="B91" s="30"/>
      <c r="C91" s="30"/>
      <c r="D91" s="30"/>
      <c r="E91" s="30"/>
      <c r="F91" s="30"/>
    </row>
    <row r="92" spans="1:6" x14ac:dyDescent="0.2">
      <c r="A92" s="30"/>
      <c r="B92" s="94"/>
      <c r="C92" s="94"/>
      <c r="D92" s="94"/>
      <c r="E92" s="94"/>
      <c r="F92" s="30"/>
    </row>
    <row r="93" spans="1:6" ht="15" x14ac:dyDescent="0.2">
      <c r="A93" s="85" t="s">
        <v>8</v>
      </c>
      <c r="B93" s="85"/>
      <c r="C93" s="85"/>
      <c r="D93" s="85"/>
      <c r="E93" s="85"/>
      <c r="F93" s="85"/>
    </row>
    <row r="95" spans="1:6" ht="39.75" customHeight="1" x14ac:dyDescent="0.2">
      <c r="B95" s="91"/>
      <c r="C95" s="92"/>
      <c r="D95" s="92"/>
    </row>
    <row r="96" spans="1:6" ht="13.5" customHeight="1" x14ac:dyDescent="0.2"/>
    <row r="97" spans="2:4" x14ac:dyDescent="0.2">
      <c r="B97" s="20"/>
      <c r="C97" s="20"/>
      <c r="D97" s="20"/>
    </row>
  </sheetData>
  <mergeCells count="49">
    <mergeCell ref="B95:D95"/>
    <mergeCell ref="B84:D84"/>
    <mergeCell ref="B88:E88"/>
    <mergeCell ref="A89:F89"/>
    <mergeCell ref="A90:F90"/>
    <mergeCell ref="B92:E92"/>
    <mergeCell ref="A93:F93"/>
    <mergeCell ref="B83:D8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82:D82"/>
    <mergeCell ref="B63:D63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51:D51"/>
    <mergeCell ref="B39:D39"/>
    <mergeCell ref="B40:D40"/>
    <mergeCell ref="B41:D41"/>
    <mergeCell ref="B42:D42"/>
    <mergeCell ref="B44:D44"/>
    <mergeCell ref="B45:D45"/>
    <mergeCell ref="B46:D46"/>
    <mergeCell ref="B47:D47"/>
    <mergeCell ref="B48:D48"/>
    <mergeCell ref="B49:D49"/>
    <mergeCell ref="B50:D50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2:B84 B34:B73 B12:B20" xr:uid="{00000000-0002-0000-05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2"/>
  <sheetViews>
    <sheetView view="pageBreakPreview" zoomScale="80" zoomScaleNormal="100" zoomScaleSheetLayoutView="80" workbookViewId="0">
      <selection activeCell="E42" sqref="E42"/>
    </sheetView>
  </sheetViews>
  <sheetFormatPr baseColWidth="10" defaultRowHeight="12.75" x14ac:dyDescent="0.2"/>
  <cols>
    <col min="1" max="1" width="5.140625" style="54" customWidth="1"/>
    <col min="2" max="2" width="120" style="54" customWidth="1"/>
    <col min="3" max="3" width="11.5703125" style="54" customWidth="1"/>
    <col min="4" max="4" width="17.5703125" style="54" customWidth="1"/>
    <col min="5" max="5" width="17.7109375" style="54" customWidth="1"/>
    <col min="6" max="6" width="10.5703125" style="54" customWidth="1"/>
    <col min="7" max="16384" width="11.42578125" style="54"/>
  </cols>
  <sheetData>
    <row r="12" spans="2:5" x14ac:dyDescent="0.2">
      <c r="B12" s="53"/>
      <c r="E12" s="55"/>
    </row>
    <row r="13" spans="2:5" x14ac:dyDescent="0.2">
      <c r="B13" s="53"/>
      <c r="E13" s="55"/>
    </row>
    <row r="14" spans="2:5" x14ac:dyDescent="0.2">
      <c r="B14" s="53"/>
      <c r="E14" s="55"/>
    </row>
    <row r="15" spans="2:5" x14ac:dyDescent="0.2">
      <c r="B15" s="53"/>
      <c r="E15" s="55"/>
    </row>
    <row r="16" spans="2:5" x14ac:dyDescent="0.2">
      <c r="B16" s="53"/>
      <c r="E16" s="55"/>
    </row>
    <row r="17" spans="1:6" x14ac:dyDescent="0.2">
      <c r="B17" s="53"/>
      <c r="E17" s="55"/>
    </row>
    <row r="18" spans="1:6" x14ac:dyDescent="0.2">
      <c r="B18" s="53"/>
      <c r="E18" s="55"/>
    </row>
    <row r="19" spans="1:6" x14ac:dyDescent="0.2">
      <c r="B19" s="53"/>
      <c r="E19" s="55"/>
    </row>
    <row r="20" spans="1:6" x14ac:dyDescent="0.2">
      <c r="B20" s="53"/>
      <c r="E20" s="55"/>
    </row>
    <row r="21" spans="1:6" ht="15" x14ac:dyDescent="0.2">
      <c r="A21" s="56"/>
      <c r="B21" s="57" t="s">
        <v>88</v>
      </c>
      <c r="C21" s="58"/>
      <c r="D21" s="58"/>
      <c r="E21" s="58"/>
      <c r="F21" s="58"/>
    </row>
    <row r="22" spans="1:6" ht="15" x14ac:dyDescent="0.2">
      <c r="A22" s="56"/>
      <c r="B22" s="59"/>
      <c r="C22" s="58"/>
      <c r="D22" s="58"/>
      <c r="E22" s="58"/>
      <c r="F22" s="58"/>
    </row>
    <row r="23" spans="1:6" ht="15" x14ac:dyDescent="0.2">
      <c r="A23" s="56"/>
      <c r="B23" s="59"/>
      <c r="C23" s="58"/>
      <c r="D23" s="58"/>
      <c r="E23" s="58"/>
      <c r="F23" s="58"/>
    </row>
    <row r="24" spans="1:6" ht="15" x14ac:dyDescent="0.2">
      <c r="A24" s="56"/>
      <c r="B24" s="34" t="s">
        <v>50</v>
      </c>
      <c r="C24" s="58"/>
      <c r="D24" s="58"/>
      <c r="E24" s="58"/>
      <c r="F24" s="58"/>
    </row>
    <row r="25" spans="1:6" ht="15" x14ac:dyDescent="0.2">
      <c r="A25" s="56"/>
      <c r="B25" s="34" t="s">
        <v>51</v>
      </c>
      <c r="C25" s="58"/>
      <c r="D25" s="58"/>
      <c r="E25" s="58"/>
      <c r="F25" s="58"/>
    </row>
    <row r="26" spans="1:6" ht="33.75" customHeight="1" x14ac:dyDescent="0.2">
      <c r="A26" s="56"/>
      <c r="B26" s="79" t="s">
        <v>89</v>
      </c>
      <c r="C26" s="58"/>
      <c r="D26" s="58"/>
      <c r="E26" s="58"/>
      <c r="F26" s="58"/>
    </row>
    <row r="27" spans="1:6" x14ac:dyDescent="0.2">
      <c r="A27" s="60"/>
      <c r="B27" s="58"/>
      <c r="C27" s="61"/>
      <c r="D27" s="61"/>
      <c r="E27" s="62"/>
      <c r="F27" s="58"/>
    </row>
    <row r="28" spans="1:6" ht="15" x14ac:dyDescent="0.2">
      <c r="A28" s="56"/>
      <c r="B28" s="61"/>
      <c r="C28" s="61"/>
      <c r="D28" s="63" t="s">
        <v>40</v>
      </c>
      <c r="E28" s="63" t="s">
        <v>90</v>
      </c>
      <c r="F28" s="58"/>
    </row>
    <row r="29" spans="1:6" ht="13.5" thickBot="1" x14ac:dyDescent="0.25">
      <c r="A29" s="64"/>
      <c r="B29" s="64"/>
      <c r="C29" s="64"/>
      <c r="D29" s="64"/>
      <c r="E29" s="64"/>
      <c r="F29" s="65"/>
    </row>
    <row r="30" spans="1:6" s="6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6"/>
      <c r="B31" s="60"/>
      <c r="C31" s="56"/>
      <c r="D31" s="56"/>
      <c r="E31" s="56"/>
    </row>
    <row r="32" spans="1:6" ht="14.25" x14ac:dyDescent="0.2">
      <c r="A32" s="58"/>
      <c r="B32" s="67" t="s">
        <v>85</v>
      </c>
      <c r="C32" s="67"/>
      <c r="D32" s="67"/>
      <c r="E32" s="68"/>
      <c r="F32" s="58"/>
    </row>
    <row r="33" spans="1:6" ht="14.25" x14ac:dyDescent="0.2">
      <c r="A33" s="58"/>
      <c r="B33" s="95"/>
      <c r="C33" s="95"/>
      <c r="D33" s="95"/>
      <c r="E33" s="68"/>
      <c r="F33" s="58"/>
    </row>
    <row r="34" spans="1:6" ht="14.25" x14ac:dyDescent="0.2">
      <c r="A34" s="58"/>
      <c r="B34" s="95"/>
      <c r="C34" s="95"/>
      <c r="D34" s="95"/>
      <c r="E34" s="68"/>
      <c r="F34" s="58"/>
    </row>
    <row r="35" spans="1:6" ht="14.25" x14ac:dyDescent="0.2">
      <c r="A35" s="58"/>
      <c r="B35" s="95" t="s">
        <v>91</v>
      </c>
      <c r="C35" s="95"/>
      <c r="D35" s="95"/>
      <c r="E35" s="68">
        <f>1.75*230</f>
        <v>402.5</v>
      </c>
      <c r="F35" s="58"/>
    </row>
    <row r="36" spans="1:6" ht="14.25" x14ac:dyDescent="0.2">
      <c r="A36" s="58"/>
      <c r="B36" s="95"/>
      <c r="C36" s="95"/>
      <c r="D36" s="95"/>
      <c r="E36" s="68"/>
      <c r="F36" s="58"/>
    </row>
    <row r="37" spans="1:6" ht="14.25" x14ac:dyDescent="0.2">
      <c r="A37" s="58"/>
      <c r="B37" s="95"/>
      <c r="C37" s="95"/>
      <c r="D37" s="95"/>
      <c r="E37" s="68"/>
      <c r="F37" s="58"/>
    </row>
    <row r="38" spans="1:6" ht="14.25" x14ac:dyDescent="0.2">
      <c r="A38" s="58"/>
      <c r="B38" s="95" t="s">
        <v>92</v>
      </c>
      <c r="C38" s="95"/>
      <c r="D38" s="95"/>
      <c r="E38" s="68">
        <f>2*230</f>
        <v>460</v>
      </c>
      <c r="F38" s="58"/>
    </row>
    <row r="39" spans="1:6" ht="14.25" x14ac:dyDescent="0.2">
      <c r="A39" s="58"/>
      <c r="B39" s="95"/>
      <c r="C39" s="95"/>
      <c r="D39" s="95"/>
      <c r="E39" s="68"/>
      <c r="F39" s="58"/>
    </row>
    <row r="40" spans="1:6" ht="14.25" x14ac:dyDescent="0.2">
      <c r="A40" s="58"/>
      <c r="B40" s="95"/>
      <c r="C40" s="95"/>
      <c r="D40" s="95"/>
      <c r="E40" s="68"/>
      <c r="F40" s="58"/>
    </row>
    <row r="41" spans="1:6" ht="14.25" x14ac:dyDescent="0.2">
      <c r="A41" s="58"/>
      <c r="B41" s="95" t="s">
        <v>93</v>
      </c>
      <c r="C41" s="95"/>
      <c r="D41" s="95"/>
      <c r="E41" s="68">
        <f>1.4*230</f>
        <v>322</v>
      </c>
      <c r="F41" s="58"/>
    </row>
    <row r="42" spans="1:6" ht="14.25" x14ac:dyDescent="0.2">
      <c r="A42" s="58"/>
      <c r="B42" s="95"/>
      <c r="C42" s="95"/>
      <c r="D42" s="95"/>
      <c r="E42" s="68"/>
      <c r="F42" s="58"/>
    </row>
    <row r="43" spans="1:6" ht="14.25" x14ac:dyDescent="0.2">
      <c r="A43" s="58"/>
      <c r="B43" s="95"/>
      <c r="C43" s="95"/>
      <c r="D43" s="95"/>
      <c r="E43" s="68"/>
      <c r="F43" s="58"/>
    </row>
    <row r="44" spans="1:6" ht="14.25" x14ac:dyDescent="0.2">
      <c r="A44" s="58"/>
      <c r="B44" s="95"/>
      <c r="C44" s="95"/>
      <c r="D44" s="95"/>
      <c r="E44" s="68"/>
      <c r="F44" s="58"/>
    </row>
    <row r="45" spans="1:6" ht="14.25" x14ac:dyDescent="0.2">
      <c r="A45" s="58"/>
      <c r="B45" s="95"/>
      <c r="C45" s="95"/>
      <c r="D45" s="95"/>
      <c r="E45" s="68"/>
      <c r="F45" s="58"/>
    </row>
    <row r="46" spans="1:6" ht="14.25" x14ac:dyDescent="0.2">
      <c r="A46" s="58"/>
      <c r="B46" s="95"/>
      <c r="C46" s="95"/>
      <c r="D46" s="95"/>
      <c r="E46" s="68"/>
      <c r="F46" s="58"/>
    </row>
    <row r="47" spans="1:6" ht="14.25" x14ac:dyDescent="0.2">
      <c r="A47" s="58"/>
      <c r="B47" s="95"/>
      <c r="C47" s="95"/>
      <c r="D47" s="95"/>
      <c r="E47" s="68"/>
      <c r="F47" s="58"/>
    </row>
    <row r="48" spans="1:6" ht="14.25" x14ac:dyDescent="0.2">
      <c r="A48" s="58"/>
      <c r="B48" s="95"/>
      <c r="C48" s="95"/>
      <c r="D48" s="95"/>
      <c r="E48" s="68"/>
      <c r="F48" s="58"/>
    </row>
    <row r="49" spans="1:6" ht="14.25" x14ac:dyDescent="0.2">
      <c r="A49" s="58"/>
      <c r="B49" s="95"/>
      <c r="C49" s="95"/>
      <c r="D49" s="95"/>
      <c r="E49" s="68"/>
      <c r="F49" s="58"/>
    </row>
    <row r="50" spans="1:6" ht="14.25" x14ac:dyDescent="0.2">
      <c r="A50" s="58"/>
      <c r="B50" s="95"/>
      <c r="C50" s="95"/>
      <c r="D50" s="95"/>
      <c r="E50" s="68"/>
      <c r="F50" s="58"/>
    </row>
    <row r="51" spans="1:6" ht="14.25" x14ac:dyDescent="0.2">
      <c r="A51" s="58"/>
      <c r="B51" s="95"/>
      <c r="C51" s="95"/>
      <c r="D51" s="95"/>
      <c r="E51" s="68"/>
      <c r="F51" s="58"/>
    </row>
    <row r="52" spans="1:6" ht="14.25" x14ac:dyDescent="0.2">
      <c r="A52" s="58"/>
      <c r="B52" s="95"/>
      <c r="C52" s="95"/>
      <c r="D52" s="95"/>
      <c r="E52" s="68"/>
      <c r="F52" s="58"/>
    </row>
    <row r="53" spans="1:6" ht="14.25" x14ac:dyDescent="0.2">
      <c r="A53" s="58"/>
      <c r="B53" s="95"/>
      <c r="C53" s="95"/>
      <c r="D53" s="95"/>
      <c r="E53" s="68"/>
      <c r="F53" s="58"/>
    </row>
    <row r="54" spans="1:6" ht="14.25" x14ac:dyDescent="0.2">
      <c r="A54" s="58"/>
      <c r="B54" s="95"/>
      <c r="C54" s="95"/>
      <c r="D54" s="95"/>
      <c r="E54" s="68"/>
      <c r="F54" s="58"/>
    </row>
    <row r="55" spans="1:6" ht="14.25" x14ac:dyDescent="0.2">
      <c r="A55" s="58"/>
      <c r="B55" s="69"/>
      <c r="C55" s="69"/>
      <c r="D55" s="69"/>
      <c r="E55" s="68"/>
      <c r="F55" s="58"/>
    </row>
    <row r="56" spans="1:6" ht="14.25" x14ac:dyDescent="0.2">
      <c r="A56" s="58"/>
      <c r="B56" s="95"/>
      <c r="C56" s="95"/>
      <c r="D56" s="95"/>
      <c r="E56" s="68"/>
      <c r="F56" s="58"/>
    </row>
    <row r="57" spans="1:6" ht="14.25" x14ac:dyDescent="0.2">
      <c r="A57" s="58"/>
      <c r="B57" s="95"/>
      <c r="C57" s="95"/>
      <c r="D57" s="95"/>
      <c r="E57" s="68"/>
      <c r="F57" s="58"/>
    </row>
    <row r="58" spans="1:6" ht="14.25" x14ac:dyDescent="0.2">
      <c r="A58" s="58"/>
      <c r="B58" s="95"/>
      <c r="C58" s="95"/>
      <c r="D58" s="95"/>
      <c r="E58" s="68"/>
      <c r="F58" s="58"/>
    </row>
    <row r="59" spans="1:6" ht="14.25" x14ac:dyDescent="0.2">
      <c r="A59" s="58"/>
      <c r="B59" s="95"/>
      <c r="C59" s="95"/>
      <c r="D59" s="95"/>
      <c r="E59" s="68"/>
      <c r="F59" s="58"/>
    </row>
    <row r="60" spans="1:6" ht="14.25" x14ac:dyDescent="0.2">
      <c r="A60" s="58"/>
      <c r="B60" s="95"/>
      <c r="C60" s="95"/>
      <c r="D60" s="95"/>
      <c r="E60" s="68"/>
      <c r="F60" s="58"/>
    </row>
    <row r="61" spans="1:6" ht="14.25" x14ac:dyDescent="0.2">
      <c r="A61" s="58"/>
      <c r="B61" s="95"/>
      <c r="C61" s="95"/>
      <c r="D61" s="95"/>
      <c r="E61" s="68"/>
      <c r="F61" s="58"/>
    </row>
    <row r="62" spans="1:6" ht="14.25" x14ac:dyDescent="0.2">
      <c r="A62" s="58"/>
      <c r="B62" s="95"/>
      <c r="C62" s="95"/>
      <c r="D62" s="95"/>
      <c r="E62" s="68"/>
      <c r="F62" s="58"/>
    </row>
    <row r="63" spans="1:6" ht="14.25" x14ac:dyDescent="0.2">
      <c r="A63" s="58"/>
      <c r="B63" s="95"/>
      <c r="C63" s="95"/>
      <c r="D63" s="95"/>
      <c r="E63" s="68"/>
      <c r="F63" s="58"/>
    </row>
    <row r="64" spans="1:6" ht="14.25" x14ac:dyDescent="0.2">
      <c r="A64" s="58"/>
      <c r="B64" s="95"/>
      <c r="C64" s="95"/>
      <c r="D64" s="95"/>
      <c r="E64" s="68"/>
      <c r="F64" s="58"/>
    </row>
    <row r="65" spans="1:6" ht="14.25" x14ac:dyDescent="0.2">
      <c r="A65" s="58"/>
      <c r="B65" s="95"/>
      <c r="C65" s="95"/>
      <c r="D65" s="95"/>
      <c r="E65" s="68"/>
      <c r="F65" s="58"/>
    </row>
    <row r="66" spans="1:6" ht="14.25" x14ac:dyDescent="0.2">
      <c r="A66" s="58"/>
      <c r="B66" s="95"/>
      <c r="C66" s="95"/>
      <c r="D66" s="95"/>
      <c r="E66" s="68"/>
      <c r="F66" s="58"/>
    </row>
    <row r="67" spans="1:6" ht="14.25" x14ac:dyDescent="0.2">
      <c r="A67" s="58"/>
      <c r="B67" s="95"/>
      <c r="C67" s="95"/>
      <c r="D67" s="95"/>
      <c r="E67" s="68"/>
      <c r="F67" s="58"/>
    </row>
    <row r="68" spans="1:6" ht="13.5" customHeight="1" x14ac:dyDescent="0.2">
      <c r="A68" s="58"/>
      <c r="B68" s="95"/>
      <c r="C68" s="95"/>
      <c r="D68" s="95"/>
      <c r="E68" s="68"/>
      <c r="F68" s="58"/>
    </row>
    <row r="69" spans="1:6" ht="13.5" customHeight="1" x14ac:dyDescent="0.2">
      <c r="A69" s="58"/>
      <c r="B69" s="57" t="s">
        <v>44</v>
      </c>
      <c r="C69" s="59"/>
      <c r="D69" s="59"/>
      <c r="E69" s="38">
        <f>SUM(E33:E68)</f>
        <v>1184.5</v>
      </c>
      <c r="F69" s="58"/>
    </row>
    <row r="70" spans="1:6" ht="13.5" customHeight="1" x14ac:dyDescent="0.2">
      <c r="A70" s="58"/>
      <c r="B70" s="70" t="s">
        <v>41</v>
      </c>
      <c r="C70" s="59"/>
      <c r="D70" s="59"/>
      <c r="E70" s="39">
        <v>0</v>
      </c>
      <c r="F70" s="58"/>
    </row>
    <row r="71" spans="1:6" ht="13.5" customHeight="1" x14ac:dyDescent="0.2">
      <c r="A71" s="58"/>
      <c r="B71" s="70" t="s">
        <v>42</v>
      </c>
      <c r="C71" s="59"/>
      <c r="D71" s="59"/>
      <c r="E71" s="39">
        <v>0</v>
      </c>
      <c r="F71" s="58"/>
    </row>
    <row r="72" spans="1:6" ht="13.5" customHeight="1" x14ac:dyDescent="0.2">
      <c r="A72" s="58"/>
      <c r="B72" s="57" t="s">
        <v>43</v>
      </c>
      <c r="C72" s="59"/>
      <c r="D72" s="59"/>
      <c r="E72" s="38">
        <f>SUM(E69:E71)</f>
        <v>1184.5</v>
      </c>
      <c r="F72" s="58"/>
    </row>
    <row r="73" spans="1:6" ht="13.5" customHeight="1" x14ac:dyDescent="0.2">
      <c r="A73" s="58"/>
      <c r="B73" s="59" t="s">
        <v>6</v>
      </c>
      <c r="C73" s="71">
        <v>0.05</v>
      </c>
      <c r="D73" s="59"/>
      <c r="E73" s="44">
        <f>ROUND(E72*C73,2)</f>
        <v>59.23</v>
      </c>
      <c r="F73" s="58"/>
    </row>
    <row r="74" spans="1:6" ht="13.5" customHeight="1" x14ac:dyDescent="0.2">
      <c r="A74" s="58"/>
      <c r="B74" s="59" t="s">
        <v>5</v>
      </c>
      <c r="C74" s="72">
        <v>9.9750000000000005E-2</v>
      </c>
      <c r="D74" s="59"/>
      <c r="E74" s="45">
        <f>ROUND(E72*C74,2)</f>
        <v>118.15</v>
      </c>
      <c r="F74" s="58"/>
    </row>
    <row r="75" spans="1:6" ht="13.5" customHeight="1" x14ac:dyDescent="0.2">
      <c r="A75" s="58"/>
      <c r="B75" s="59"/>
      <c r="C75" s="59"/>
      <c r="D75" s="59"/>
      <c r="E75" s="73"/>
      <c r="F75" s="58"/>
    </row>
    <row r="76" spans="1:6" ht="16.5" customHeight="1" thickBot="1" x14ac:dyDescent="0.25">
      <c r="A76" s="58"/>
      <c r="B76" s="57" t="s">
        <v>45</v>
      </c>
      <c r="C76" s="59"/>
      <c r="D76" s="59"/>
      <c r="E76" s="42">
        <f>SUM(E72:E74)</f>
        <v>1361.88</v>
      </c>
      <c r="F76" s="58"/>
    </row>
    <row r="77" spans="1:6" ht="15.75" thickTop="1" x14ac:dyDescent="0.2">
      <c r="A77" s="58"/>
      <c r="B77" s="101"/>
      <c r="C77" s="101"/>
      <c r="D77" s="101"/>
      <c r="E77" s="74"/>
      <c r="F77" s="58"/>
    </row>
    <row r="78" spans="1:6" ht="15" x14ac:dyDescent="0.2">
      <c r="A78" s="58"/>
      <c r="B78" s="102" t="s">
        <v>47</v>
      </c>
      <c r="C78" s="102"/>
      <c r="D78" s="102"/>
      <c r="E78" s="74">
        <v>0</v>
      </c>
      <c r="F78" s="58"/>
    </row>
    <row r="79" spans="1:6" ht="15" x14ac:dyDescent="0.2">
      <c r="A79" s="58"/>
      <c r="B79" s="101"/>
      <c r="C79" s="101"/>
      <c r="D79" s="101"/>
      <c r="E79" s="74"/>
      <c r="F79" s="58"/>
    </row>
    <row r="80" spans="1:6" ht="19.5" customHeight="1" x14ac:dyDescent="0.2">
      <c r="A80" s="58"/>
      <c r="B80" s="75" t="s">
        <v>46</v>
      </c>
      <c r="C80" s="76"/>
      <c r="D80" s="76"/>
      <c r="E80" s="77">
        <f>E76-E78</f>
        <v>1361.88</v>
      </c>
      <c r="F80" s="58"/>
    </row>
    <row r="81" spans="1:6" ht="13.5" customHeight="1" x14ac:dyDescent="0.2">
      <c r="A81" s="58"/>
      <c r="B81" s="58"/>
      <c r="C81" s="58"/>
      <c r="D81" s="58"/>
      <c r="E81" s="58"/>
      <c r="F81" s="58"/>
    </row>
    <row r="82" spans="1:6" x14ac:dyDescent="0.2">
      <c r="A82" s="58"/>
      <c r="B82" s="58"/>
      <c r="C82" s="58"/>
      <c r="D82" s="58"/>
      <c r="E82" s="58"/>
      <c r="F82" s="58"/>
    </row>
    <row r="83" spans="1:6" x14ac:dyDescent="0.2">
      <c r="A83" s="58"/>
      <c r="B83" s="103"/>
      <c r="C83" s="103"/>
      <c r="D83" s="103"/>
      <c r="E83" s="103"/>
      <c r="F83" s="58"/>
    </row>
    <row r="84" spans="1:6" ht="14.25" x14ac:dyDescent="0.2">
      <c r="A84" s="104" t="s">
        <v>86</v>
      </c>
      <c r="B84" s="104"/>
      <c r="C84" s="104"/>
      <c r="D84" s="104"/>
      <c r="E84" s="104"/>
      <c r="F84" s="104"/>
    </row>
    <row r="85" spans="1:6" ht="14.25" x14ac:dyDescent="0.2">
      <c r="A85" s="105" t="s">
        <v>87</v>
      </c>
      <c r="B85" s="105"/>
      <c r="C85" s="105"/>
      <c r="D85" s="105"/>
      <c r="E85" s="105"/>
      <c r="F85" s="105"/>
    </row>
    <row r="86" spans="1:6" x14ac:dyDescent="0.2">
      <c r="A86" s="58"/>
      <c r="B86" s="58"/>
      <c r="C86" s="58"/>
      <c r="D86" s="58"/>
      <c r="E86" s="58"/>
      <c r="F86" s="58"/>
    </row>
    <row r="87" spans="1:6" x14ac:dyDescent="0.2">
      <c r="A87" s="58"/>
      <c r="B87" s="97"/>
      <c r="C87" s="97"/>
      <c r="D87" s="97"/>
      <c r="E87" s="97"/>
      <c r="F87" s="58"/>
    </row>
    <row r="88" spans="1:6" ht="15" x14ac:dyDescent="0.2">
      <c r="A88" s="98" t="s">
        <v>8</v>
      </c>
      <c r="B88" s="98"/>
      <c r="C88" s="98"/>
      <c r="D88" s="98"/>
      <c r="E88" s="98"/>
      <c r="F88" s="98"/>
    </row>
    <row r="90" spans="1:6" ht="39.75" customHeight="1" x14ac:dyDescent="0.2">
      <c r="B90" s="99"/>
      <c r="C90" s="100"/>
      <c r="D90" s="100"/>
    </row>
    <row r="91" spans="1:6" ht="13.5" customHeight="1" x14ac:dyDescent="0.2"/>
    <row r="92" spans="1:6" x14ac:dyDescent="0.2">
      <c r="B92" s="78"/>
      <c r="C92" s="78"/>
      <c r="D92" s="78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6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54" customWidth="1"/>
    <col min="2" max="2" width="120" style="54" customWidth="1"/>
    <col min="3" max="3" width="11.5703125" style="54" customWidth="1"/>
    <col min="4" max="4" width="17.5703125" style="54" customWidth="1"/>
    <col min="5" max="5" width="17.7109375" style="54" customWidth="1"/>
    <col min="6" max="6" width="10.5703125" style="54" customWidth="1"/>
    <col min="7" max="16384" width="11.42578125" style="54"/>
  </cols>
  <sheetData>
    <row r="12" spans="2:5" x14ac:dyDescent="0.2">
      <c r="B12" s="53"/>
      <c r="E12" s="55"/>
    </row>
    <row r="13" spans="2:5" x14ac:dyDescent="0.2">
      <c r="B13" s="53"/>
      <c r="E13" s="55"/>
    </row>
    <row r="14" spans="2:5" x14ac:dyDescent="0.2">
      <c r="B14" s="53"/>
      <c r="E14" s="55"/>
    </row>
    <row r="15" spans="2:5" x14ac:dyDescent="0.2">
      <c r="B15" s="53"/>
      <c r="E15" s="55"/>
    </row>
    <row r="16" spans="2:5" x14ac:dyDescent="0.2">
      <c r="B16" s="53"/>
      <c r="E16" s="55"/>
    </row>
    <row r="17" spans="1:6" x14ac:dyDescent="0.2">
      <c r="B17" s="53"/>
      <c r="E17" s="55"/>
    </row>
    <row r="18" spans="1:6" x14ac:dyDescent="0.2">
      <c r="B18" s="53"/>
      <c r="E18" s="55"/>
    </row>
    <row r="19" spans="1:6" x14ac:dyDescent="0.2">
      <c r="B19" s="53"/>
      <c r="E19" s="55"/>
    </row>
    <row r="20" spans="1:6" x14ac:dyDescent="0.2">
      <c r="B20" s="53"/>
      <c r="E20" s="55"/>
    </row>
    <row r="21" spans="1:6" ht="15" x14ac:dyDescent="0.2">
      <c r="A21" s="56"/>
      <c r="B21" s="57" t="s">
        <v>95</v>
      </c>
      <c r="C21" s="58"/>
      <c r="D21" s="58"/>
      <c r="E21" s="58"/>
      <c r="F21" s="58"/>
    </row>
    <row r="22" spans="1:6" ht="15" x14ac:dyDescent="0.2">
      <c r="A22" s="56"/>
      <c r="B22" s="59"/>
      <c r="C22" s="58"/>
      <c r="D22" s="58"/>
      <c r="E22" s="58"/>
      <c r="F22" s="58"/>
    </row>
    <row r="23" spans="1:6" ht="15" x14ac:dyDescent="0.2">
      <c r="A23" s="56"/>
      <c r="B23" s="59"/>
      <c r="C23" s="58"/>
      <c r="D23" s="58"/>
      <c r="E23" s="58"/>
      <c r="F23" s="58"/>
    </row>
    <row r="24" spans="1:6" ht="15" x14ac:dyDescent="0.2">
      <c r="A24" s="56"/>
      <c r="B24" s="34" t="s">
        <v>50</v>
      </c>
      <c r="C24" s="58"/>
      <c r="D24" s="58"/>
      <c r="E24" s="58"/>
      <c r="F24" s="58"/>
    </row>
    <row r="25" spans="1:6" ht="15" x14ac:dyDescent="0.2">
      <c r="A25" s="56"/>
      <c r="B25" s="34" t="s">
        <v>51</v>
      </c>
      <c r="C25" s="58"/>
      <c r="D25" s="58"/>
      <c r="E25" s="58"/>
      <c r="F25" s="58"/>
    </row>
    <row r="26" spans="1:6" ht="33.75" customHeight="1" x14ac:dyDescent="0.2">
      <c r="A26" s="56"/>
      <c r="B26" s="79" t="s">
        <v>89</v>
      </c>
      <c r="C26" s="58"/>
      <c r="D26" s="58"/>
      <c r="E26" s="58"/>
      <c r="F26" s="58"/>
    </row>
    <row r="27" spans="1:6" x14ac:dyDescent="0.2">
      <c r="A27" s="60"/>
      <c r="B27" s="58"/>
      <c r="C27" s="61"/>
      <c r="D27" s="61"/>
      <c r="E27" s="62"/>
      <c r="F27" s="58"/>
    </row>
    <row r="28" spans="1:6" ht="15" x14ac:dyDescent="0.2">
      <c r="A28" s="56"/>
      <c r="B28" s="61"/>
      <c r="C28" s="61"/>
      <c r="D28" s="63" t="s">
        <v>40</v>
      </c>
      <c r="E28" s="63" t="s">
        <v>94</v>
      </c>
      <c r="F28" s="58"/>
    </row>
    <row r="29" spans="1:6" ht="13.5" thickBot="1" x14ac:dyDescent="0.25">
      <c r="A29" s="64"/>
      <c r="B29" s="64"/>
      <c r="C29" s="64"/>
      <c r="D29" s="64"/>
      <c r="E29" s="64"/>
      <c r="F29" s="65"/>
    </row>
    <row r="30" spans="1:6" s="6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6"/>
      <c r="B31" s="60"/>
      <c r="C31" s="56"/>
      <c r="D31" s="56"/>
      <c r="E31" s="56"/>
    </row>
    <row r="32" spans="1:6" ht="14.25" x14ac:dyDescent="0.2">
      <c r="A32" s="58"/>
      <c r="B32" s="67" t="s">
        <v>85</v>
      </c>
      <c r="C32" s="67"/>
      <c r="D32" s="67"/>
      <c r="E32" s="68"/>
      <c r="F32" s="58"/>
    </row>
    <row r="33" spans="1:6" ht="14.25" x14ac:dyDescent="0.2">
      <c r="A33" s="58"/>
      <c r="B33" s="95"/>
      <c r="C33" s="95"/>
      <c r="D33" s="95"/>
      <c r="E33" s="68"/>
      <c r="F33" s="58"/>
    </row>
    <row r="34" spans="1:6" ht="14.25" x14ac:dyDescent="0.2">
      <c r="A34" s="58"/>
      <c r="B34" s="95"/>
      <c r="C34" s="95"/>
      <c r="D34" s="95"/>
      <c r="E34" s="68"/>
      <c r="F34" s="58"/>
    </row>
    <row r="35" spans="1:6" ht="14.25" x14ac:dyDescent="0.2">
      <c r="A35" s="58"/>
      <c r="B35" s="95" t="s">
        <v>96</v>
      </c>
      <c r="C35" s="95"/>
      <c r="D35" s="95"/>
      <c r="E35" s="68">
        <f>4*230</f>
        <v>920</v>
      </c>
      <c r="F35" s="58"/>
    </row>
    <row r="36" spans="1:6" ht="14.25" x14ac:dyDescent="0.2">
      <c r="A36" s="58"/>
      <c r="B36" s="95"/>
      <c r="C36" s="95"/>
      <c r="D36" s="95"/>
      <c r="E36" s="68"/>
      <c r="F36" s="58"/>
    </row>
    <row r="37" spans="1:6" ht="14.25" x14ac:dyDescent="0.2">
      <c r="A37" s="58"/>
      <c r="B37" s="95"/>
      <c r="C37" s="95"/>
      <c r="D37" s="95"/>
      <c r="E37" s="68"/>
      <c r="F37" s="58"/>
    </row>
    <row r="38" spans="1:6" ht="14.25" x14ac:dyDescent="0.2">
      <c r="A38" s="58"/>
      <c r="B38" s="95"/>
      <c r="C38" s="95"/>
      <c r="D38" s="95"/>
      <c r="E38" s="68"/>
      <c r="F38" s="58"/>
    </row>
    <row r="39" spans="1:6" ht="14.25" x14ac:dyDescent="0.2">
      <c r="A39" s="58"/>
      <c r="B39" s="95"/>
      <c r="C39" s="95"/>
      <c r="D39" s="95"/>
      <c r="E39" s="68"/>
      <c r="F39" s="58"/>
    </row>
    <row r="40" spans="1:6" ht="14.25" x14ac:dyDescent="0.2">
      <c r="A40" s="58"/>
      <c r="B40" s="95"/>
      <c r="C40" s="95"/>
      <c r="D40" s="95"/>
      <c r="E40" s="68"/>
      <c r="F40" s="58"/>
    </row>
    <row r="41" spans="1:6" ht="14.25" x14ac:dyDescent="0.2">
      <c r="A41" s="58"/>
      <c r="B41" s="95"/>
      <c r="C41" s="95"/>
      <c r="D41" s="95"/>
      <c r="E41" s="68"/>
      <c r="F41" s="58"/>
    </row>
    <row r="42" spans="1:6" ht="14.25" x14ac:dyDescent="0.2">
      <c r="A42" s="58"/>
      <c r="B42" s="95"/>
      <c r="C42" s="95"/>
      <c r="D42" s="95"/>
      <c r="E42" s="68"/>
      <c r="F42" s="58"/>
    </row>
    <row r="43" spans="1:6" ht="14.25" x14ac:dyDescent="0.2">
      <c r="A43" s="58"/>
      <c r="B43" s="95"/>
      <c r="C43" s="95"/>
      <c r="D43" s="95"/>
      <c r="E43" s="68"/>
      <c r="F43" s="58"/>
    </row>
    <row r="44" spans="1:6" ht="14.25" x14ac:dyDescent="0.2">
      <c r="A44" s="58"/>
      <c r="B44" s="95"/>
      <c r="C44" s="95"/>
      <c r="D44" s="95"/>
      <c r="E44" s="68"/>
      <c r="F44" s="58"/>
    </row>
    <row r="45" spans="1:6" ht="14.25" x14ac:dyDescent="0.2">
      <c r="A45" s="58"/>
      <c r="B45" s="95"/>
      <c r="C45" s="95"/>
      <c r="D45" s="95"/>
      <c r="E45" s="68"/>
      <c r="F45" s="58"/>
    </row>
    <row r="46" spans="1:6" ht="14.25" x14ac:dyDescent="0.2">
      <c r="A46" s="58"/>
      <c r="B46" s="95"/>
      <c r="C46" s="95"/>
      <c r="D46" s="95"/>
      <c r="E46" s="68"/>
      <c r="F46" s="58"/>
    </row>
    <row r="47" spans="1:6" ht="14.25" x14ac:dyDescent="0.2">
      <c r="A47" s="58"/>
      <c r="B47" s="95"/>
      <c r="C47" s="95"/>
      <c r="D47" s="95"/>
      <c r="E47" s="68"/>
      <c r="F47" s="58"/>
    </row>
    <row r="48" spans="1:6" ht="14.25" x14ac:dyDescent="0.2">
      <c r="A48" s="58"/>
      <c r="B48" s="95"/>
      <c r="C48" s="95"/>
      <c r="D48" s="95"/>
      <c r="E48" s="68"/>
      <c r="F48" s="58"/>
    </row>
    <row r="49" spans="1:6" ht="14.25" x14ac:dyDescent="0.2">
      <c r="A49" s="58"/>
      <c r="B49" s="95"/>
      <c r="C49" s="95"/>
      <c r="D49" s="95"/>
      <c r="E49" s="68"/>
      <c r="F49" s="58"/>
    </row>
    <row r="50" spans="1:6" ht="14.25" x14ac:dyDescent="0.2">
      <c r="A50" s="58"/>
      <c r="B50" s="95"/>
      <c r="C50" s="95"/>
      <c r="D50" s="95"/>
      <c r="E50" s="68"/>
      <c r="F50" s="58"/>
    </row>
    <row r="51" spans="1:6" ht="14.25" x14ac:dyDescent="0.2">
      <c r="A51" s="58"/>
      <c r="B51" s="95"/>
      <c r="C51" s="95"/>
      <c r="D51" s="95"/>
      <c r="E51" s="68"/>
      <c r="F51" s="58"/>
    </row>
    <row r="52" spans="1:6" ht="14.25" x14ac:dyDescent="0.2">
      <c r="A52" s="58"/>
      <c r="B52" s="95"/>
      <c r="C52" s="95"/>
      <c r="D52" s="95"/>
      <c r="E52" s="68"/>
      <c r="F52" s="58"/>
    </row>
    <row r="53" spans="1:6" ht="14.25" x14ac:dyDescent="0.2">
      <c r="A53" s="58"/>
      <c r="B53" s="95"/>
      <c r="C53" s="95"/>
      <c r="D53" s="95"/>
      <c r="E53" s="68"/>
      <c r="F53" s="58"/>
    </row>
    <row r="54" spans="1:6" ht="14.25" x14ac:dyDescent="0.2">
      <c r="A54" s="58"/>
      <c r="B54" s="95"/>
      <c r="C54" s="95"/>
      <c r="D54" s="95"/>
      <c r="E54" s="68"/>
      <c r="F54" s="58"/>
    </row>
    <row r="55" spans="1:6" ht="14.25" x14ac:dyDescent="0.2">
      <c r="A55" s="58"/>
      <c r="B55" s="69"/>
      <c r="C55" s="69"/>
      <c r="D55" s="69"/>
      <c r="E55" s="68"/>
      <c r="F55" s="58"/>
    </row>
    <row r="56" spans="1:6" ht="14.25" x14ac:dyDescent="0.2">
      <c r="A56" s="58"/>
      <c r="B56" s="95"/>
      <c r="C56" s="95"/>
      <c r="D56" s="95"/>
      <c r="E56" s="68"/>
      <c r="F56" s="58"/>
    </row>
    <row r="57" spans="1:6" ht="14.25" x14ac:dyDescent="0.2">
      <c r="A57" s="58"/>
      <c r="B57" s="95"/>
      <c r="C57" s="95"/>
      <c r="D57" s="95"/>
      <c r="E57" s="68"/>
      <c r="F57" s="58"/>
    </row>
    <row r="58" spans="1:6" ht="14.25" x14ac:dyDescent="0.2">
      <c r="A58" s="58"/>
      <c r="B58" s="95"/>
      <c r="C58" s="95"/>
      <c r="D58" s="95"/>
      <c r="E58" s="68"/>
      <c r="F58" s="58"/>
    </row>
    <row r="59" spans="1:6" ht="14.25" x14ac:dyDescent="0.2">
      <c r="A59" s="58"/>
      <c r="B59" s="95"/>
      <c r="C59" s="95"/>
      <c r="D59" s="95"/>
      <c r="E59" s="68"/>
      <c r="F59" s="58"/>
    </row>
    <row r="60" spans="1:6" ht="14.25" x14ac:dyDescent="0.2">
      <c r="A60" s="58"/>
      <c r="B60" s="95"/>
      <c r="C60" s="95"/>
      <c r="D60" s="95"/>
      <c r="E60" s="68"/>
      <c r="F60" s="58"/>
    </row>
    <row r="61" spans="1:6" ht="14.25" x14ac:dyDescent="0.2">
      <c r="A61" s="58"/>
      <c r="B61" s="95"/>
      <c r="C61" s="95"/>
      <c r="D61" s="95"/>
      <c r="E61" s="68"/>
      <c r="F61" s="58"/>
    </row>
    <row r="62" spans="1:6" ht="14.25" x14ac:dyDescent="0.2">
      <c r="A62" s="58"/>
      <c r="B62" s="95"/>
      <c r="C62" s="95"/>
      <c r="D62" s="95"/>
      <c r="E62" s="68"/>
      <c r="F62" s="58"/>
    </row>
    <row r="63" spans="1:6" ht="14.25" x14ac:dyDescent="0.2">
      <c r="A63" s="58"/>
      <c r="B63" s="95"/>
      <c r="C63" s="95"/>
      <c r="D63" s="95"/>
      <c r="E63" s="68"/>
      <c r="F63" s="58"/>
    </row>
    <row r="64" spans="1:6" ht="14.25" x14ac:dyDescent="0.2">
      <c r="A64" s="58"/>
      <c r="B64" s="95"/>
      <c r="C64" s="95"/>
      <c r="D64" s="95"/>
      <c r="E64" s="68"/>
      <c r="F64" s="58"/>
    </row>
    <row r="65" spans="1:6" ht="14.25" x14ac:dyDescent="0.2">
      <c r="A65" s="58"/>
      <c r="B65" s="95"/>
      <c r="C65" s="95"/>
      <c r="D65" s="95"/>
      <c r="E65" s="68"/>
      <c r="F65" s="58"/>
    </row>
    <row r="66" spans="1:6" ht="14.25" x14ac:dyDescent="0.2">
      <c r="A66" s="58"/>
      <c r="B66" s="95"/>
      <c r="C66" s="95"/>
      <c r="D66" s="95"/>
      <c r="E66" s="68"/>
      <c r="F66" s="58"/>
    </row>
    <row r="67" spans="1:6" ht="14.25" x14ac:dyDescent="0.2">
      <c r="A67" s="58"/>
      <c r="B67" s="95"/>
      <c r="C67" s="95"/>
      <c r="D67" s="95"/>
      <c r="E67" s="68"/>
      <c r="F67" s="58"/>
    </row>
    <row r="68" spans="1:6" ht="13.5" customHeight="1" x14ac:dyDescent="0.2">
      <c r="A68" s="58"/>
      <c r="B68" s="95"/>
      <c r="C68" s="95"/>
      <c r="D68" s="95"/>
      <c r="E68" s="68"/>
      <c r="F68" s="58"/>
    </row>
    <row r="69" spans="1:6" ht="13.5" customHeight="1" x14ac:dyDescent="0.2">
      <c r="A69" s="58"/>
      <c r="B69" s="57" t="s">
        <v>44</v>
      </c>
      <c r="C69" s="59"/>
      <c r="D69" s="59"/>
      <c r="E69" s="38">
        <f>SUM(E33:E68)</f>
        <v>920</v>
      </c>
      <c r="F69" s="58"/>
    </row>
    <row r="70" spans="1:6" ht="13.5" customHeight="1" x14ac:dyDescent="0.2">
      <c r="A70" s="58"/>
      <c r="B70" s="70" t="s">
        <v>41</v>
      </c>
      <c r="C70" s="59"/>
      <c r="D70" s="59"/>
      <c r="E70" s="39">
        <v>0</v>
      </c>
      <c r="F70" s="58"/>
    </row>
    <row r="71" spans="1:6" ht="13.5" customHeight="1" x14ac:dyDescent="0.2">
      <c r="A71" s="58"/>
      <c r="B71" s="70" t="s">
        <v>42</v>
      </c>
      <c r="C71" s="59"/>
      <c r="D71" s="59"/>
      <c r="E71" s="39">
        <v>0</v>
      </c>
      <c r="F71" s="58"/>
    </row>
    <row r="72" spans="1:6" ht="13.5" customHeight="1" x14ac:dyDescent="0.2">
      <c r="A72" s="58"/>
      <c r="B72" s="57" t="s">
        <v>43</v>
      </c>
      <c r="C72" s="59"/>
      <c r="D72" s="59"/>
      <c r="E72" s="38">
        <f>SUM(E69:E71)</f>
        <v>920</v>
      </c>
      <c r="F72" s="58"/>
    </row>
    <row r="73" spans="1:6" ht="13.5" customHeight="1" x14ac:dyDescent="0.2">
      <c r="A73" s="58"/>
      <c r="B73" s="59" t="s">
        <v>6</v>
      </c>
      <c r="C73" s="71">
        <v>0.05</v>
      </c>
      <c r="D73" s="59"/>
      <c r="E73" s="44">
        <f>ROUND(E72*C73,2)</f>
        <v>46</v>
      </c>
      <c r="F73" s="58"/>
    </row>
    <row r="74" spans="1:6" ht="13.5" customHeight="1" x14ac:dyDescent="0.2">
      <c r="A74" s="58"/>
      <c r="B74" s="59" t="s">
        <v>5</v>
      </c>
      <c r="C74" s="72">
        <v>9.9750000000000005E-2</v>
      </c>
      <c r="D74" s="59"/>
      <c r="E74" s="45">
        <f>ROUND(E72*C74,2)</f>
        <v>91.77</v>
      </c>
      <c r="F74" s="58"/>
    </row>
    <row r="75" spans="1:6" ht="13.5" customHeight="1" x14ac:dyDescent="0.2">
      <c r="A75" s="58"/>
      <c r="B75" s="59"/>
      <c r="C75" s="59"/>
      <c r="D75" s="59"/>
      <c r="E75" s="73"/>
      <c r="F75" s="58"/>
    </row>
    <row r="76" spans="1:6" ht="16.5" customHeight="1" thickBot="1" x14ac:dyDescent="0.25">
      <c r="A76" s="58"/>
      <c r="B76" s="57" t="s">
        <v>45</v>
      </c>
      <c r="C76" s="59"/>
      <c r="D76" s="59"/>
      <c r="E76" s="42">
        <f>SUM(E72:E74)</f>
        <v>1057.77</v>
      </c>
      <c r="F76" s="58"/>
    </row>
    <row r="77" spans="1:6" ht="15.75" thickTop="1" x14ac:dyDescent="0.2">
      <c r="A77" s="58"/>
      <c r="B77" s="101"/>
      <c r="C77" s="101"/>
      <c r="D77" s="101"/>
      <c r="E77" s="74"/>
      <c r="F77" s="58"/>
    </row>
    <row r="78" spans="1:6" ht="15" x14ac:dyDescent="0.2">
      <c r="A78" s="58"/>
      <c r="B78" s="102" t="s">
        <v>47</v>
      </c>
      <c r="C78" s="102"/>
      <c r="D78" s="102"/>
      <c r="E78" s="74">
        <v>0</v>
      </c>
      <c r="F78" s="58"/>
    </row>
    <row r="79" spans="1:6" ht="15" x14ac:dyDescent="0.2">
      <c r="A79" s="58"/>
      <c r="B79" s="101"/>
      <c r="C79" s="101"/>
      <c r="D79" s="101"/>
      <c r="E79" s="74"/>
      <c r="F79" s="58"/>
    </row>
    <row r="80" spans="1:6" ht="19.5" customHeight="1" x14ac:dyDescent="0.2">
      <c r="A80" s="58"/>
      <c r="B80" s="75" t="s">
        <v>46</v>
      </c>
      <c r="C80" s="76"/>
      <c r="D80" s="76"/>
      <c r="E80" s="77">
        <f>E76-E78</f>
        <v>1057.77</v>
      </c>
      <c r="F80" s="58"/>
    </row>
    <row r="81" spans="1:6" ht="13.5" customHeight="1" x14ac:dyDescent="0.2">
      <c r="A81" s="58"/>
      <c r="B81" s="58"/>
      <c r="C81" s="58"/>
      <c r="D81" s="58"/>
      <c r="E81" s="58"/>
      <c r="F81" s="58"/>
    </row>
    <row r="82" spans="1:6" x14ac:dyDescent="0.2">
      <c r="A82" s="58"/>
      <c r="B82" s="58"/>
      <c r="C82" s="58"/>
      <c r="D82" s="58"/>
      <c r="E82" s="58"/>
      <c r="F82" s="58"/>
    </row>
    <row r="83" spans="1:6" x14ac:dyDescent="0.2">
      <c r="A83" s="58"/>
      <c r="B83" s="103"/>
      <c r="C83" s="103"/>
      <c r="D83" s="103"/>
      <c r="E83" s="103"/>
      <c r="F83" s="58"/>
    </row>
    <row r="84" spans="1:6" ht="14.25" x14ac:dyDescent="0.2">
      <c r="A84" s="104" t="s">
        <v>86</v>
      </c>
      <c r="B84" s="104"/>
      <c r="C84" s="104"/>
      <c r="D84" s="104"/>
      <c r="E84" s="104"/>
      <c r="F84" s="104"/>
    </row>
    <row r="85" spans="1:6" ht="14.25" x14ac:dyDescent="0.2">
      <c r="A85" s="105" t="s">
        <v>87</v>
      </c>
      <c r="B85" s="105"/>
      <c r="C85" s="105"/>
      <c r="D85" s="105"/>
      <c r="E85" s="105"/>
      <c r="F85" s="105"/>
    </row>
    <row r="86" spans="1:6" x14ac:dyDescent="0.2">
      <c r="A86" s="58"/>
      <c r="B86" s="58"/>
      <c r="C86" s="58"/>
      <c r="D86" s="58"/>
      <c r="E86" s="58"/>
      <c r="F86" s="58"/>
    </row>
    <row r="87" spans="1:6" x14ac:dyDescent="0.2">
      <c r="A87" s="58"/>
      <c r="B87" s="97"/>
      <c r="C87" s="97"/>
      <c r="D87" s="97"/>
      <c r="E87" s="97"/>
      <c r="F87" s="58"/>
    </row>
    <row r="88" spans="1:6" ht="15" x14ac:dyDescent="0.2">
      <c r="A88" s="98" t="s">
        <v>8</v>
      </c>
      <c r="B88" s="98"/>
      <c r="C88" s="98"/>
      <c r="D88" s="98"/>
      <c r="E88" s="98"/>
      <c r="F88" s="98"/>
    </row>
    <row r="90" spans="1:6" ht="39.75" customHeight="1" x14ac:dyDescent="0.2">
      <c r="B90" s="99"/>
      <c r="C90" s="100"/>
      <c r="D90" s="100"/>
    </row>
    <row r="91" spans="1:6" ht="13.5" customHeight="1" x14ac:dyDescent="0.2"/>
    <row r="92" spans="1:6" x14ac:dyDescent="0.2">
      <c r="B92" s="78"/>
      <c r="C92" s="78"/>
      <c r="D92" s="78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7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1372-6A3E-4A1E-8C2F-8FE88407DE4A}">
  <sheetPr>
    <pageSetUpPr fitToPage="1"/>
  </sheetPr>
  <dimension ref="A12:F92"/>
  <sheetViews>
    <sheetView view="pageBreakPreview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54" customWidth="1"/>
    <col min="2" max="2" width="120" style="54" customWidth="1"/>
    <col min="3" max="3" width="11.5703125" style="54" customWidth="1"/>
    <col min="4" max="4" width="17.5703125" style="54" customWidth="1"/>
    <col min="5" max="5" width="17.7109375" style="54" customWidth="1"/>
    <col min="6" max="6" width="10.5703125" style="54" customWidth="1"/>
    <col min="7" max="16384" width="11.42578125" style="54"/>
  </cols>
  <sheetData>
    <row r="12" spans="2:5" x14ac:dyDescent="0.2">
      <c r="B12" s="53"/>
      <c r="E12" s="55"/>
    </row>
    <row r="13" spans="2:5" x14ac:dyDescent="0.2">
      <c r="B13" s="53"/>
      <c r="E13" s="55"/>
    </row>
    <row r="14" spans="2:5" x14ac:dyDescent="0.2">
      <c r="B14" s="53"/>
      <c r="E14" s="55"/>
    </row>
    <row r="15" spans="2:5" x14ac:dyDescent="0.2">
      <c r="B15" s="53"/>
      <c r="E15" s="55"/>
    </row>
    <row r="16" spans="2:5" x14ac:dyDescent="0.2">
      <c r="B16" s="53"/>
      <c r="E16" s="55"/>
    </row>
    <row r="17" spans="1:6" x14ac:dyDescent="0.2">
      <c r="B17" s="53"/>
      <c r="E17" s="55"/>
    </row>
    <row r="18" spans="1:6" x14ac:dyDescent="0.2">
      <c r="B18" s="53"/>
      <c r="E18" s="55"/>
    </row>
    <row r="19" spans="1:6" x14ac:dyDescent="0.2">
      <c r="B19" s="53"/>
      <c r="E19" s="55"/>
    </row>
    <row r="20" spans="1:6" x14ac:dyDescent="0.2">
      <c r="B20" s="53"/>
      <c r="E20" s="55"/>
    </row>
    <row r="21" spans="1:6" ht="15" x14ac:dyDescent="0.2">
      <c r="A21" s="56"/>
      <c r="B21" s="57" t="s">
        <v>98</v>
      </c>
      <c r="C21" s="58"/>
      <c r="D21" s="58"/>
      <c r="E21" s="58"/>
      <c r="F21" s="58"/>
    </row>
    <row r="22" spans="1:6" ht="15" x14ac:dyDescent="0.2">
      <c r="A22" s="56"/>
      <c r="B22" s="59"/>
      <c r="C22" s="58"/>
      <c r="D22" s="58"/>
      <c r="E22" s="58"/>
      <c r="F22" s="58"/>
    </row>
    <row r="23" spans="1:6" ht="15" x14ac:dyDescent="0.2">
      <c r="A23" s="56"/>
      <c r="B23" s="59"/>
      <c r="C23" s="58"/>
      <c r="D23" s="58"/>
      <c r="E23" s="58"/>
      <c r="F23" s="58"/>
    </row>
    <row r="24" spans="1:6" ht="15" x14ac:dyDescent="0.2">
      <c r="A24" s="56"/>
      <c r="B24" s="34" t="s">
        <v>50</v>
      </c>
      <c r="C24" s="58"/>
      <c r="D24" s="58"/>
      <c r="E24" s="58"/>
      <c r="F24" s="58"/>
    </row>
    <row r="25" spans="1:6" ht="15" x14ac:dyDescent="0.2">
      <c r="A25" s="56"/>
      <c r="B25" s="34" t="s">
        <v>51</v>
      </c>
      <c r="C25" s="58"/>
      <c r="D25" s="58"/>
      <c r="E25" s="58"/>
      <c r="F25" s="58"/>
    </row>
    <row r="26" spans="1:6" ht="33.75" customHeight="1" x14ac:dyDescent="0.2">
      <c r="A26" s="56"/>
      <c r="B26" s="79" t="s">
        <v>89</v>
      </c>
      <c r="C26" s="58"/>
      <c r="D26" s="58"/>
      <c r="E26" s="58"/>
      <c r="F26" s="58"/>
    </row>
    <row r="27" spans="1:6" x14ac:dyDescent="0.2">
      <c r="A27" s="60"/>
      <c r="B27" s="58"/>
      <c r="C27" s="61"/>
      <c r="D27" s="61"/>
      <c r="E27" s="62"/>
      <c r="F27" s="58"/>
    </row>
    <row r="28" spans="1:6" ht="15" x14ac:dyDescent="0.2">
      <c r="A28" s="56"/>
      <c r="B28" s="61"/>
      <c r="C28" s="61"/>
      <c r="D28" s="63" t="s">
        <v>40</v>
      </c>
      <c r="E28" s="63" t="s">
        <v>97</v>
      </c>
      <c r="F28" s="58"/>
    </row>
    <row r="29" spans="1:6" ht="13.5" thickBot="1" x14ac:dyDescent="0.25">
      <c r="A29" s="64"/>
      <c r="B29" s="64"/>
      <c r="C29" s="64"/>
      <c r="D29" s="64"/>
      <c r="E29" s="64"/>
      <c r="F29" s="65"/>
    </row>
    <row r="30" spans="1:6" s="66" customFormat="1" ht="21.75" customHeight="1" x14ac:dyDescent="0.2">
      <c r="A30" s="96" t="s">
        <v>0</v>
      </c>
      <c r="B30" s="96"/>
      <c r="C30" s="96"/>
      <c r="D30" s="96"/>
      <c r="E30" s="96"/>
      <c r="F30" s="96"/>
    </row>
    <row r="31" spans="1:6" x14ac:dyDescent="0.2">
      <c r="A31" s="56"/>
      <c r="B31" s="60"/>
      <c r="C31" s="56"/>
      <c r="D31" s="56"/>
      <c r="E31" s="56"/>
    </row>
    <row r="32" spans="1:6" ht="14.25" x14ac:dyDescent="0.2">
      <c r="A32" s="58"/>
      <c r="B32" s="67" t="s">
        <v>85</v>
      </c>
      <c r="C32" s="67"/>
      <c r="D32" s="67"/>
      <c r="E32" s="68"/>
      <c r="F32" s="58"/>
    </row>
    <row r="33" spans="1:6" ht="14.25" x14ac:dyDescent="0.2">
      <c r="A33" s="58"/>
      <c r="B33" s="95"/>
      <c r="C33" s="95"/>
      <c r="D33" s="95"/>
      <c r="E33" s="68"/>
      <c r="F33" s="58"/>
    </row>
    <row r="34" spans="1:6" ht="14.25" x14ac:dyDescent="0.2">
      <c r="A34" s="58"/>
      <c r="B34" s="95"/>
      <c r="C34" s="95"/>
      <c r="D34" s="95"/>
      <c r="E34" s="68"/>
      <c r="F34" s="58"/>
    </row>
    <row r="35" spans="1:6" ht="14.25" x14ac:dyDescent="0.2">
      <c r="A35" s="58"/>
      <c r="B35" s="95" t="s">
        <v>99</v>
      </c>
      <c r="C35" s="95"/>
      <c r="D35" s="95"/>
      <c r="E35" s="68">
        <f>0.5*265</f>
        <v>132.5</v>
      </c>
      <c r="F35" s="58"/>
    </row>
    <row r="36" spans="1:6" ht="14.25" x14ac:dyDescent="0.2">
      <c r="A36" s="58"/>
      <c r="B36" s="95"/>
      <c r="C36" s="95"/>
      <c r="D36" s="95"/>
      <c r="E36" s="68"/>
      <c r="F36" s="58"/>
    </row>
    <row r="37" spans="1:6" ht="14.25" x14ac:dyDescent="0.2">
      <c r="A37" s="58"/>
      <c r="B37" s="95"/>
      <c r="C37" s="95"/>
      <c r="D37" s="95"/>
      <c r="E37" s="68"/>
      <c r="F37" s="58"/>
    </row>
    <row r="38" spans="1:6" ht="14.25" x14ac:dyDescent="0.2">
      <c r="A38" s="58"/>
      <c r="B38" s="95"/>
      <c r="C38" s="95"/>
      <c r="D38" s="95"/>
      <c r="E38" s="68"/>
      <c r="F38" s="58"/>
    </row>
    <row r="39" spans="1:6" ht="14.25" x14ac:dyDescent="0.2">
      <c r="A39" s="58"/>
      <c r="B39" s="95"/>
      <c r="C39" s="95"/>
      <c r="D39" s="95"/>
      <c r="E39" s="68"/>
      <c r="F39" s="58"/>
    </row>
    <row r="40" spans="1:6" ht="14.25" x14ac:dyDescent="0.2">
      <c r="A40" s="58"/>
      <c r="B40" s="95"/>
      <c r="C40" s="95"/>
      <c r="D40" s="95"/>
      <c r="E40" s="68"/>
      <c r="F40" s="58"/>
    </row>
    <row r="41" spans="1:6" ht="14.25" x14ac:dyDescent="0.2">
      <c r="A41" s="58"/>
      <c r="B41" s="95"/>
      <c r="C41" s="95"/>
      <c r="D41" s="95"/>
      <c r="E41" s="68"/>
      <c r="F41" s="58"/>
    </row>
    <row r="42" spans="1:6" ht="14.25" x14ac:dyDescent="0.2">
      <c r="A42" s="58"/>
      <c r="B42" s="95"/>
      <c r="C42" s="95"/>
      <c r="D42" s="95"/>
      <c r="E42" s="68"/>
      <c r="F42" s="58"/>
    </row>
    <row r="43" spans="1:6" ht="14.25" x14ac:dyDescent="0.2">
      <c r="A43" s="58"/>
      <c r="B43" s="95"/>
      <c r="C43" s="95"/>
      <c r="D43" s="95"/>
      <c r="E43" s="68"/>
      <c r="F43" s="58"/>
    </row>
    <row r="44" spans="1:6" ht="14.25" x14ac:dyDescent="0.2">
      <c r="A44" s="58"/>
      <c r="B44" s="95"/>
      <c r="C44" s="95"/>
      <c r="D44" s="95"/>
      <c r="E44" s="68"/>
      <c r="F44" s="58"/>
    </row>
    <row r="45" spans="1:6" ht="14.25" x14ac:dyDescent="0.2">
      <c r="A45" s="58"/>
      <c r="B45" s="95"/>
      <c r="C45" s="95"/>
      <c r="D45" s="95"/>
      <c r="E45" s="68"/>
      <c r="F45" s="58"/>
    </row>
    <row r="46" spans="1:6" ht="14.25" x14ac:dyDescent="0.2">
      <c r="A46" s="58"/>
      <c r="B46" s="95"/>
      <c r="C46" s="95"/>
      <c r="D46" s="95"/>
      <c r="E46" s="68"/>
      <c r="F46" s="58"/>
    </row>
    <row r="47" spans="1:6" ht="14.25" x14ac:dyDescent="0.2">
      <c r="A47" s="58"/>
      <c r="B47" s="95"/>
      <c r="C47" s="95"/>
      <c r="D47" s="95"/>
      <c r="E47" s="68"/>
      <c r="F47" s="58"/>
    </row>
    <row r="48" spans="1:6" ht="14.25" x14ac:dyDescent="0.2">
      <c r="A48" s="58"/>
      <c r="B48" s="95"/>
      <c r="C48" s="95"/>
      <c r="D48" s="95"/>
      <c r="E48" s="68"/>
      <c r="F48" s="58"/>
    </row>
    <row r="49" spans="1:6" ht="14.25" x14ac:dyDescent="0.2">
      <c r="A49" s="58"/>
      <c r="B49" s="95"/>
      <c r="C49" s="95"/>
      <c r="D49" s="95"/>
      <c r="E49" s="68"/>
      <c r="F49" s="58"/>
    </row>
    <row r="50" spans="1:6" ht="14.25" x14ac:dyDescent="0.2">
      <c r="A50" s="58"/>
      <c r="B50" s="95"/>
      <c r="C50" s="95"/>
      <c r="D50" s="95"/>
      <c r="E50" s="68"/>
      <c r="F50" s="58"/>
    </row>
    <row r="51" spans="1:6" ht="14.25" x14ac:dyDescent="0.2">
      <c r="A51" s="58"/>
      <c r="B51" s="95"/>
      <c r="C51" s="95"/>
      <c r="D51" s="95"/>
      <c r="E51" s="68"/>
      <c r="F51" s="58"/>
    </row>
    <row r="52" spans="1:6" ht="14.25" x14ac:dyDescent="0.2">
      <c r="A52" s="58"/>
      <c r="B52" s="95"/>
      <c r="C52" s="95"/>
      <c r="D52" s="95"/>
      <c r="E52" s="68"/>
      <c r="F52" s="58"/>
    </row>
    <row r="53" spans="1:6" ht="14.25" x14ac:dyDescent="0.2">
      <c r="A53" s="58"/>
      <c r="B53" s="95"/>
      <c r="C53" s="95"/>
      <c r="D53" s="95"/>
      <c r="E53" s="68"/>
      <c r="F53" s="58"/>
    </row>
    <row r="54" spans="1:6" ht="14.25" x14ac:dyDescent="0.2">
      <c r="A54" s="58"/>
      <c r="B54" s="95"/>
      <c r="C54" s="95"/>
      <c r="D54" s="95"/>
      <c r="E54" s="68"/>
      <c r="F54" s="58"/>
    </row>
    <row r="55" spans="1:6" ht="14.25" x14ac:dyDescent="0.2">
      <c r="A55" s="58"/>
      <c r="B55" s="69"/>
      <c r="C55" s="69"/>
      <c r="D55" s="69"/>
      <c r="E55" s="68"/>
      <c r="F55" s="58"/>
    </row>
    <row r="56" spans="1:6" ht="14.25" x14ac:dyDescent="0.2">
      <c r="A56" s="58"/>
      <c r="B56" s="95"/>
      <c r="C56" s="95"/>
      <c r="D56" s="95"/>
      <c r="E56" s="68"/>
      <c r="F56" s="58"/>
    </row>
    <row r="57" spans="1:6" ht="14.25" x14ac:dyDescent="0.2">
      <c r="A57" s="58"/>
      <c r="B57" s="95"/>
      <c r="C57" s="95"/>
      <c r="D57" s="95"/>
      <c r="E57" s="68"/>
      <c r="F57" s="58"/>
    </row>
    <row r="58" spans="1:6" ht="14.25" x14ac:dyDescent="0.2">
      <c r="A58" s="58"/>
      <c r="B58" s="95"/>
      <c r="C58" s="95"/>
      <c r="D58" s="95"/>
      <c r="E58" s="68"/>
      <c r="F58" s="58"/>
    </row>
    <row r="59" spans="1:6" ht="14.25" x14ac:dyDescent="0.2">
      <c r="A59" s="58"/>
      <c r="B59" s="95"/>
      <c r="C59" s="95"/>
      <c r="D59" s="95"/>
      <c r="E59" s="68"/>
      <c r="F59" s="58"/>
    </row>
    <row r="60" spans="1:6" ht="14.25" x14ac:dyDescent="0.2">
      <c r="A60" s="58"/>
      <c r="B60" s="95"/>
      <c r="C60" s="95"/>
      <c r="D60" s="95"/>
      <c r="E60" s="68"/>
      <c r="F60" s="58"/>
    </row>
    <row r="61" spans="1:6" ht="14.25" x14ac:dyDescent="0.2">
      <c r="A61" s="58"/>
      <c r="B61" s="95"/>
      <c r="C61" s="95"/>
      <c r="D61" s="95"/>
      <c r="E61" s="68"/>
      <c r="F61" s="58"/>
    </row>
    <row r="62" spans="1:6" ht="14.25" x14ac:dyDescent="0.2">
      <c r="A62" s="58"/>
      <c r="B62" s="95"/>
      <c r="C62" s="95"/>
      <c r="D62" s="95"/>
      <c r="E62" s="68"/>
      <c r="F62" s="58"/>
    </row>
    <row r="63" spans="1:6" ht="14.25" x14ac:dyDescent="0.2">
      <c r="A63" s="58"/>
      <c r="B63" s="95"/>
      <c r="C63" s="95"/>
      <c r="D63" s="95"/>
      <c r="E63" s="68"/>
      <c r="F63" s="58"/>
    </row>
    <row r="64" spans="1:6" ht="14.25" x14ac:dyDescent="0.2">
      <c r="A64" s="58"/>
      <c r="B64" s="95"/>
      <c r="C64" s="95"/>
      <c r="D64" s="95"/>
      <c r="E64" s="68"/>
      <c r="F64" s="58"/>
    </row>
    <row r="65" spans="1:6" ht="14.25" x14ac:dyDescent="0.2">
      <c r="A65" s="58"/>
      <c r="B65" s="95"/>
      <c r="C65" s="95"/>
      <c r="D65" s="95"/>
      <c r="E65" s="68"/>
      <c r="F65" s="58"/>
    </row>
    <row r="66" spans="1:6" ht="14.25" x14ac:dyDescent="0.2">
      <c r="A66" s="58"/>
      <c r="B66" s="95"/>
      <c r="C66" s="95"/>
      <c r="D66" s="95"/>
      <c r="E66" s="68"/>
      <c r="F66" s="58"/>
    </row>
    <row r="67" spans="1:6" ht="14.25" x14ac:dyDescent="0.2">
      <c r="A67" s="58"/>
      <c r="B67" s="95"/>
      <c r="C67" s="95"/>
      <c r="D67" s="95"/>
      <c r="E67" s="68"/>
      <c r="F67" s="58"/>
    </row>
    <row r="68" spans="1:6" ht="13.5" customHeight="1" x14ac:dyDescent="0.2">
      <c r="A68" s="58"/>
      <c r="B68" s="95"/>
      <c r="C68" s="95"/>
      <c r="D68" s="95"/>
      <c r="E68" s="68"/>
      <c r="F68" s="58"/>
    </row>
    <row r="69" spans="1:6" ht="13.5" customHeight="1" x14ac:dyDescent="0.2">
      <c r="A69" s="58"/>
      <c r="B69" s="57" t="s">
        <v>44</v>
      </c>
      <c r="C69" s="59"/>
      <c r="D69" s="59"/>
      <c r="E69" s="38">
        <f>SUM(E33:E68)</f>
        <v>132.5</v>
      </c>
      <c r="F69" s="58"/>
    </row>
    <row r="70" spans="1:6" ht="13.5" customHeight="1" x14ac:dyDescent="0.2">
      <c r="A70" s="58"/>
      <c r="B70" s="70" t="s">
        <v>41</v>
      </c>
      <c r="C70" s="59"/>
      <c r="D70" s="59"/>
      <c r="E70" s="39">
        <v>0</v>
      </c>
      <c r="F70" s="58"/>
    </row>
    <row r="71" spans="1:6" ht="13.5" customHeight="1" x14ac:dyDescent="0.2">
      <c r="A71" s="58"/>
      <c r="B71" s="70" t="s">
        <v>42</v>
      </c>
      <c r="C71" s="59"/>
      <c r="D71" s="59"/>
      <c r="E71" s="39">
        <v>0</v>
      </c>
      <c r="F71" s="58"/>
    </row>
    <row r="72" spans="1:6" ht="13.5" customHeight="1" x14ac:dyDescent="0.2">
      <c r="A72" s="58"/>
      <c r="B72" s="57" t="s">
        <v>43</v>
      </c>
      <c r="C72" s="59"/>
      <c r="D72" s="59"/>
      <c r="E72" s="38">
        <f>SUM(E69:E71)</f>
        <v>132.5</v>
      </c>
      <c r="F72" s="58"/>
    </row>
    <row r="73" spans="1:6" ht="13.5" customHeight="1" x14ac:dyDescent="0.2">
      <c r="A73" s="58"/>
      <c r="B73" s="59" t="s">
        <v>6</v>
      </c>
      <c r="C73" s="71">
        <v>0.05</v>
      </c>
      <c r="D73" s="59"/>
      <c r="E73" s="44">
        <f>ROUND(E72*C73,2)</f>
        <v>6.63</v>
      </c>
      <c r="F73" s="58"/>
    </row>
    <row r="74" spans="1:6" ht="13.5" customHeight="1" x14ac:dyDescent="0.2">
      <c r="A74" s="58"/>
      <c r="B74" s="59" t="s">
        <v>5</v>
      </c>
      <c r="C74" s="72">
        <v>9.9750000000000005E-2</v>
      </c>
      <c r="D74" s="59"/>
      <c r="E74" s="45">
        <f>ROUND(E72*C74,2)</f>
        <v>13.22</v>
      </c>
      <c r="F74" s="58"/>
    </row>
    <row r="75" spans="1:6" ht="13.5" customHeight="1" x14ac:dyDescent="0.2">
      <c r="A75" s="58"/>
      <c r="B75" s="59"/>
      <c r="C75" s="59"/>
      <c r="D75" s="59"/>
      <c r="E75" s="73"/>
      <c r="F75" s="58"/>
    </row>
    <row r="76" spans="1:6" ht="16.5" customHeight="1" thickBot="1" x14ac:dyDescent="0.25">
      <c r="A76" s="58"/>
      <c r="B76" s="57" t="s">
        <v>45</v>
      </c>
      <c r="C76" s="59"/>
      <c r="D76" s="59"/>
      <c r="E76" s="42">
        <f>SUM(E72:E74)</f>
        <v>152.35</v>
      </c>
      <c r="F76" s="58"/>
    </row>
    <row r="77" spans="1:6" ht="15.75" thickTop="1" x14ac:dyDescent="0.2">
      <c r="A77" s="58"/>
      <c r="B77" s="101"/>
      <c r="C77" s="101"/>
      <c r="D77" s="101"/>
      <c r="E77" s="74"/>
      <c r="F77" s="58"/>
    </row>
    <row r="78" spans="1:6" ht="15" x14ac:dyDescent="0.2">
      <c r="A78" s="58"/>
      <c r="B78" s="102" t="s">
        <v>47</v>
      </c>
      <c r="C78" s="102"/>
      <c r="D78" s="102"/>
      <c r="E78" s="74">
        <v>0</v>
      </c>
      <c r="F78" s="58"/>
    </row>
    <row r="79" spans="1:6" ht="15" x14ac:dyDescent="0.2">
      <c r="A79" s="58"/>
      <c r="B79" s="101"/>
      <c r="C79" s="101"/>
      <c r="D79" s="101"/>
      <c r="E79" s="74"/>
      <c r="F79" s="58"/>
    </row>
    <row r="80" spans="1:6" ht="19.5" customHeight="1" x14ac:dyDescent="0.2">
      <c r="A80" s="58"/>
      <c r="B80" s="75" t="s">
        <v>46</v>
      </c>
      <c r="C80" s="76"/>
      <c r="D80" s="76"/>
      <c r="E80" s="77">
        <f>E76-E78</f>
        <v>152.35</v>
      </c>
      <c r="F80" s="58"/>
    </row>
    <row r="81" spans="1:6" ht="13.5" customHeight="1" x14ac:dyDescent="0.2">
      <c r="A81" s="58"/>
      <c r="B81" s="58"/>
      <c r="C81" s="58"/>
      <c r="D81" s="58"/>
      <c r="E81" s="58"/>
      <c r="F81" s="58"/>
    </row>
    <row r="82" spans="1:6" x14ac:dyDescent="0.2">
      <c r="A82" s="58"/>
      <c r="B82" s="58"/>
      <c r="C82" s="58"/>
      <c r="D82" s="58"/>
      <c r="E82" s="58"/>
      <c r="F82" s="58"/>
    </row>
    <row r="83" spans="1:6" x14ac:dyDescent="0.2">
      <c r="A83" s="58"/>
      <c r="B83" s="103"/>
      <c r="C83" s="103"/>
      <c r="D83" s="103"/>
      <c r="E83" s="103"/>
      <c r="F83" s="58"/>
    </row>
    <row r="84" spans="1:6" ht="14.25" x14ac:dyDescent="0.2">
      <c r="A84" s="104" t="s">
        <v>86</v>
      </c>
      <c r="B84" s="104"/>
      <c r="C84" s="104"/>
      <c r="D84" s="104"/>
      <c r="E84" s="104"/>
      <c r="F84" s="104"/>
    </row>
    <row r="85" spans="1:6" ht="14.25" x14ac:dyDescent="0.2">
      <c r="A85" s="105" t="s">
        <v>87</v>
      </c>
      <c r="B85" s="105"/>
      <c r="C85" s="105"/>
      <c r="D85" s="105"/>
      <c r="E85" s="105"/>
      <c r="F85" s="105"/>
    </row>
    <row r="86" spans="1:6" x14ac:dyDescent="0.2">
      <c r="A86" s="58"/>
      <c r="B86" s="58"/>
      <c r="C86" s="58"/>
      <c r="D86" s="58"/>
      <c r="E86" s="58"/>
      <c r="F86" s="58"/>
    </row>
    <row r="87" spans="1:6" x14ac:dyDescent="0.2">
      <c r="A87" s="58"/>
      <c r="B87" s="97"/>
      <c r="C87" s="97"/>
      <c r="D87" s="97"/>
      <c r="E87" s="97"/>
      <c r="F87" s="58"/>
    </row>
    <row r="88" spans="1:6" ht="15" x14ac:dyDescent="0.2">
      <c r="A88" s="98" t="s">
        <v>8</v>
      </c>
      <c r="B88" s="98"/>
      <c r="C88" s="98"/>
      <c r="D88" s="98"/>
      <c r="E88" s="98"/>
      <c r="F88" s="98"/>
    </row>
    <row r="90" spans="1:6" ht="39.75" customHeight="1" x14ac:dyDescent="0.2">
      <c r="B90" s="99"/>
      <c r="C90" s="100"/>
      <c r="D90" s="100"/>
    </row>
    <row r="91" spans="1:6" ht="13.5" customHeight="1" x14ac:dyDescent="0.2"/>
    <row r="92" spans="1:6" x14ac:dyDescent="0.2">
      <c r="B92" s="78"/>
      <c r="C92" s="78"/>
      <c r="D92" s="78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29447D67-172F-4E27-B8C4-6669DF898BD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29</vt:i4>
      </vt:variant>
    </vt:vector>
  </HeadingPairs>
  <TitlesOfParts>
    <vt:vector size="43" baseType="lpstr">
      <vt:lpstr>15-06-11</vt:lpstr>
      <vt:lpstr>14-09-11</vt:lpstr>
      <vt:lpstr>28-09-11</vt:lpstr>
      <vt:lpstr>23-10-12</vt:lpstr>
      <vt:lpstr>11-07-2013</vt:lpstr>
      <vt:lpstr>26-08-13</vt:lpstr>
      <vt:lpstr>20-02-15</vt:lpstr>
      <vt:lpstr>20-07-15</vt:lpstr>
      <vt:lpstr>05-03-19</vt:lpstr>
      <vt:lpstr>02-05-19</vt:lpstr>
      <vt:lpstr>24-07-20</vt:lpstr>
      <vt:lpstr>02-12-20</vt:lpstr>
      <vt:lpstr>16-04-21</vt:lpstr>
      <vt:lpstr>Activités</vt:lpstr>
      <vt:lpstr>'02-05-19'!Liste_Activités</vt:lpstr>
      <vt:lpstr>'02-12-20'!Liste_Activités</vt:lpstr>
      <vt:lpstr>'05-03-19'!Liste_Activités</vt:lpstr>
      <vt:lpstr>'16-04-21'!Liste_Activités</vt:lpstr>
      <vt:lpstr>'20-02-15'!Liste_Activités</vt:lpstr>
      <vt:lpstr>'20-07-15'!Liste_Activités</vt:lpstr>
      <vt:lpstr>'24-07-20'!Liste_Activités</vt:lpstr>
      <vt:lpstr>Liste_Activités</vt:lpstr>
      <vt:lpstr>'02-05-19'!Print_Area</vt:lpstr>
      <vt:lpstr>'02-12-20'!Print_Area</vt:lpstr>
      <vt:lpstr>'05-03-19'!Print_Area</vt:lpstr>
      <vt:lpstr>'16-04-21'!Print_Area</vt:lpstr>
      <vt:lpstr>'20-02-15'!Print_Area</vt:lpstr>
      <vt:lpstr>'20-07-15'!Print_Area</vt:lpstr>
      <vt:lpstr>'24-07-20'!Print_Area</vt:lpstr>
      <vt:lpstr>'02-05-19'!Zone_d_impression</vt:lpstr>
      <vt:lpstr>'02-12-20'!Zone_d_impression</vt:lpstr>
      <vt:lpstr>'05-03-19'!Zone_d_impression</vt:lpstr>
      <vt:lpstr>'11-07-2013'!Zone_d_impression</vt:lpstr>
      <vt:lpstr>'14-09-11'!Zone_d_impression</vt:lpstr>
      <vt:lpstr>'15-06-11'!Zone_d_impression</vt:lpstr>
      <vt:lpstr>'16-04-21'!Zone_d_impression</vt:lpstr>
      <vt:lpstr>'20-02-15'!Zone_d_impression</vt:lpstr>
      <vt:lpstr>'20-07-15'!Zone_d_impression</vt:lpstr>
      <vt:lpstr>'23-10-12'!Zone_d_impression</vt:lpstr>
      <vt:lpstr>'24-07-20'!Zone_d_impression</vt:lpstr>
      <vt:lpstr>'26-08-13'!Zone_d_impression</vt:lpstr>
      <vt:lpstr>'28-09-11'!Zone_d_impression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2021-03-11T11:41:32Z</cp:lastPrinted>
  <dcterms:created xsi:type="dcterms:W3CDTF">1996-11-05T19:10:39Z</dcterms:created>
  <dcterms:modified xsi:type="dcterms:W3CDTF">2021-05-21T21:55:22Z</dcterms:modified>
</cp:coreProperties>
</file>