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20"/>
  <workbookPr defaultThemeVersion="124226"/>
  <mc:AlternateContent xmlns:mc="http://schemas.openxmlformats.org/markup-compatibility/2006">
    <mc:Choice Requires="x15">
      <x15ac:absPath xmlns:x15ac="http://schemas.microsoft.com/office/spreadsheetml/2010/11/ac" url="D:\Professionnel\GC Fiscalité Plus Inc\Administration\Facturation\"/>
    </mc:Choice>
  </mc:AlternateContent>
  <xr:revisionPtr revIDLastSave="0" documentId="13_ncr:1_{A843D1FF-0A4C-476E-ADD9-BE852ED13CB3}" xr6:coauthVersionLast="47" xr6:coauthVersionMax="47" xr10:uidLastSave="{00000000-0000-0000-0000-000000000000}"/>
  <bookViews>
    <workbookView xWindow="38280" yWindow="795" windowWidth="29040" windowHeight="15840" firstSheet="6" activeTab="16" xr2:uid="{00000000-000D-0000-FFFF-FFFF00000000}"/>
  </bookViews>
  <sheets>
    <sheet name="06-12-11" sheetId="4" r:id="rId1"/>
    <sheet name="28-02-12" sheetId="6" r:id="rId2"/>
    <sheet name="16-04-12" sheetId="7" r:id="rId3"/>
    <sheet name="16-04-12 (2)" sheetId="8" r:id="rId4"/>
    <sheet name="11-09-13" sheetId="9" r:id="rId5"/>
    <sheet name="11-09-13 (2)" sheetId="10" r:id="rId6"/>
    <sheet name="06-06-14" sheetId="11" r:id="rId7"/>
    <sheet name="25-07-14" sheetId="12" r:id="rId8"/>
    <sheet name="16-10-14" sheetId="13" r:id="rId9"/>
    <sheet name="14-01-15" sheetId="14" r:id="rId10"/>
    <sheet name="03-03-15" sheetId="15" r:id="rId11"/>
    <sheet name="02-11-15" sheetId="16" r:id="rId12"/>
    <sheet name="31-03-16" sheetId="17" r:id="rId13"/>
    <sheet name="27-04-16" sheetId="18" r:id="rId14"/>
    <sheet name="23-04-19" sheetId="19" r:id="rId15"/>
    <sheet name="17-06-21" sheetId="20" r:id="rId16"/>
    <sheet name="17-06-21 (2)" sheetId="21" r:id="rId17"/>
    <sheet name="Activités" sheetId="5" r:id="rId18"/>
  </sheets>
  <definedNames>
    <definedName name="Liste_Activités" localSheetId="11">Activités!$C$5:$C$44</definedName>
    <definedName name="Liste_Activités" localSheetId="10">Activités!$C$5:$C$44</definedName>
    <definedName name="Liste_Activités" localSheetId="15">Activités!$C$5:$C$44</definedName>
    <definedName name="Liste_Activités" localSheetId="16">Activités!$C$5:$C$44</definedName>
    <definedName name="Liste_Activités" localSheetId="14">Activités!$C$5:$C$44</definedName>
    <definedName name="Liste_Activités" localSheetId="13">Activités!$C$5:$C$44</definedName>
    <definedName name="Liste_Activités" localSheetId="12">Activités!$C$5:$C$44</definedName>
    <definedName name="Liste_Activités">Activités!$C$5:$C$45</definedName>
    <definedName name="Print_Area" localSheetId="11">'02-11-15'!$A$1:$F$89</definedName>
    <definedName name="Print_Area" localSheetId="10">'03-03-15'!$A$1:$F$87</definedName>
    <definedName name="Print_Area" localSheetId="15">'17-06-21'!$A$1:$F$89</definedName>
    <definedName name="Print_Area" localSheetId="16">'17-06-21 (2)'!$A$1:$F$89</definedName>
    <definedName name="Print_Area" localSheetId="14">'23-04-19'!$A$1:$F$87</definedName>
    <definedName name="Print_Area" localSheetId="13">'27-04-16'!$A$1:$F$89</definedName>
    <definedName name="Print_Area" localSheetId="12">'31-03-16'!$A$1:$F$87</definedName>
    <definedName name="_xlnm.Print_Area" localSheetId="11">'02-11-15'!$A$1:$F$89</definedName>
    <definedName name="_xlnm.Print_Area" localSheetId="10">'03-03-15'!$A$1:$F$87</definedName>
    <definedName name="_xlnm.Print_Area" localSheetId="6">'06-06-14'!$A$1:$F$95</definedName>
    <definedName name="_xlnm.Print_Area" localSheetId="0">'06-12-11'!$A$1:$F$95</definedName>
    <definedName name="_xlnm.Print_Area" localSheetId="4">'11-09-13'!$A$1:$F$95</definedName>
    <definedName name="_xlnm.Print_Area" localSheetId="5">'11-09-13 (2)'!$A$1:$F$95</definedName>
    <definedName name="_xlnm.Print_Area" localSheetId="9">'14-01-15'!$A$1:$F$95</definedName>
    <definedName name="_xlnm.Print_Area" localSheetId="2">'16-04-12'!$A$1:$F$95</definedName>
    <definedName name="_xlnm.Print_Area" localSheetId="3">'16-04-12 (2)'!$A$1:$F$95</definedName>
    <definedName name="_xlnm.Print_Area" localSheetId="8">'16-10-14'!$A$1:$F$95</definedName>
    <definedName name="_xlnm.Print_Area" localSheetId="15">'17-06-21'!$A$1:$F$89</definedName>
    <definedName name="_xlnm.Print_Area" localSheetId="16">'17-06-21 (2)'!$A$1:$F$89</definedName>
    <definedName name="_xlnm.Print_Area" localSheetId="14">'23-04-19'!$A$1:$F$87</definedName>
    <definedName name="_xlnm.Print_Area" localSheetId="7">'25-07-14'!$A$1:$F$93</definedName>
    <definedName name="_xlnm.Print_Area" localSheetId="13">'27-04-16'!$A$1:$F$89</definedName>
    <definedName name="_xlnm.Print_Area" localSheetId="1">'28-02-12'!$A$1:$F$95</definedName>
    <definedName name="_xlnm.Print_Area" localSheetId="12">'31-03-16'!$A$1:$F$87</definedName>
    <definedName name="_xlnm.Print_Area" localSheetId="17">Activités!$A$1:$D$45</definedName>
    <definedName name="Zone_impres_MI" localSheetId="11">#REF!</definedName>
    <definedName name="Zone_impres_MI" localSheetId="10">#REF!</definedName>
    <definedName name="Zone_impres_MI" localSheetId="6">#REF!</definedName>
    <definedName name="Zone_impres_MI" localSheetId="4">#REF!</definedName>
    <definedName name="Zone_impres_MI" localSheetId="5">#REF!</definedName>
    <definedName name="Zone_impres_MI" localSheetId="9">#REF!</definedName>
    <definedName name="Zone_impres_MI" localSheetId="2">#REF!</definedName>
    <definedName name="Zone_impres_MI" localSheetId="3">#REF!</definedName>
    <definedName name="Zone_impres_MI" localSheetId="8">#REF!</definedName>
    <definedName name="Zone_impres_MI" localSheetId="15">#REF!</definedName>
    <definedName name="Zone_impres_MI" localSheetId="16">#REF!</definedName>
    <definedName name="Zone_impres_MI" localSheetId="14">#REF!</definedName>
    <definedName name="Zone_impres_MI" localSheetId="7">#REF!</definedName>
    <definedName name="Zone_impres_MI" localSheetId="13">#REF!</definedName>
    <definedName name="Zone_impres_MI" localSheetId="1">#REF!</definedName>
    <definedName name="Zone_impres_MI" localSheetId="12">#REF!</definedName>
    <definedName name="Zone_impres_MI">#REF!</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9" i="21" l="1"/>
  <c r="E72" i="21"/>
  <c r="E73" i="21"/>
  <c r="E74" i="21"/>
  <c r="E76" i="21"/>
  <c r="E80" i="21"/>
  <c r="E69" i="20"/>
  <c r="E72" i="20"/>
  <c r="E73" i="20"/>
  <c r="E74" i="20"/>
  <c r="E76" i="20"/>
  <c r="E80" i="20"/>
  <c r="E67" i="19"/>
  <c r="E70" i="19"/>
  <c r="E71" i="19"/>
  <c r="E72" i="19"/>
  <c r="E74" i="19"/>
  <c r="E78" i="19"/>
  <c r="E69" i="18"/>
  <c r="E72" i="18"/>
  <c r="E73" i="18"/>
  <c r="E74" i="18"/>
  <c r="E76" i="18"/>
  <c r="E80" i="18"/>
  <c r="E67" i="17"/>
  <c r="E70" i="17"/>
  <c r="E71" i="17"/>
  <c r="E72" i="17"/>
  <c r="E74" i="17"/>
  <c r="E78" i="17"/>
  <c r="E69" i="16"/>
  <c r="E72" i="16"/>
  <c r="E74" i="16"/>
  <c r="E73" i="16"/>
  <c r="E76" i="16"/>
  <c r="E80" i="16"/>
  <c r="E67" i="15"/>
  <c r="E70" i="15"/>
  <c r="E71" i="15"/>
  <c r="E72" i="15"/>
  <c r="E74" i="15"/>
  <c r="E78" i="15"/>
  <c r="E75" i="14"/>
  <c r="E78" i="14"/>
  <c r="E75" i="13"/>
  <c r="E78" i="13"/>
  <c r="E73" i="12"/>
  <c r="E76" i="12"/>
  <c r="E77" i="12"/>
  <c r="E78" i="12"/>
  <c r="E75" i="11"/>
  <c r="E78" i="11"/>
  <c r="E80" i="11"/>
  <c r="E79" i="11"/>
  <c r="E82" i="11"/>
  <c r="E86" i="11"/>
  <c r="E75" i="10"/>
  <c r="E78" i="10"/>
  <c r="E75" i="9"/>
  <c r="E78" i="9"/>
  <c r="E79" i="9"/>
  <c r="E75" i="8"/>
  <c r="E78" i="8"/>
  <c r="E78" i="7"/>
  <c r="E75" i="6"/>
  <c r="E78" i="6"/>
  <c r="E79" i="6"/>
  <c r="E75" i="4"/>
  <c r="E78" i="4"/>
  <c r="E79" i="10"/>
  <c r="E80" i="10"/>
  <c r="E82" i="10"/>
  <c r="E86" i="10"/>
  <c r="E80" i="6"/>
  <c r="E82" i="6"/>
  <c r="E86" i="6"/>
  <c r="E80" i="13"/>
  <c r="E79" i="13"/>
  <c r="E82" i="13"/>
  <c r="E86" i="13"/>
  <c r="E80" i="14"/>
  <c r="E79" i="14"/>
  <c r="E82" i="14"/>
  <c r="E86" i="14"/>
  <c r="E79" i="8"/>
  <c r="E80" i="8"/>
  <c r="E82" i="8"/>
  <c r="E86" i="8"/>
  <c r="E80" i="9"/>
  <c r="E82" i="9"/>
  <c r="E86" i="9"/>
  <c r="E79" i="7"/>
  <c r="E80" i="7"/>
  <c r="E79" i="4"/>
  <c r="E80" i="4"/>
  <c r="E82" i="7"/>
  <c r="E86" i="7"/>
  <c r="E80" i="12"/>
  <c r="E84" i="12"/>
  <c r="E82" i="4"/>
  <c r="E86" i="4"/>
</calcChain>
</file>

<file path=xl/sharedStrings.xml><?xml version="1.0" encoding="utf-8"?>
<sst xmlns="http://schemas.openxmlformats.org/spreadsheetml/2006/main" count="461" uniqueCount="144">
  <si>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</si>
  <si>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</si>
  <si>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</si>
  <si>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</si>
  <si>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</si>
  <si>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</si>
  <si>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</si>
  <si>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</si>
  <si>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</si>
  <si>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</si>
  <si>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</si>
  <si>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</si>
  <si>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</si>
  <si>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</si>
  <si>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Divers calculs effectués;</t>
  </si>
  <si>
    <t xml:space="preserve"> - Rencontre avec vous pour la signature des documents préparés;</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</si>
  <si>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</si>
  <si>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</si>
  <si>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</si>
  <si>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</si>
  <si>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</si>
  <si>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</si>
  <si>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</si>
  <si>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</si>
  <si>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</si>
  <si>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</si>
  <si>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Le 6 décembre 2011</t>
  </si>
  <si>
    <t>CLAUDE MOREAU</t>
  </si>
  <si>
    <t>MILIBEC INC.</t>
  </si>
  <si>
    <t xml:space="preserve">48 rue Duquette </t>
  </si>
  <si>
    <t xml:space="preserve">Repentigny (Québec) J5Y3S8 </t>
  </si>
  <si>
    <t># 11207</t>
  </si>
  <si>
    <t xml:space="preserve"> - Analyse des livres des minutes de Milibec et de votre compagnie de gestion;</t>
  </si>
  <si>
    <t xml:space="preserve"> - Rencontre avec vous à nos bureaux le 14 novembre 2011;</t>
  </si>
  <si>
    <t xml:space="preserve"> - Rencontre avec vous à nos bureaux le 5 décembre 2011;</t>
  </si>
  <si>
    <t xml:space="preserve"> - Diverses discussions téléphoniques avec vous et avec votre comptable;</t>
  </si>
  <si>
    <t xml:space="preserve"> - Recherches fiscales entourant les planifications possibles;</t>
  </si>
  <si>
    <t>Le 28 février 2012</t>
  </si>
  <si>
    <t># 12020</t>
  </si>
  <si>
    <t xml:space="preserve"> - Rencontre avec vous à nos bureaux le 22 février 2012;</t>
  </si>
  <si>
    <t xml:space="preserve"> - Diverses discussions téléphoniques avec vous ;</t>
  </si>
  <si>
    <t xml:space="preserve"> - Analyse des étapes à mettre en place compte tenu de la nouvelle situation;</t>
  </si>
  <si>
    <t xml:space="preserve"> - Rencontre et préparation à la rencontre avec vous et vos enfants à nos bureaux le 2 février 2012 pour discuter des possibilités;</t>
  </si>
  <si>
    <t>Le 16 avril 2012</t>
  </si>
  <si>
    <t># 12062</t>
  </si>
  <si>
    <t>Réorganisations et consultations</t>
  </si>
  <si>
    <t xml:space="preserve"> - Rencontre avec vous à nos bureaux de Boucherville;</t>
  </si>
  <si>
    <t xml:space="preserve"> - Rencontre avec vous à vos bureaux et déplacement;</t>
  </si>
  <si>
    <t xml:space="preserve"> - Analyse des livres des minutes pour déterminer les caractéristiques fiscales des actions;</t>
  </si>
  <si>
    <t xml:space="preserve"> - Préparation d'un organigramme avant et après opérations;</t>
  </si>
  <si>
    <t xml:space="preserve"> - Recherches et analyses fiscales requises pour la mise en place de la réorganisation;</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</si>
  <si>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</si>
  <si>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</si>
  <si>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des formulaires de roulement T2057 et TP-518 requis;</t>
  </si>
  <si>
    <t xml:space="preserve"> - Préparation des formulaires de ventes de comptes clients T2022 et TP-184 requis;</t>
  </si>
  <si>
    <t xml:space="preserve"> - Préparation des formulaires de taxes FP-2044 requis pour le transfert de la totalité ou presque d'une entreprise;</t>
  </si>
  <si>
    <t xml:space="preserve"> - Préparation des formulaires de CDC T2054 et CO-502 requis;</t>
  </si>
  <si>
    <t xml:space="preserve"> - Préparation du formulaire T2027 - règlement de dette lors de la liquidation de filiale;</t>
  </si>
  <si>
    <t xml:space="preserve"> - Préparer un sommaire de chèques à faire pour la séance de clôture</t>
  </si>
  <si>
    <t xml:space="preserve"> - Diverses discussions téléphoniques avec le conseiller juridique;</t>
  </si>
  <si>
    <t xml:space="preserve"> - Diverses discussions téléphoniques avec le comptable;</t>
  </si>
  <si>
    <t xml:space="preserve"> - Lecture et rédaction de divers courriels avec les divers intervenants;</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</si>
  <si>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</si>
  <si>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</si>
  <si>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</si>
  <si>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 xml:space="preserve"> - Révision de la T2 de et discussions avec les vérificateurs: dossier de xxx;</t>
  </si>
  <si>
    <t xml:space="preserve"> - Révision de la T3 et discussions avec les vérificateurs: dossier de xxx;</t>
  </si>
  <si>
    <t>Le 28 juin 2013</t>
  </si>
  <si>
    <t xml:space="preserve"> - Plusieurs discussions avec vous et réflexions relativement à l'achat de condo US;</t>
  </si>
  <si>
    <t xml:space="preserve"> - Discussions avec les représentants de la Banque Royale;</t>
  </si>
  <si>
    <t># 13154</t>
  </si>
  <si>
    <t>Le 11 septembre 2013</t>
  </si>
  <si>
    <t># 13208</t>
  </si>
  <si>
    <t xml:space="preserve"> - Lecture et réflexions sur le courriel d'analyse fiscale des fiscalistes de la Ferme des Voltigeurs;</t>
  </si>
  <si>
    <t xml:space="preserve"> - Discussions avec vous à ce sujet;</t>
  </si>
  <si>
    <t>Le 6 novembre 2013</t>
  </si>
  <si>
    <t># 13236</t>
  </si>
  <si>
    <t xml:space="preserve"> - Discussion - re: achat de l'entrepot via Milibec ou compagnie de gestion;</t>
  </si>
  <si>
    <t xml:space="preserve"> - Discussion avec Stéphane re: TPS/TVQ pour la compagnie de gestion;</t>
  </si>
  <si>
    <t xml:space="preserve"> - Analyse de la juste valeur marchande de Milibec, discussion et courriels afférent;</t>
  </si>
  <si>
    <t>Le 6 juin 2014</t>
  </si>
  <si>
    <t># 14134</t>
  </si>
  <si>
    <t xml:space="preserve"> - Revoir le détail du calcul de la valeur marchande de Milibec, recherches sur notion de personne liée vs gendre, rencontres avec vous et Stéphane et rencontre avec vos conseillers de relève;</t>
  </si>
  <si>
    <t xml:space="preserve"> - Diverses discussions téléphoniques sur divers sujet dont la vente de l'entreprise;</t>
  </si>
  <si>
    <t xml:space="preserve"> - Analyse de la valeur marchande, discussions téléphoniques et rencontre pour en discuter;</t>
  </si>
  <si>
    <t># 14184</t>
  </si>
  <si>
    <t>Le 25 juillet 2014</t>
  </si>
  <si>
    <t xml:space="preserve"> - Diverses discussions téléphoniques avec vous, Stéphane et la Banque Royale sur divers sujet dont la vente de l'entreprise;</t>
  </si>
  <si>
    <t xml:space="preserve"> - Révision de l'offre d'achat, discussion avec Madly Laporte sur les fondements, la forme, discussions avec la BDC pour voir la nécessité vs format lettre d'intention, discussions avec vous et Stéphane au sujet du document requis, la forme et la suite du dossier;</t>
  </si>
  <si>
    <t xml:space="preserve"> - Révision de la lettre d'intention, commentaires et discussions avec Madly Laporte;</t>
  </si>
  <si>
    <t xml:space="preserve"> - Rencontre avec vous au bureau pour débuter travail de réorganisation et ordre des prochaines étapes;</t>
  </si>
  <si>
    <t xml:space="preserve"> - Diverses discussions téléphoniques avec vous et Stéphane sur divers sujet;</t>
  </si>
  <si>
    <t>Le 16 octobre 2014</t>
  </si>
  <si>
    <t># 14232</t>
  </si>
  <si>
    <t xml:space="preserve"> - Rencontre avec vous à nos bureaux le 15 et le 24 septembre;</t>
  </si>
  <si>
    <t xml:space="preserve"> - Estimation des impôts reliés aux présentes transactions et estimation de l'impôt minimum;</t>
  </si>
  <si>
    <t>Le 14 janvier 2015</t>
  </si>
  <si>
    <t>87A rue Laroche</t>
  </si>
  <si>
    <t>Repentigny (Québec) J6A 7M3</t>
  </si>
  <si>
    <t># 15007</t>
  </si>
  <si>
    <t xml:space="preserve"> - Modifications au mémorandum de réorganisation pour la mise en place de la vente;</t>
  </si>
  <si>
    <t xml:space="preserve"> - Révision des documents provenant de la banque et diverses discussions;</t>
  </si>
  <si>
    <t xml:space="preserve"> - Préparation des divers formulaires de roulement T2057 et TP-518 requis;</t>
  </si>
  <si>
    <t xml:space="preserve"> - Diverses discussions téléphoniques avec vous et la juriste ;</t>
  </si>
  <si>
    <t>*** Veuillez faire votre chèque à l'ordre de GC Fiscalité Plus Inc. Payable en ligne dans les institutions financières participantes.***</t>
  </si>
  <si>
    <t>*** Payable sur réception.  Frais d’administration de 24 % par année sur note d’honoraires passée due. ***</t>
  </si>
  <si>
    <t>Le 3 mars 2015</t>
  </si>
  <si>
    <t>STÉPHANE JOUBERT</t>
  </si>
  <si>
    <t>87A rue Laroche
Repentigny (Québec) J6A 7M3</t>
  </si>
  <si>
    <t># 15050</t>
  </si>
  <si>
    <t xml:space="preserve"> - Travail en collaboration avec Marie-Hélène Gravel afin de faire préparer les états financiers, déclarations de revenus et T-5 pour l'année se terminant le 31 janvier 2015, incluant la révision des états financiers, de la déclaration de revenus, les diverses discussions téléphoniques et les divers courriels;</t>
  </si>
  <si>
    <t xml:space="preserve"> - Finalisation du mémorandum suite aux chiffres finaux;</t>
  </si>
  <si>
    <t>MILIBEC INC</t>
  </si>
  <si>
    <t>Le 2 novembre 2015</t>
  </si>
  <si>
    <t>2842-0438 QUÉBEC INC</t>
  </si>
  <si>
    <t>434 RUE NOTRE-DAME
REPENTIGNY, QUÉBEC, J6A 2T4</t>
  </si>
  <si>
    <t># 15218</t>
  </si>
  <si>
    <t xml:space="preserve"> - Travail avec Marie-Hélène Gravel sur les états financiers et la déclaration de revenus de la société;</t>
  </si>
  <si>
    <t xml:space="preserve"> - Discussion téléphonique avec vous;</t>
  </si>
  <si>
    <t>Le 31 mars 2016</t>
  </si>
  <si>
    <t># 16031</t>
  </si>
  <si>
    <t xml:space="preserve"> - Recherche demandée par Marie-Hélène sur le report rétrospectif de perte avant une fusion ;</t>
  </si>
  <si>
    <t>Le 27 avril 2016</t>
  </si>
  <si>
    <t># 16083</t>
  </si>
  <si>
    <t xml:space="preserve"> - Divers travaux en fiscalité pour la société ;</t>
  </si>
  <si>
    <t>Le 23 AVRIL 2019</t>
  </si>
  <si>
    <t>434 RUE NOTRE-DAME, APP #305
REPENTIGNY, QUÉBEC, J6A 2T4</t>
  </si>
  <si>
    <t># 19137</t>
  </si>
  <si>
    <t>Heures</t>
  </si>
  <si>
    <t>Taux</t>
  </si>
  <si>
    <t xml:space="preserve"> - Diverses discussions avec vous relativement au dossier de vérification fiscal - projet de cotisation ;</t>
  </si>
  <si>
    <r>
      <t xml:space="preserve">Facturation relativement aux travaux effectués </t>
    </r>
    <r>
      <rPr>
        <b/>
        <u/>
        <sz val="11"/>
        <color rgb="FF625850"/>
        <rFont val="Verdana"/>
        <family val="2"/>
      </rPr>
      <t>relativement à votre défense dans le cadre de votre projet de cotisation</t>
    </r>
    <r>
      <rPr>
        <sz val="11"/>
        <color rgb="FF625850"/>
        <rFont val="Verdana"/>
        <family val="2"/>
      </rPr>
      <t>, notamment:</t>
    </r>
  </si>
  <si>
    <t xml:space="preserve"> - Analyse des documents soumis par l'Agence du Revenu du Canada dans le cadre de votre vérification fiscale / projet de cotisation ;</t>
  </si>
  <si>
    <t xml:space="preserve"> - Diverses discussions avec l'Agence de Revenu du Canada relativement au dossier de vérification fiscale - projet de cotisation ;</t>
  </si>
  <si>
    <t xml:space="preserve"> - Diverses discussions téléphoniques avec Marie-France Dompierre ;</t>
  </si>
  <si>
    <t xml:space="preserve"> - Différentes démarches avec un autre bureau de fiscaliste qui a la même situation pour mettre en commun les démarches ;</t>
  </si>
  <si>
    <t xml:space="preserve"> - Travail en collaboration avec Marie-France Dompierre afin de lui fournir tout le support requis pour la rédaction de ses documents ;</t>
  </si>
  <si>
    <t xml:space="preserve"> - Préparation de différentes simulations requises par Marie-France Dompierre afin de lui fournir les informations requises pour qu'elle complète son mémorandum ;</t>
  </si>
  <si>
    <t xml:space="preserve"> - Analyse des représentations de Marie-France Dompierre, fournir les informations manquantes, commentaires et ajouts au mémorandum et divers échanges par courriel ;</t>
  </si>
  <si>
    <t>Le 17 JUIN 2021</t>
  </si>
  <si>
    <t># 21242</t>
  </si>
  <si>
    <r>
      <t xml:space="preserve">Facturation relativement aux travaux effectués </t>
    </r>
    <r>
      <rPr>
        <b/>
        <u/>
        <sz val="11"/>
        <color rgb="FF625850"/>
        <rFont val="Verdana"/>
        <family val="2"/>
      </rPr>
      <t>relativement à votre défense dans le cadre de votre cotisation</t>
    </r>
    <r>
      <rPr>
        <sz val="11"/>
        <color rgb="FF625850"/>
        <rFont val="Verdana"/>
        <family val="2"/>
      </rPr>
      <t>, notamment:</t>
    </r>
  </si>
  <si>
    <t xml:space="preserve"> - Diverses vidéoconférence avec votre avocate Marie-France Dompierre pour la défense de votre dossier ;</t>
  </si>
  <si>
    <t xml:space="preserve"> - Fournir la documentation demandée par votre avocate Marie-France Dompierre à votre dossier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</si>
</sst>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4"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cellStyleXfs>
  <cellXfs count="81">
    <xf numFmtId="0" fontId="0" fillId="0" borderId="0" xfId="0"/>
    <xf numFmtId="0" fontId="2" fillId="2" borderId="0" xfId="0" applyFont="1" applyFill="1"/>
    <xf numFmtId="0" fontId="2" fillId="0" borderId="0" xfId="0" applyFont="1" applyFill="1"/>
    <xf numFmtId="0" fontId="2" fillId="0" borderId="0" xfId="0" applyFont="1" applyFill="1" applyAlignment="1">
      <alignment horizontal="left" indent="2"/>
    </xf>
    <xf numFmtId="165" fontId="2" fillId="0" borderId="0" xfId="0" applyNumberFormat="1" applyFont="1" applyFill="1"/>
    <xf numFmtId="0" fontId="2" fillId="2" borderId="4" xfId="0" applyFont="1" applyFill="1" applyBorder="1"/>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wrapText="1" shrinkToFit="1"/>
    </xf>
    <xf numFmtId="49" fontId="2" fillId="2" borderId="6" xfId="0" applyNumberFormat="1" applyFont="1" applyFill="1" applyBorder="1"/>
    <xf numFmtId="49" fontId="2" fillId="0" borderId="6" xfId="0" applyNumberFormat="1" applyFont="1" applyBorder="1"/>
    <xf numFmtId="0" fontId="2" fillId="2" borderId="7" xfId="0" applyFont="1" applyFill="1" applyBorder="1"/>
    <xf numFmtId="0" fontId="2" fillId="2" borderId="8" xfId="0" applyFont="1" applyFill="1" applyBorder="1"/>
    <xf numFmtId="0" fontId="2" fillId="2" borderId="9" xfId="0" applyFont="1" applyFill="1" applyBorder="1"/>
    <xf numFmtId="0" fontId="5" fillId="2" borderId="0" xfId="0" applyFont="1" applyFill="1" applyBorder="1" applyAlignment="1">
      <alignment horizontal="center"/>
    </xf>
    <xf numFmtId="0" fontId="2" fillId="2" borderId="0" xfId="0" applyFont="1" applyFill="1" applyBorder="1"/>
    <xf numFmtId="0" fontId="3" fillId="2" borderId="10" xfId="0" applyFont="1" applyFill="1" applyBorder="1" applyAlignment="1">
      <alignment horizontal="center"/>
    </xf>
    <xf numFmtId="0" fontId="2" fillId="2" borderId="10" xfId="0" applyFont="1" applyFill="1" applyBorder="1"/>
    <xf numFmtId="0" fontId="2" fillId="2" borderId="11" xfId="0" applyFont="1" applyFill="1" applyBorder="1"/>
    <xf numFmtId="0" fontId="6" fillId="3" borderId="12" xfId="0" applyFont="1" applyFill="1" applyBorder="1"/>
    <xf numFmtId="0" fontId="7" fillId="3" borderId="13" xfId="0" applyFont="1" applyFill="1" applyBorder="1" applyAlignment="1">
      <alignment horizontal="center"/>
    </xf>
    <xf numFmtId="0" fontId="8" fillId="0" borderId="0" xfId="0" applyFont="1" applyFill="1" applyAlignment="1">
      <alignment horizontal="center"/>
    </xf>
    <xf numFmtId="0" fontId="9" fillId="0" borderId="0" xfId="0" applyFont="1" applyFill="1"/>
    <xf numFmtId="0" fontId="10" fillId="0" borderId="0" xfId="0" applyFont="1" applyFill="1"/>
    <xf numFmtId="0" fontId="9" fillId="0" borderId="1" xfId="0" applyFont="1" applyFill="1" applyBorder="1"/>
    <xf numFmtId="0" fontId="2" fillId="0" borderId="5" xfId="0" applyFont="1" applyFill="1" applyBorder="1"/>
    <xf numFmtId="0" fontId="6" fillId="0" borderId="10" xfId="0" applyFont="1" applyFill="1" applyBorder="1"/>
    <xf numFmtId="0" fontId="2" fillId="0" borderId="6" xfId="0" applyFont="1" applyFill="1" applyBorder="1"/>
    <xf numFmtId="0" fontId="2" fillId="0" borderId="1" xfId="0" applyFont="1" applyFill="1" applyBorder="1"/>
    <xf numFmtId="0" fontId="12" fillId="0" borderId="0" xfId="0" applyFont="1" applyFill="1"/>
    <xf numFmtId="0" fontId="13" fillId="0" borderId="0" xfId="0" applyFont="1" applyFill="1"/>
    <xf numFmtId="0" fontId="14" fillId="0" borderId="0" xfId="0" applyFont="1" applyFill="1"/>
    <xf numFmtId="0" fontId="14" fillId="0" borderId="0" xfId="0" applyFont="1" applyFill="1" applyAlignment="1">
      <alignment horizontal="center"/>
    </xf>
    <xf numFmtId="0" fontId="17" fillId="0" borderId="0" xfId="0" applyFont="1" applyFill="1"/>
    <xf numFmtId="0" fontId="18" fillId="0" borderId="0" xfId="0" applyFont="1" applyFill="1"/>
    <xf numFmtId="0" fontId="17" fillId="0" borderId="0" xfId="0" applyFont="1" applyFill="1" applyAlignment="1">
      <alignment horizontal="right"/>
    </xf>
    <xf numFmtId="7" fontId="13" fillId="0" borderId="0" xfId="0" applyNumberFormat="1" applyFont="1" applyFill="1"/>
    <xf numFmtId="166" fontId="17" fillId="0" borderId="0" xfId="2" applyNumberFormat="1" applyFont="1" applyFill="1"/>
    <xf numFmtId="166" fontId="18" fillId="0" borderId="0" xfId="2" applyNumberFormat="1" applyFont="1" applyFill="1"/>
    <xf numFmtId="10" fontId="18" fillId="0" borderId="0" xfId="0" applyNumberFormat="1" applyFont="1" applyFill="1" applyAlignment="1">
      <alignment horizontal="left"/>
    </xf>
    <xf numFmtId="166" fontId="18" fillId="0" borderId="0" xfId="0" applyNumberFormat="1" applyFont="1" applyFill="1"/>
    <xf numFmtId="166" fontId="17" fillId="0" borderId="3" xfId="2" applyNumberFormat="1" applyFont="1" applyFill="1" applyBorder="1"/>
    <xf numFmtId="0" fontId="18" fillId="0" borderId="0" xfId="0" applyFont="1" applyFill="1" applyAlignment="1">
      <alignment horizontal="right"/>
    </xf>
    <xf numFmtId="166" fontId="18" fillId="0" borderId="0" xfId="1" applyNumberFormat="1" applyFont="1" applyFill="1"/>
    <xf numFmtId="166" fontId="18" fillId="0" borderId="2" xfId="1" applyNumberFormat="1" applyFont="1" applyFill="1" applyBorder="1"/>
    <xf numFmtId="7" fontId="18" fillId="0" borderId="0" xfId="0" applyNumberFormat="1" applyFont="1" applyFill="1"/>
    <xf numFmtId="0" fontId="20" fillId="4" borderId="15" xfId="0" applyFont="1" applyFill="1" applyBorder="1" applyAlignment="1">
      <alignment vertical="center"/>
    </xf>
    <xf numFmtId="0" fontId="21" fillId="4" borderId="16" xfId="0" applyFont="1" applyFill="1" applyBorder="1" applyAlignment="1">
      <alignment vertical="center"/>
    </xf>
    <xf numFmtId="7" fontId="20" fillId="4" borderId="17" xfId="0" applyNumberFormat="1" applyFont="1" applyFill="1" applyBorder="1" applyAlignment="1">
      <alignment vertical="center"/>
    </xf>
    <xf numFmtId="0" fontId="2" fillId="0" borderId="0" xfId="0" applyFont="1" applyFill="1" applyAlignment="1">
      <alignment vertical="center"/>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22" fillId="2" borderId="6" xfId="0" applyFont="1" applyFill="1" applyBorder="1" applyAlignment="1">
      <alignment horizontal="left" wrapText="1" shrinkToFit="1"/>
    </xf>
    <xf numFmtId="167" fontId="18" fillId="0" borderId="0" xfId="0" applyNumberFormat="1" applyFont="1" applyFill="1" applyAlignment="1">
      <alignment horizontal="left"/>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8" fillId="0" borderId="0" xfId="0" applyFont="1" applyFill="1" applyAlignment="1">
      <alignment wrapText="1"/>
    </xf>
    <xf numFmtId="0" fontId="13" fillId="0" borderId="0" xfId="0" applyFont="1" applyFill="1" applyAlignment="1">
      <alignment horizontal="left" wrapText="1" indent="1" shrinkToFit="1"/>
    </xf>
    <xf numFmtId="0" fontId="13" fillId="0" borderId="0" xfId="0" applyFont="1" applyFill="1" applyAlignment="1">
      <alignment horizontal="left" wrapText="1" indent="1" shrinkToFit="1"/>
    </xf>
    <xf numFmtId="0" fontId="12" fillId="0" borderId="0" xfId="3" applyFont="1"/>
    <xf numFmtId="0" fontId="13" fillId="0" borderId="0" xfId="3" applyFont="1" applyAlignment="1">
      <alignment horizontal="left" wrapText="1" indent="1" shrinkToFit="1"/>
    </xf>
    <xf numFmtId="0" fontId="23" fillId="0" borderId="0" xfId="3" applyFont="1" applyAlignment="1">
      <alignment horizontal="center" wrapText="1" shrinkToFit="1"/>
    </xf>
    <xf numFmtId="7" fontId="13" fillId="0" borderId="0" xfId="3" applyNumberFormat="1" applyFont="1"/>
    <xf numFmtId="0" fontId="2" fillId="0" borderId="0" xfId="3" applyFont="1"/>
    <xf numFmtId="39" fontId="13" fillId="0" borderId="0" xfId="3" applyNumberFormat="1" applyFont="1" applyAlignment="1">
      <alignment horizontal="center" wrapText="1" shrinkToFit="1"/>
    </xf>
    <xf numFmtId="7" fontId="13" fillId="0" borderId="0" xfId="3" applyNumberFormat="1" applyFont="1" applyAlignment="1">
      <alignment horizontal="left" wrapText="1" indent="2" shrinkToFit="1"/>
    </xf>
    <xf numFmtId="0" fontId="2" fillId="0" borderId="0" xfId="0" applyFont="1" applyFill="1" applyAlignment="1">
      <alignment horizontal="center" wrapText="1"/>
    </xf>
    <xf numFmtId="0" fontId="2" fillId="0" borderId="0" xfId="0" applyFont="1" applyFill="1" applyAlignment="1">
      <alignment horizontal="center"/>
    </xf>
    <xf numFmtId="0" fontId="15" fillId="0" borderId="0" xfId="0" applyFont="1" applyFill="1" applyAlignment="1">
      <alignment horizontal="center"/>
    </xf>
    <xf numFmtId="0" fontId="16" fillId="0" borderId="0" xfId="0" applyFont="1" applyFill="1" applyAlignment="1">
      <alignment horizontal="center"/>
    </xf>
    <xf numFmtId="0" fontId="13" fillId="0" borderId="0" xfId="0" applyFont="1" applyFill="1" applyAlignment="1">
      <alignment horizontal="left" wrapText="1" indent="1" shrinkToFit="1"/>
    </xf>
    <xf numFmtId="0" fontId="11" fillId="0" borderId="14" xfId="0" applyFont="1" applyFill="1" applyBorder="1" applyAlignment="1">
      <alignment horizontal="center" vertical="center"/>
    </xf>
    <xf numFmtId="0" fontId="18" fillId="0" borderId="0" xfId="0" applyFont="1" applyFill="1" applyAlignment="1">
      <alignment horizontal="left"/>
    </xf>
    <xf numFmtId="0" fontId="18" fillId="0" borderId="0" xfId="0" applyFont="1" applyFill="1" applyAlignment="1">
      <alignment horizontal="left" indent="1"/>
    </xf>
    <xf numFmtId="0" fontId="13" fillId="0" borderId="0" xfId="0" applyFont="1" applyFill="1" applyAlignment="1">
      <alignment horizontal="center"/>
    </xf>
    <xf numFmtId="0" fontId="11" fillId="0" borderId="0" xfId="0" applyFont="1" applyFill="1" applyAlignment="1">
      <alignment horizontal="center"/>
    </xf>
    <xf numFmtId="0" fontId="19" fillId="0" borderId="0" xfId="0" applyFont="1" applyFill="1" applyAlignment="1">
      <alignment horizontal="center"/>
    </xf>
    <xf numFmtId="0" fontId="13" fillId="0" borderId="0" xfId="0" applyFont="1" applyFill="1" applyAlignment="1">
      <alignment horizontal="center" wrapText="1" shrinkToFit="1"/>
    </xf>
    <xf numFmtId="0" fontId="5" fillId="2" borderId="0" xfId="0" applyFont="1" applyFill="1" applyBorder="1" applyAlignment="1">
      <alignment horizontal="center"/>
    </xf>
  </cellXfs>
  <cellStyles count="4">
    <cellStyle name="Milliers" xfId="1" builtinId="3"/>
    <cellStyle name="Monétaire" xfId="2" builtinId="4"/>
    <cellStyle name="Normal" xfId="0" builtinId="0"/>
    <cellStyle name="Normal 2" xfId="3" xr:uid="{636074C4-E25D-4EBC-A7B9-64512904B84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FCC0E04-0834-4712-A84E-04AEDE6086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F017CDB-CB6C-4185-9873-5AD1708FA4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1DBDBF2-6861-4DF1-8188-04AF478895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2:F98"/>
  <sheetViews>
    <sheetView view="pageBreakPreview" topLeftCell="A10"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26</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31</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33</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34</v>
      </c>
      <c r="C39" s="72"/>
      <c r="D39" s="72"/>
      <c r="E39" s="36"/>
      <c r="F39" s="29"/>
    </row>
    <row r="40" spans="1:6" ht="14.25" x14ac:dyDescent="0.2">
      <c r="A40" s="29"/>
      <c r="B40" s="72"/>
      <c r="C40" s="72"/>
      <c r="D40" s="72"/>
      <c r="E40" s="36"/>
      <c r="F40" s="29"/>
    </row>
    <row r="41" spans="1:6" ht="13.5" customHeight="1" x14ac:dyDescent="0.2">
      <c r="A41" s="29"/>
      <c r="B41" s="72"/>
      <c r="C41" s="72"/>
      <c r="D41" s="72"/>
      <c r="E41" s="36"/>
      <c r="F41" s="29"/>
    </row>
    <row r="42" spans="1:6" ht="14.25" x14ac:dyDescent="0.2">
      <c r="A42" s="29"/>
      <c r="B42" s="72" t="s">
        <v>2</v>
      </c>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50" t="s">
        <v>32</v>
      </c>
      <c r="C45" s="50"/>
      <c r="D45" s="50"/>
      <c r="E45" s="36"/>
      <c r="F45" s="29"/>
    </row>
    <row r="46" spans="1:6" ht="14.25" x14ac:dyDescent="0.2">
      <c r="A46" s="29"/>
      <c r="B46" s="50"/>
      <c r="C46" s="50"/>
      <c r="D46" s="50"/>
      <c r="E46" s="36"/>
      <c r="F46" s="29"/>
    </row>
    <row r="47" spans="1:6" ht="14.25" x14ac:dyDescent="0.2">
      <c r="A47" s="29"/>
      <c r="B47" s="50"/>
      <c r="C47" s="50"/>
      <c r="D47" s="50"/>
      <c r="E47" s="36"/>
      <c r="F47" s="29"/>
    </row>
    <row r="48" spans="1:6" ht="14.25" x14ac:dyDescent="0.2">
      <c r="A48" s="29"/>
      <c r="B48" s="50" t="s">
        <v>35</v>
      </c>
      <c r="C48" s="50"/>
      <c r="D48" s="50"/>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t="s">
        <v>36</v>
      </c>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10*190</f>
        <v>1900</v>
      </c>
      <c r="F75" s="29"/>
    </row>
    <row r="76" spans="1:6" ht="13.5" customHeight="1" x14ac:dyDescent="0.2">
      <c r="A76" s="29"/>
      <c r="B76" s="42" t="s">
        <v>18</v>
      </c>
      <c r="C76" s="34"/>
      <c r="D76" s="34"/>
      <c r="E76" s="38">
        <v>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1900</v>
      </c>
      <c r="F78" s="29"/>
    </row>
    <row r="79" spans="1:6" ht="13.5" customHeight="1" x14ac:dyDescent="0.2">
      <c r="A79" s="29"/>
      <c r="B79" s="34" t="s">
        <v>5</v>
      </c>
      <c r="C79" s="39">
        <v>0.05</v>
      </c>
      <c r="D79" s="34"/>
      <c r="E79" s="43">
        <f>ROUND(E78*C79,2)</f>
        <v>95</v>
      </c>
      <c r="F79" s="29"/>
    </row>
    <row r="80" spans="1:6" ht="13.5" customHeight="1" x14ac:dyDescent="0.2">
      <c r="A80" s="29"/>
      <c r="B80" s="34" t="s">
        <v>4</v>
      </c>
      <c r="C80" s="39">
        <v>8.5000000000000006E-2</v>
      </c>
      <c r="D80" s="34"/>
      <c r="E80" s="44">
        <f>ROUND((E78+E79)*C80,2)</f>
        <v>169.58</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2164.58</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2164.58</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47">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A31:F31"/>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2:F98"/>
  <sheetViews>
    <sheetView view="pageBreakPreview" topLeftCell="A10" zoomScale="80" zoomScaleNormal="100" zoomScaleSheetLayoutView="80" workbookViewId="0">
      <selection activeCell="B36" sqref="B36:D3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96</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97</v>
      </c>
      <c r="C26" s="29"/>
      <c r="D26" s="29"/>
      <c r="E26" s="29"/>
      <c r="F26" s="29"/>
    </row>
    <row r="27" spans="1:6" ht="15" x14ac:dyDescent="0.2">
      <c r="A27" s="22"/>
      <c r="B27" s="34" t="s">
        <v>98</v>
      </c>
      <c r="C27" s="29"/>
      <c r="D27" s="29"/>
      <c r="E27" s="29"/>
      <c r="F27" s="29"/>
    </row>
    <row r="28" spans="1:6" x14ac:dyDescent="0.2">
      <c r="A28" s="23"/>
      <c r="B28" s="29"/>
      <c r="C28" s="31"/>
      <c r="D28" s="31"/>
      <c r="E28" s="32"/>
      <c r="F28" s="29"/>
    </row>
    <row r="29" spans="1:6" ht="15" x14ac:dyDescent="0.2">
      <c r="A29" s="22"/>
      <c r="B29" s="31"/>
      <c r="C29" s="31"/>
      <c r="D29" s="35" t="s">
        <v>17</v>
      </c>
      <c r="E29" s="35" t="s">
        <v>99</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100</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11</v>
      </c>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t="s">
        <v>101</v>
      </c>
      <c r="C42" s="72"/>
      <c r="D42" s="72"/>
      <c r="E42" s="36"/>
      <c r="F42" s="29"/>
    </row>
    <row r="43" spans="1:6" ht="14.25" x14ac:dyDescent="0.2">
      <c r="A43" s="29"/>
      <c r="B43" s="72"/>
      <c r="C43" s="72"/>
      <c r="D43" s="72"/>
      <c r="E43" s="36"/>
      <c r="F43" s="29"/>
    </row>
    <row r="44" spans="1:6" ht="14.25" x14ac:dyDescent="0.2">
      <c r="A44" s="29"/>
      <c r="B44" s="79"/>
      <c r="C44" s="79"/>
      <c r="D44" s="79"/>
      <c r="E44" s="36"/>
      <c r="F44" s="29"/>
    </row>
    <row r="45" spans="1:6" ht="14.25" x14ac:dyDescent="0.2">
      <c r="A45" s="29"/>
      <c r="B45" s="72" t="s">
        <v>102</v>
      </c>
      <c r="C45" s="72"/>
      <c r="D45" s="72"/>
      <c r="E45" s="36"/>
      <c r="F45" s="29"/>
    </row>
    <row r="46" spans="1:6" ht="14.25" x14ac:dyDescent="0.2">
      <c r="A46" s="29"/>
      <c r="B46" s="55"/>
      <c r="C46" s="55"/>
      <c r="D46" s="55"/>
      <c r="E46" s="36"/>
      <c r="F46" s="29"/>
    </row>
    <row r="47" spans="1:6" ht="14.25" x14ac:dyDescent="0.2">
      <c r="A47" s="29"/>
      <c r="B47" s="72"/>
      <c r="C47" s="72"/>
      <c r="D47" s="72"/>
      <c r="E47" s="36"/>
      <c r="F47" s="29"/>
    </row>
    <row r="48" spans="1:6" ht="14.25" x14ac:dyDescent="0.2">
      <c r="A48" s="29"/>
      <c r="B48" s="72" t="s">
        <v>58</v>
      </c>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t="s">
        <v>15</v>
      </c>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t="s">
        <v>103</v>
      </c>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t="s">
        <v>61</v>
      </c>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25.5*230</f>
        <v>5865</v>
      </c>
      <c r="F75" s="29"/>
    </row>
    <row r="76" spans="1:6" ht="13.5" customHeight="1" x14ac:dyDescent="0.2">
      <c r="A76" s="29"/>
      <c r="B76" s="42" t="s">
        <v>18</v>
      </c>
      <c r="C76" s="34"/>
      <c r="D76" s="34"/>
      <c r="E76" s="38">
        <v>100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5965</v>
      </c>
      <c r="F78" s="29"/>
    </row>
    <row r="79" spans="1:6" ht="13.5" customHeight="1" x14ac:dyDescent="0.2">
      <c r="A79" s="29"/>
      <c r="B79" s="34" t="s">
        <v>5</v>
      </c>
      <c r="C79" s="39">
        <v>0.05</v>
      </c>
      <c r="D79" s="34"/>
      <c r="E79" s="43">
        <f>ROUND(E78*C79,2)</f>
        <v>298.25</v>
      </c>
      <c r="F79" s="29"/>
    </row>
    <row r="80" spans="1:6" ht="13.5" customHeight="1" x14ac:dyDescent="0.2">
      <c r="A80" s="29"/>
      <c r="B80" s="34" t="s">
        <v>4</v>
      </c>
      <c r="C80" s="53">
        <v>9.9750000000000005E-2</v>
      </c>
      <c r="D80" s="34"/>
      <c r="E80" s="44">
        <f>ROUND(E78*C80,2)</f>
        <v>595.01</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6858.26</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6858.26</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50">
    <mergeCell ref="A94:F94"/>
    <mergeCell ref="B96:D96"/>
    <mergeCell ref="B84:D84"/>
    <mergeCell ref="B85:D85"/>
    <mergeCell ref="B89:E89"/>
    <mergeCell ref="A90:F90"/>
    <mergeCell ref="A91:F91"/>
    <mergeCell ref="B93:E93"/>
    <mergeCell ref="B83:D83"/>
    <mergeCell ref="B64:D64"/>
    <mergeCell ref="B65:D65"/>
    <mergeCell ref="B66:D66"/>
    <mergeCell ref="B67:D67"/>
    <mergeCell ref="B68:D68"/>
    <mergeCell ref="B69:D69"/>
    <mergeCell ref="B70:D70"/>
    <mergeCell ref="B71:D71"/>
    <mergeCell ref="B72:D72"/>
    <mergeCell ref="B73:D73"/>
    <mergeCell ref="B74:D74"/>
    <mergeCell ref="B63:D63"/>
    <mergeCell ref="B52:D52"/>
    <mergeCell ref="B53:D53"/>
    <mergeCell ref="B54:D54"/>
    <mergeCell ref="B55:D55"/>
    <mergeCell ref="B56:D56"/>
    <mergeCell ref="B57:D57"/>
    <mergeCell ref="B58:D58"/>
    <mergeCell ref="B59:D59"/>
    <mergeCell ref="B60:D60"/>
    <mergeCell ref="B61:D61"/>
    <mergeCell ref="B62:D62"/>
    <mergeCell ref="B51:D51"/>
    <mergeCell ref="B39:D39"/>
    <mergeCell ref="B40:D40"/>
    <mergeCell ref="B41:D41"/>
    <mergeCell ref="B42:D42"/>
    <mergeCell ref="B43:D43"/>
    <mergeCell ref="B44:D44"/>
    <mergeCell ref="B45:D45"/>
    <mergeCell ref="B47:D47"/>
    <mergeCell ref="B48:D48"/>
    <mergeCell ref="B49:D49"/>
    <mergeCell ref="B50:D50"/>
    <mergeCell ref="B38:D38"/>
    <mergeCell ref="A31:F31"/>
    <mergeCell ref="B34:D34"/>
    <mergeCell ref="B35:D35"/>
    <mergeCell ref="B36:D36"/>
    <mergeCell ref="B37:D37"/>
  </mergeCells>
  <dataValidations count="1">
    <dataValidation type="list" allowBlank="1" showInputMessage="1" showErrorMessage="1" sqref="B83:B85 B12:B20 B34:B74" xr:uid="{00000000-0002-0000-09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2:F90"/>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106</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107</v>
      </c>
      <c r="C24" s="29"/>
      <c r="D24" s="29"/>
      <c r="E24" s="29"/>
      <c r="F24" s="29"/>
    </row>
    <row r="25" spans="1:6" ht="15" x14ac:dyDescent="0.2">
      <c r="A25" s="22"/>
      <c r="B25" s="33" t="s">
        <v>112</v>
      </c>
      <c r="C25" s="29"/>
      <c r="D25" s="29"/>
      <c r="E25" s="29"/>
      <c r="F25" s="29"/>
    </row>
    <row r="26" spans="1:6" ht="33.75" customHeight="1" x14ac:dyDescent="0.2">
      <c r="A26" s="22"/>
      <c r="B26" s="58" t="s">
        <v>108</v>
      </c>
      <c r="C26" s="29"/>
      <c r="D26" s="29"/>
      <c r="E26" s="29"/>
      <c r="F26" s="29"/>
    </row>
    <row r="27" spans="1:6" x14ac:dyDescent="0.2">
      <c r="A27" s="23"/>
      <c r="B27" s="29"/>
      <c r="C27" s="31"/>
      <c r="D27" s="31"/>
      <c r="E27" s="32"/>
      <c r="F27" s="29"/>
    </row>
    <row r="28" spans="1:6" ht="15" x14ac:dyDescent="0.2">
      <c r="A28" s="22"/>
      <c r="B28" s="31"/>
      <c r="C28" s="31"/>
      <c r="D28" s="35" t="s">
        <v>17</v>
      </c>
      <c r="E28" s="35" t="s">
        <v>109</v>
      </c>
      <c r="F28" s="29"/>
    </row>
    <row r="29" spans="1:6" ht="13.5" thickBot="1" x14ac:dyDescent="0.25">
      <c r="A29" s="24"/>
      <c r="B29" s="24"/>
      <c r="C29" s="24"/>
      <c r="D29" s="24"/>
      <c r="E29" s="24"/>
      <c r="F29" s="28"/>
    </row>
    <row r="30" spans="1:6" s="49" customFormat="1" ht="21.75" customHeight="1" x14ac:dyDescent="0.2">
      <c r="A30" s="73" t="s">
        <v>0</v>
      </c>
      <c r="B30" s="73"/>
      <c r="C30" s="73"/>
      <c r="D30" s="73"/>
      <c r="E30" s="73"/>
      <c r="F30" s="73"/>
    </row>
    <row r="31" spans="1:6" x14ac:dyDescent="0.2">
      <c r="A31" s="22"/>
      <c r="B31" s="23"/>
      <c r="C31" s="22"/>
      <c r="D31" s="22"/>
      <c r="E31" s="22"/>
    </row>
    <row r="32" spans="1:6" ht="14.25" x14ac:dyDescent="0.2">
      <c r="A32" s="29"/>
      <c r="B32" s="30" t="s">
        <v>6</v>
      </c>
      <c r="C32" s="30"/>
      <c r="D32" s="30"/>
      <c r="E32" s="36"/>
      <c r="F32" s="29"/>
    </row>
    <row r="33" spans="1:6" ht="14.25" x14ac:dyDescent="0.2">
      <c r="A33" s="29"/>
      <c r="B33" s="72"/>
      <c r="C33" s="72"/>
      <c r="D33" s="72"/>
      <c r="E33" s="36"/>
      <c r="F33" s="29"/>
    </row>
    <row r="34" spans="1:6" ht="14.25" x14ac:dyDescent="0.2">
      <c r="A34" s="29"/>
      <c r="B34" s="72"/>
      <c r="C34" s="72"/>
      <c r="D34" s="72"/>
      <c r="E34" s="36"/>
      <c r="F34" s="29"/>
    </row>
    <row r="35" spans="1:6" ht="44.25" customHeight="1" x14ac:dyDescent="0.2">
      <c r="A35" s="29"/>
      <c r="B35" s="72" t="s">
        <v>110</v>
      </c>
      <c r="C35" s="72"/>
      <c r="D35" s="72"/>
      <c r="E35" s="36"/>
      <c r="F35" s="29"/>
    </row>
    <row r="36" spans="1:6" ht="14.25" x14ac:dyDescent="0.2">
      <c r="A36" s="29"/>
      <c r="B36" s="72"/>
      <c r="C36" s="72"/>
      <c r="D36" s="72"/>
      <c r="E36" s="36"/>
      <c r="F36" s="29"/>
    </row>
    <row r="37" spans="1:6" ht="14.25" x14ac:dyDescent="0.2">
      <c r="A37" s="29"/>
      <c r="B37" s="72"/>
      <c r="C37" s="72"/>
      <c r="D37" s="72"/>
      <c r="E37" s="36"/>
      <c r="F37" s="29"/>
    </row>
    <row r="38" spans="1:6" ht="14.25" x14ac:dyDescent="0.2">
      <c r="A38" s="29"/>
      <c r="B38" s="72" t="s">
        <v>111</v>
      </c>
      <c r="C38" s="72"/>
      <c r="D38" s="72"/>
      <c r="E38" s="36"/>
      <c r="F38" s="29"/>
    </row>
    <row r="39" spans="1:6" ht="14.25" x14ac:dyDescent="0.2">
      <c r="A39" s="29"/>
      <c r="B39" s="72"/>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2"/>
      <c r="C46" s="72"/>
      <c r="D46" s="72"/>
      <c r="E46" s="36"/>
      <c r="F46" s="29"/>
    </row>
    <row r="47" spans="1:6" ht="14.25" x14ac:dyDescent="0.2">
      <c r="A47" s="29"/>
      <c r="B47" s="72"/>
      <c r="C47" s="72"/>
      <c r="D47" s="72"/>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56"/>
      <c r="C53" s="56"/>
      <c r="D53" s="56"/>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3.5" customHeight="1" x14ac:dyDescent="0.2">
      <c r="A66" s="29"/>
      <c r="B66" s="72"/>
      <c r="C66" s="72"/>
      <c r="D66" s="72"/>
      <c r="E66" s="36"/>
      <c r="F66" s="29"/>
    </row>
    <row r="67" spans="1:6" ht="13.5" customHeight="1" x14ac:dyDescent="0.2">
      <c r="A67" s="29"/>
      <c r="B67" s="33" t="s">
        <v>21</v>
      </c>
      <c r="C67" s="34"/>
      <c r="D67" s="34"/>
      <c r="E67" s="37">
        <f>7*230</f>
        <v>1610</v>
      </c>
      <c r="F67" s="29"/>
    </row>
    <row r="68" spans="1:6" ht="13.5" customHeight="1" x14ac:dyDescent="0.2">
      <c r="A68" s="29"/>
      <c r="B68" s="42" t="s">
        <v>18</v>
      </c>
      <c r="C68" s="34"/>
      <c r="D68" s="34"/>
      <c r="E68" s="38">
        <v>0</v>
      </c>
      <c r="F68" s="29"/>
    </row>
    <row r="69" spans="1:6" ht="13.5" customHeight="1" x14ac:dyDescent="0.2">
      <c r="A69" s="29"/>
      <c r="B69" s="42" t="s">
        <v>19</v>
      </c>
      <c r="C69" s="34"/>
      <c r="D69" s="34"/>
      <c r="E69" s="38">
        <v>0</v>
      </c>
      <c r="F69" s="29"/>
    </row>
    <row r="70" spans="1:6" ht="13.5" customHeight="1" x14ac:dyDescent="0.2">
      <c r="A70" s="29"/>
      <c r="B70" s="33" t="s">
        <v>20</v>
      </c>
      <c r="C70" s="34"/>
      <c r="D70" s="34"/>
      <c r="E70" s="37">
        <f>SUM(E67:E69)</f>
        <v>1610</v>
      </c>
      <c r="F70" s="29"/>
    </row>
    <row r="71" spans="1:6" ht="13.5" customHeight="1" x14ac:dyDescent="0.2">
      <c r="A71" s="29"/>
      <c r="B71" s="34" t="s">
        <v>5</v>
      </c>
      <c r="C71" s="39">
        <v>0.05</v>
      </c>
      <c r="D71" s="34"/>
      <c r="E71" s="43">
        <f>ROUND(E70*C71,2)</f>
        <v>80.5</v>
      </c>
      <c r="F71" s="29"/>
    </row>
    <row r="72" spans="1:6" ht="13.5" customHeight="1" x14ac:dyDescent="0.2">
      <c r="A72" s="29"/>
      <c r="B72" s="34" t="s">
        <v>4</v>
      </c>
      <c r="C72" s="53">
        <v>9.9750000000000005E-2</v>
      </c>
      <c r="D72" s="34"/>
      <c r="E72" s="44">
        <f>ROUND(E70*C72,2)</f>
        <v>160.6</v>
      </c>
      <c r="F72" s="29"/>
    </row>
    <row r="73" spans="1:6" ht="13.5" customHeight="1" x14ac:dyDescent="0.2">
      <c r="A73" s="29"/>
      <c r="B73" s="34"/>
      <c r="C73" s="34"/>
      <c r="D73" s="34"/>
      <c r="E73" s="40"/>
      <c r="F73" s="29"/>
    </row>
    <row r="74" spans="1:6" ht="16.5" customHeight="1" thickBot="1" x14ac:dyDescent="0.25">
      <c r="A74" s="29"/>
      <c r="B74" s="33" t="s">
        <v>22</v>
      </c>
      <c r="C74" s="34"/>
      <c r="D74" s="34"/>
      <c r="E74" s="41">
        <f>SUM(E70:E72)</f>
        <v>1851.1</v>
      </c>
      <c r="F74" s="29"/>
    </row>
    <row r="75" spans="1:6" ht="15.75" thickTop="1" x14ac:dyDescent="0.2">
      <c r="A75" s="29"/>
      <c r="B75" s="75"/>
      <c r="C75" s="75"/>
      <c r="D75" s="75"/>
      <c r="E75" s="45"/>
      <c r="F75" s="29"/>
    </row>
    <row r="76" spans="1:6" ht="15" x14ac:dyDescent="0.2">
      <c r="A76" s="29"/>
      <c r="B76" s="74" t="s">
        <v>24</v>
      </c>
      <c r="C76" s="74"/>
      <c r="D76" s="74"/>
      <c r="E76" s="45">
        <v>0</v>
      </c>
      <c r="F76" s="29"/>
    </row>
    <row r="77" spans="1:6" ht="15" x14ac:dyDescent="0.2">
      <c r="A77" s="29"/>
      <c r="B77" s="75"/>
      <c r="C77" s="75"/>
      <c r="D77" s="75"/>
      <c r="E77" s="45"/>
      <c r="F77" s="29"/>
    </row>
    <row r="78" spans="1:6" ht="19.5" customHeight="1" x14ac:dyDescent="0.2">
      <c r="A78" s="29"/>
      <c r="B78" s="46" t="s">
        <v>23</v>
      </c>
      <c r="C78" s="47"/>
      <c r="D78" s="47"/>
      <c r="E78" s="48">
        <f>E74-E76</f>
        <v>1851.1</v>
      </c>
      <c r="F78" s="29"/>
    </row>
    <row r="79" spans="1:6" ht="13.5" customHeight="1" x14ac:dyDescent="0.2">
      <c r="A79" s="29"/>
      <c r="B79" s="29"/>
      <c r="C79" s="29"/>
      <c r="D79" s="29"/>
      <c r="E79" s="29"/>
      <c r="F79" s="29"/>
    </row>
    <row r="80" spans="1:6" x14ac:dyDescent="0.2">
      <c r="A80" s="29"/>
      <c r="B80" s="29"/>
      <c r="C80" s="29"/>
      <c r="D80" s="29"/>
      <c r="E80" s="29"/>
      <c r="F80" s="29"/>
    </row>
    <row r="81" spans="1:6" x14ac:dyDescent="0.2">
      <c r="A81" s="29"/>
      <c r="B81" s="70"/>
      <c r="C81" s="70"/>
      <c r="D81" s="70"/>
      <c r="E81" s="70"/>
      <c r="F81" s="29"/>
    </row>
    <row r="82" spans="1:6" ht="14.25" x14ac:dyDescent="0.2">
      <c r="A82" s="78" t="s">
        <v>104</v>
      </c>
      <c r="B82" s="78"/>
      <c r="C82" s="78"/>
      <c r="D82" s="78"/>
      <c r="E82" s="78"/>
      <c r="F82" s="78"/>
    </row>
    <row r="83" spans="1:6" ht="14.25" x14ac:dyDescent="0.2">
      <c r="A83" s="76" t="s">
        <v>105</v>
      </c>
      <c r="B83" s="76"/>
      <c r="C83" s="76"/>
      <c r="D83" s="76"/>
      <c r="E83" s="76"/>
      <c r="F83" s="76"/>
    </row>
    <row r="84" spans="1:6" x14ac:dyDescent="0.2">
      <c r="A84" s="29"/>
      <c r="B84" s="29"/>
      <c r="C84" s="29"/>
      <c r="D84" s="29"/>
      <c r="E84" s="29"/>
      <c r="F84" s="29"/>
    </row>
    <row r="85" spans="1:6" x14ac:dyDescent="0.2">
      <c r="A85" s="29"/>
      <c r="B85" s="71"/>
      <c r="C85" s="71"/>
      <c r="D85" s="71"/>
      <c r="E85" s="71"/>
      <c r="F85" s="29"/>
    </row>
    <row r="86" spans="1:6" ht="15" x14ac:dyDescent="0.2">
      <c r="A86" s="77" t="s">
        <v>8</v>
      </c>
      <c r="B86" s="77"/>
      <c r="C86" s="77"/>
      <c r="D86" s="77"/>
      <c r="E86" s="77"/>
      <c r="F86" s="77"/>
    </row>
    <row r="88" spans="1:6" ht="39.75" customHeight="1" x14ac:dyDescent="0.2">
      <c r="B88" s="68"/>
      <c r="C88" s="69"/>
      <c r="D88" s="69"/>
    </row>
    <row r="89" spans="1:6" ht="13.5" customHeight="1" x14ac:dyDescent="0.2"/>
    <row r="90" spans="1:6" x14ac:dyDescent="0.2">
      <c r="B90" s="21"/>
      <c r="C90" s="21"/>
      <c r="D90" s="21"/>
    </row>
  </sheetData>
  <mergeCells count="43">
    <mergeCell ref="B38:D38"/>
    <mergeCell ref="B39:D39"/>
    <mergeCell ref="B40:D40"/>
    <mergeCell ref="B41:D41"/>
    <mergeCell ref="A30:F30"/>
    <mergeCell ref="B33:D33"/>
    <mergeCell ref="B34:D34"/>
    <mergeCell ref="B35:D35"/>
    <mergeCell ref="B36:D36"/>
    <mergeCell ref="B37:D37"/>
    <mergeCell ref="B54:D54"/>
    <mergeCell ref="B42:D42"/>
    <mergeCell ref="B43:D43"/>
    <mergeCell ref="B44:D44"/>
    <mergeCell ref="B45:D45"/>
    <mergeCell ref="B46:D46"/>
    <mergeCell ref="B47:D47"/>
    <mergeCell ref="B48:D48"/>
    <mergeCell ref="B49:D49"/>
    <mergeCell ref="B50:D50"/>
    <mergeCell ref="B51:D51"/>
    <mergeCell ref="B52:D52"/>
    <mergeCell ref="B66:D66"/>
    <mergeCell ref="B55:D55"/>
    <mergeCell ref="B56:D56"/>
    <mergeCell ref="B57:D57"/>
    <mergeCell ref="B58:D58"/>
    <mergeCell ref="B59:D59"/>
    <mergeCell ref="B60:D60"/>
    <mergeCell ref="B61:D61"/>
    <mergeCell ref="B62:D62"/>
    <mergeCell ref="B63:D63"/>
    <mergeCell ref="B64:D64"/>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33:B66" xr:uid="{00000000-0002-0000-0A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2:F92"/>
  <sheetViews>
    <sheetView view="pageBreakPreview" zoomScale="80" zoomScaleNormal="100" zoomScaleSheetLayoutView="80" workbookViewId="0">
      <selection activeCell="B57" sqref="B57:D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113</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114</v>
      </c>
      <c r="C25" s="29"/>
      <c r="D25" s="29"/>
      <c r="E25" s="29"/>
      <c r="F25" s="29"/>
    </row>
    <row r="26" spans="1:6" ht="33.75" customHeight="1" x14ac:dyDescent="0.2">
      <c r="A26" s="22"/>
      <c r="B26" s="58" t="s">
        <v>115</v>
      </c>
      <c r="C26" s="29"/>
      <c r="D26" s="29"/>
      <c r="E26" s="29"/>
      <c r="F26" s="29"/>
    </row>
    <row r="27" spans="1:6" x14ac:dyDescent="0.2">
      <c r="A27" s="23"/>
      <c r="B27" s="29"/>
      <c r="C27" s="31"/>
      <c r="D27" s="31"/>
      <c r="E27" s="32"/>
      <c r="F27" s="29"/>
    </row>
    <row r="28" spans="1:6" ht="15" x14ac:dyDescent="0.2">
      <c r="A28" s="22"/>
      <c r="B28" s="31"/>
      <c r="C28" s="31"/>
      <c r="D28" s="35" t="s">
        <v>17</v>
      </c>
      <c r="E28" s="35" t="s">
        <v>116</v>
      </c>
      <c r="F28" s="29"/>
    </row>
    <row r="29" spans="1:6" ht="13.5" thickBot="1" x14ac:dyDescent="0.25">
      <c r="A29" s="24"/>
      <c r="B29" s="24"/>
      <c r="C29" s="24"/>
      <c r="D29" s="24"/>
      <c r="E29" s="24"/>
      <c r="F29" s="28"/>
    </row>
    <row r="30" spans="1:6" s="49" customFormat="1" ht="21.75" customHeight="1" x14ac:dyDescent="0.2">
      <c r="A30" s="73" t="s">
        <v>0</v>
      </c>
      <c r="B30" s="73"/>
      <c r="C30" s="73"/>
      <c r="D30" s="73"/>
      <c r="E30" s="73"/>
      <c r="F30" s="73"/>
    </row>
    <row r="31" spans="1:6" x14ac:dyDescent="0.2">
      <c r="A31" s="22"/>
      <c r="B31" s="23"/>
      <c r="C31" s="22"/>
      <c r="D31" s="22"/>
      <c r="E31" s="22"/>
    </row>
    <row r="32" spans="1:6" ht="14.25" x14ac:dyDescent="0.2">
      <c r="A32" s="29"/>
      <c r="B32" s="30" t="s">
        <v>6</v>
      </c>
      <c r="C32" s="30"/>
      <c r="D32" s="30"/>
      <c r="E32" s="36"/>
      <c r="F32" s="29"/>
    </row>
    <row r="33" spans="1:6" ht="14.25" x14ac:dyDescent="0.2">
      <c r="A33" s="29"/>
      <c r="B33" s="72"/>
      <c r="C33" s="72"/>
      <c r="D33" s="72"/>
      <c r="E33" s="36"/>
      <c r="F33" s="29"/>
    </row>
    <row r="34" spans="1:6" ht="14.25" x14ac:dyDescent="0.2">
      <c r="A34" s="29"/>
      <c r="B34" s="72"/>
      <c r="C34" s="72"/>
      <c r="D34" s="72"/>
      <c r="E34" s="36"/>
      <c r="F34" s="29"/>
    </row>
    <row r="35" spans="1:6" ht="14.25" x14ac:dyDescent="0.2">
      <c r="A35" s="29"/>
      <c r="B35" s="72" t="s">
        <v>117</v>
      </c>
      <c r="C35" s="72"/>
      <c r="D35" s="72"/>
      <c r="E35" s="36"/>
      <c r="F35" s="29"/>
    </row>
    <row r="36" spans="1:6" ht="14.25" x14ac:dyDescent="0.2">
      <c r="A36" s="29"/>
      <c r="B36" s="72"/>
      <c r="C36" s="72"/>
      <c r="D36" s="72"/>
      <c r="E36" s="36"/>
      <c r="F36" s="29"/>
    </row>
    <row r="37" spans="1:6" ht="14.25" x14ac:dyDescent="0.2">
      <c r="A37" s="29"/>
      <c r="B37" s="72"/>
      <c r="C37" s="72"/>
      <c r="D37" s="72"/>
      <c r="E37" s="36"/>
      <c r="F37" s="29"/>
    </row>
    <row r="38" spans="1:6" ht="14.25" x14ac:dyDescent="0.2">
      <c r="A38" s="29"/>
      <c r="B38" s="72" t="s">
        <v>118</v>
      </c>
      <c r="C38" s="72"/>
      <c r="D38" s="72"/>
      <c r="E38" s="36"/>
      <c r="F38" s="29"/>
    </row>
    <row r="39" spans="1:6" ht="14.25" x14ac:dyDescent="0.2">
      <c r="A39" s="29"/>
      <c r="B39" s="72"/>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2"/>
      <c r="C46" s="72"/>
      <c r="D46" s="72"/>
      <c r="E46" s="36"/>
      <c r="F46" s="29"/>
    </row>
    <row r="47" spans="1:6" ht="14.25" x14ac:dyDescent="0.2">
      <c r="A47" s="29"/>
      <c r="B47" s="72"/>
      <c r="C47" s="72"/>
      <c r="D47" s="72"/>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57"/>
      <c r="C55" s="57"/>
      <c r="D55" s="57"/>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3.5" customHeight="1" x14ac:dyDescent="0.2">
      <c r="A68" s="29"/>
      <c r="B68" s="72"/>
      <c r="C68" s="72"/>
      <c r="D68" s="72"/>
      <c r="E68" s="36"/>
      <c r="F68" s="29"/>
    </row>
    <row r="69" spans="1:6" ht="13.5" customHeight="1" x14ac:dyDescent="0.2">
      <c r="A69" s="29"/>
      <c r="B69" s="33" t="s">
        <v>21</v>
      </c>
      <c r="C69" s="34"/>
      <c r="D69" s="34"/>
      <c r="E69" s="37">
        <f>3.25*230</f>
        <v>747.5</v>
      </c>
      <c r="F69" s="29"/>
    </row>
    <row r="70" spans="1:6" ht="13.5" customHeight="1" x14ac:dyDescent="0.2">
      <c r="A70" s="29"/>
      <c r="B70" s="42" t="s">
        <v>18</v>
      </c>
      <c r="C70" s="34"/>
      <c r="D70" s="34"/>
      <c r="E70" s="38">
        <v>0</v>
      </c>
      <c r="F70" s="29"/>
    </row>
    <row r="71" spans="1:6" ht="13.5" customHeight="1" x14ac:dyDescent="0.2">
      <c r="A71" s="29"/>
      <c r="B71" s="42" t="s">
        <v>19</v>
      </c>
      <c r="C71" s="34"/>
      <c r="D71" s="34"/>
      <c r="E71" s="38">
        <v>0</v>
      </c>
      <c r="F71" s="29"/>
    </row>
    <row r="72" spans="1:6" ht="13.5" customHeight="1" x14ac:dyDescent="0.2">
      <c r="A72" s="29"/>
      <c r="B72" s="33" t="s">
        <v>20</v>
      </c>
      <c r="C72" s="34"/>
      <c r="D72" s="34"/>
      <c r="E72" s="37">
        <f>SUM(E69:E71)</f>
        <v>747.5</v>
      </c>
      <c r="F72" s="29"/>
    </row>
    <row r="73" spans="1:6" ht="13.5" customHeight="1" x14ac:dyDescent="0.2">
      <c r="A73" s="29"/>
      <c r="B73" s="34" t="s">
        <v>5</v>
      </c>
      <c r="C73" s="39">
        <v>0.05</v>
      </c>
      <c r="D73" s="34"/>
      <c r="E73" s="43">
        <f>ROUND(E72*C73,2)</f>
        <v>37.380000000000003</v>
      </c>
      <c r="F73" s="29"/>
    </row>
    <row r="74" spans="1:6" ht="13.5" customHeight="1" x14ac:dyDescent="0.2">
      <c r="A74" s="29"/>
      <c r="B74" s="34" t="s">
        <v>4</v>
      </c>
      <c r="C74" s="53">
        <v>9.9750000000000005E-2</v>
      </c>
      <c r="D74" s="34"/>
      <c r="E74" s="44">
        <f>ROUND(E72*C74,2)</f>
        <v>74.56</v>
      </c>
      <c r="F74" s="29"/>
    </row>
    <row r="75" spans="1:6" ht="13.5" customHeight="1" x14ac:dyDescent="0.2">
      <c r="A75" s="29"/>
      <c r="B75" s="34"/>
      <c r="C75" s="34"/>
      <c r="D75" s="34"/>
      <c r="E75" s="40"/>
      <c r="F75" s="29"/>
    </row>
    <row r="76" spans="1:6" ht="16.5" customHeight="1" thickBot="1" x14ac:dyDescent="0.25">
      <c r="A76" s="29"/>
      <c r="B76" s="33" t="s">
        <v>22</v>
      </c>
      <c r="C76" s="34"/>
      <c r="D76" s="34"/>
      <c r="E76" s="41">
        <f>SUM(E72:E74)</f>
        <v>859.44</v>
      </c>
      <c r="F76" s="29"/>
    </row>
    <row r="77" spans="1:6" ht="15.75" thickTop="1" x14ac:dyDescent="0.2">
      <c r="A77" s="29"/>
      <c r="B77" s="75"/>
      <c r="C77" s="75"/>
      <c r="D77" s="75"/>
      <c r="E77" s="45"/>
      <c r="F77" s="29"/>
    </row>
    <row r="78" spans="1:6" ht="15" x14ac:dyDescent="0.2">
      <c r="A78" s="29"/>
      <c r="B78" s="74" t="s">
        <v>24</v>
      </c>
      <c r="C78" s="74"/>
      <c r="D78" s="74"/>
      <c r="E78" s="45">
        <v>0</v>
      </c>
      <c r="F78" s="29"/>
    </row>
    <row r="79" spans="1:6" ht="15" x14ac:dyDescent="0.2">
      <c r="A79" s="29"/>
      <c r="B79" s="75"/>
      <c r="C79" s="75"/>
      <c r="D79" s="75"/>
      <c r="E79" s="45"/>
      <c r="F79" s="29"/>
    </row>
    <row r="80" spans="1:6" ht="19.5" customHeight="1" x14ac:dyDescent="0.2">
      <c r="A80" s="29"/>
      <c r="B80" s="46" t="s">
        <v>23</v>
      </c>
      <c r="C80" s="47"/>
      <c r="D80" s="47"/>
      <c r="E80" s="48">
        <f>E76-E78</f>
        <v>859.44</v>
      </c>
      <c r="F80" s="29"/>
    </row>
    <row r="81" spans="1:6" ht="13.5" customHeight="1" x14ac:dyDescent="0.2">
      <c r="A81" s="29"/>
      <c r="B81" s="29"/>
      <c r="C81" s="29"/>
      <c r="D81" s="29"/>
      <c r="E81" s="29"/>
      <c r="F81" s="29"/>
    </row>
    <row r="82" spans="1:6" x14ac:dyDescent="0.2">
      <c r="A82" s="29"/>
      <c r="B82" s="29"/>
      <c r="C82" s="29"/>
      <c r="D82" s="29"/>
      <c r="E82" s="29"/>
      <c r="F82" s="29"/>
    </row>
    <row r="83" spans="1:6" x14ac:dyDescent="0.2">
      <c r="A83" s="29"/>
      <c r="B83" s="70"/>
      <c r="C83" s="70"/>
      <c r="D83" s="70"/>
      <c r="E83" s="70"/>
      <c r="F83" s="29"/>
    </row>
    <row r="84" spans="1:6" ht="14.25" x14ac:dyDescent="0.2">
      <c r="A84" s="78" t="s">
        <v>104</v>
      </c>
      <c r="B84" s="78"/>
      <c r="C84" s="78"/>
      <c r="D84" s="78"/>
      <c r="E84" s="78"/>
      <c r="F84" s="78"/>
    </row>
    <row r="85" spans="1:6" ht="14.25" x14ac:dyDescent="0.2">
      <c r="A85" s="76" t="s">
        <v>105</v>
      </c>
      <c r="B85" s="76"/>
      <c r="C85" s="76"/>
      <c r="D85" s="76"/>
      <c r="E85" s="76"/>
      <c r="F85" s="76"/>
    </row>
    <row r="86" spans="1:6" x14ac:dyDescent="0.2">
      <c r="A86" s="29"/>
      <c r="B86" s="29"/>
      <c r="C86" s="29"/>
      <c r="D86" s="29"/>
      <c r="E86" s="29"/>
      <c r="F86" s="29"/>
    </row>
    <row r="87" spans="1:6" x14ac:dyDescent="0.2">
      <c r="A87" s="29"/>
      <c r="B87" s="71"/>
      <c r="C87" s="71"/>
      <c r="D87" s="71"/>
      <c r="E87" s="71"/>
      <c r="F87" s="29"/>
    </row>
    <row r="88" spans="1:6" ht="15" x14ac:dyDescent="0.2">
      <c r="A88" s="77" t="s">
        <v>8</v>
      </c>
      <c r="B88" s="77"/>
      <c r="C88" s="77"/>
      <c r="D88" s="77"/>
      <c r="E88" s="77"/>
      <c r="F88" s="77"/>
    </row>
    <row r="90" spans="1:6" ht="39.75" customHeight="1" x14ac:dyDescent="0.2">
      <c r="B90" s="68"/>
      <c r="C90" s="69"/>
      <c r="D90" s="69"/>
    </row>
    <row r="91" spans="1:6" ht="13.5" customHeight="1" x14ac:dyDescent="0.2"/>
    <row r="92" spans="1:6" x14ac:dyDescent="0.2">
      <c r="B92" s="21"/>
      <c r="C92" s="21"/>
      <c r="D92" s="21"/>
    </row>
  </sheetData>
  <mergeCells count="45">
    <mergeCell ref="B90:D90"/>
    <mergeCell ref="B43:D43"/>
    <mergeCell ref="B44:D44"/>
    <mergeCell ref="B79:D79"/>
    <mergeCell ref="B83:E83"/>
    <mergeCell ref="A84:F84"/>
    <mergeCell ref="A85:F85"/>
    <mergeCell ref="B87:E87"/>
    <mergeCell ref="A88:F88"/>
    <mergeCell ref="B65:D65"/>
    <mergeCell ref="B66:D66"/>
    <mergeCell ref="B67:D67"/>
    <mergeCell ref="B68:D68"/>
    <mergeCell ref="B77:D77"/>
    <mergeCell ref="B78:D78"/>
    <mergeCell ref="B59:D59"/>
    <mergeCell ref="B60:D60"/>
    <mergeCell ref="B61:D61"/>
    <mergeCell ref="B62:D62"/>
    <mergeCell ref="B63:D63"/>
    <mergeCell ref="B64:D64"/>
    <mergeCell ref="B58:D58"/>
    <mergeCell ref="B46:D46"/>
    <mergeCell ref="B47:D47"/>
    <mergeCell ref="B48:D48"/>
    <mergeCell ref="B49:D49"/>
    <mergeCell ref="B50:D50"/>
    <mergeCell ref="B51:D51"/>
    <mergeCell ref="B52:D52"/>
    <mergeCell ref="B53:D53"/>
    <mergeCell ref="B54:D54"/>
    <mergeCell ref="B56:D56"/>
    <mergeCell ref="B57:D57"/>
    <mergeCell ref="B45:D45"/>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B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2:F90"/>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119</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107</v>
      </c>
      <c r="C24" s="29"/>
      <c r="D24" s="29"/>
      <c r="E24" s="29"/>
      <c r="F24" s="29"/>
    </row>
    <row r="25" spans="1:6" ht="15" x14ac:dyDescent="0.2">
      <c r="A25" s="22"/>
      <c r="B25" s="33" t="s">
        <v>112</v>
      </c>
      <c r="C25" s="29"/>
      <c r="D25" s="29"/>
      <c r="E25" s="29"/>
      <c r="F25" s="29"/>
    </row>
    <row r="26" spans="1:6" ht="33.75" customHeight="1" x14ac:dyDescent="0.2">
      <c r="A26" s="22"/>
      <c r="B26" s="58" t="s">
        <v>108</v>
      </c>
      <c r="C26" s="29"/>
      <c r="D26" s="29"/>
      <c r="E26" s="29"/>
      <c r="F26" s="29"/>
    </row>
    <row r="27" spans="1:6" x14ac:dyDescent="0.2">
      <c r="A27" s="23"/>
      <c r="B27" s="29"/>
      <c r="C27" s="31"/>
      <c r="D27" s="31"/>
      <c r="E27" s="32"/>
      <c r="F27" s="29"/>
    </row>
    <row r="28" spans="1:6" ht="15" x14ac:dyDescent="0.2">
      <c r="A28" s="22"/>
      <c r="B28" s="31"/>
      <c r="C28" s="31"/>
      <c r="D28" s="35" t="s">
        <v>17</v>
      </c>
      <c r="E28" s="35" t="s">
        <v>120</v>
      </c>
      <c r="F28" s="29"/>
    </row>
    <row r="29" spans="1:6" ht="13.5" thickBot="1" x14ac:dyDescent="0.25">
      <c r="A29" s="24"/>
      <c r="B29" s="24"/>
      <c r="C29" s="24"/>
      <c r="D29" s="24"/>
      <c r="E29" s="24"/>
      <c r="F29" s="28"/>
    </row>
    <row r="30" spans="1:6" s="49" customFormat="1" ht="21.75" customHeight="1" x14ac:dyDescent="0.2">
      <c r="A30" s="73" t="s">
        <v>0</v>
      </c>
      <c r="B30" s="73"/>
      <c r="C30" s="73"/>
      <c r="D30" s="73"/>
      <c r="E30" s="73"/>
      <c r="F30" s="73"/>
    </row>
    <row r="31" spans="1:6" x14ac:dyDescent="0.2">
      <c r="A31" s="22"/>
      <c r="B31" s="23"/>
      <c r="C31" s="22"/>
      <c r="D31" s="22"/>
      <c r="E31" s="22"/>
    </row>
    <row r="32" spans="1:6" ht="14.25" x14ac:dyDescent="0.2">
      <c r="A32" s="29"/>
      <c r="B32" s="30" t="s">
        <v>6</v>
      </c>
      <c r="C32" s="30"/>
      <c r="D32" s="30"/>
      <c r="E32" s="36"/>
      <c r="F32" s="29"/>
    </row>
    <row r="33" spans="1:6" ht="14.25" x14ac:dyDescent="0.2">
      <c r="A33" s="29"/>
      <c r="B33" s="72"/>
      <c r="C33" s="72"/>
      <c r="D33" s="72"/>
      <c r="E33" s="36"/>
      <c r="F33" s="29"/>
    </row>
    <row r="34" spans="1:6" ht="14.25" x14ac:dyDescent="0.2">
      <c r="A34" s="29"/>
      <c r="B34" s="72"/>
      <c r="C34" s="72"/>
      <c r="D34" s="72"/>
      <c r="E34" s="36"/>
      <c r="F34" s="29"/>
    </row>
    <row r="35" spans="1:6" ht="44.25" customHeight="1" x14ac:dyDescent="0.2">
      <c r="A35" s="29"/>
      <c r="B35" s="72" t="s">
        <v>121</v>
      </c>
      <c r="C35" s="72"/>
      <c r="D35" s="72"/>
      <c r="E35" s="36"/>
      <c r="F35" s="29"/>
    </row>
    <row r="36" spans="1:6" ht="14.25" x14ac:dyDescent="0.2">
      <c r="A36" s="29"/>
      <c r="B36" s="72"/>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2"/>
      <c r="C46" s="72"/>
      <c r="D46" s="72"/>
      <c r="E46" s="36"/>
      <c r="F46" s="29"/>
    </row>
    <row r="47" spans="1:6" ht="14.25" x14ac:dyDescent="0.2">
      <c r="A47" s="29"/>
      <c r="B47" s="72"/>
      <c r="C47" s="72"/>
      <c r="D47" s="72"/>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59"/>
      <c r="C53" s="59"/>
      <c r="D53" s="59"/>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3.5" customHeight="1" x14ac:dyDescent="0.2">
      <c r="A66" s="29"/>
      <c r="B66" s="72"/>
      <c r="C66" s="72"/>
      <c r="D66" s="72"/>
      <c r="E66" s="36"/>
      <c r="F66" s="29"/>
    </row>
    <row r="67" spans="1:6" ht="13.5" customHeight="1" x14ac:dyDescent="0.2">
      <c r="A67" s="29"/>
      <c r="B67" s="33" t="s">
        <v>21</v>
      </c>
      <c r="C67" s="34"/>
      <c r="D67" s="34"/>
      <c r="E67" s="37">
        <f>0.75*235</f>
        <v>176.25</v>
      </c>
      <c r="F67" s="29"/>
    </row>
    <row r="68" spans="1:6" ht="13.5" customHeight="1" x14ac:dyDescent="0.2">
      <c r="A68" s="29"/>
      <c r="B68" s="42" t="s">
        <v>18</v>
      </c>
      <c r="C68" s="34"/>
      <c r="D68" s="34"/>
      <c r="E68" s="38">
        <v>0</v>
      </c>
      <c r="F68" s="29"/>
    </row>
    <row r="69" spans="1:6" ht="13.5" customHeight="1" x14ac:dyDescent="0.2">
      <c r="A69" s="29"/>
      <c r="B69" s="42" t="s">
        <v>19</v>
      </c>
      <c r="C69" s="34"/>
      <c r="D69" s="34"/>
      <c r="E69" s="38">
        <v>0</v>
      </c>
      <c r="F69" s="29"/>
    </row>
    <row r="70" spans="1:6" ht="13.5" customHeight="1" x14ac:dyDescent="0.2">
      <c r="A70" s="29"/>
      <c r="B70" s="33" t="s">
        <v>20</v>
      </c>
      <c r="C70" s="34"/>
      <c r="D70" s="34"/>
      <c r="E70" s="37">
        <f>SUM(E67:E69)</f>
        <v>176.25</v>
      </c>
      <c r="F70" s="29"/>
    </row>
    <row r="71" spans="1:6" ht="13.5" customHeight="1" x14ac:dyDescent="0.2">
      <c r="A71" s="29"/>
      <c r="B71" s="34" t="s">
        <v>5</v>
      </c>
      <c r="C71" s="39">
        <v>0.05</v>
      </c>
      <c r="D71" s="34"/>
      <c r="E71" s="43">
        <f>ROUND(E70*C71,2)</f>
        <v>8.81</v>
      </c>
      <c r="F71" s="29"/>
    </row>
    <row r="72" spans="1:6" ht="13.5" customHeight="1" x14ac:dyDescent="0.2">
      <c r="A72" s="29"/>
      <c r="B72" s="34" t="s">
        <v>4</v>
      </c>
      <c r="C72" s="53">
        <v>9.9750000000000005E-2</v>
      </c>
      <c r="D72" s="34"/>
      <c r="E72" s="44">
        <f>ROUND(E70*C72,2)</f>
        <v>17.579999999999998</v>
      </c>
      <c r="F72" s="29"/>
    </row>
    <row r="73" spans="1:6" ht="13.5" customHeight="1" x14ac:dyDescent="0.2">
      <c r="A73" s="29"/>
      <c r="B73" s="34"/>
      <c r="C73" s="34"/>
      <c r="D73" s="34"/>
      <c r="E73" s="40"/>
      <c r="F73" s="29"/>
    </row>
    <row r="74" spans="1:6" ht="16.5" customHeight="1" thickBot="1" x14ac:dyDescent="0.25">
      <c r="A74" s="29"/>
      <c r="B74" s="33" t="s">
        <v>22</v>
      </c>
      <c r="C74" s="34"/>
      <c r="D74" s="34"/>
      <c r="E74" s="41">
        <f>SUM(E70:E72)</f>
        <v>202.64</v>
      </c>
      <c r="F74" s="29"/>
    </row>
    <row r="75" spans="1:6" ht="15.75" thickTop="1" x14ac:dyDescent="0.2">
      <c r="A75" s="29"/>
      <c r="B75" s="75"/>
      <c r="C75" s="75"/>
      <c r="D75" s="75"/>
      <c r="E75" s="45"/>
      <c r="F75" s="29"/>
    </row>
    <row r="76" spans="1:6" ht="15" x14ac:dyDescent="0.2">
      <c r="A76" s="29"/>
      <c r="B76" s="74" t="s">
        <v>24</v>
      </c>
      <c r="C76" s="74"/>
      <c r="D76" s="74"/>
      <c r="E76" s="45">
        <v>0</v>
      </c>
      <c r="F76" s="29"/>
    </row>
    <row r="77" spans="1:6" ht="15" x14ac:dyDescent="0.2">
      <c r="A77" s="29"/>
      <c r="B77" s="75"/>
      <c r="C77" s="75"/>
      <c r="D77" s="75"/>
      <c r="E77" s="45"/>
      <c r="F77" s="29"/>
    </row>
    <row r="78" spans="1:6" ht="19.5" customHeight="1" x14ac:dyDescent="0.2">
      <c r="A78" s="29"/>
      <c r="B78" s="46" t="s">
        <v>23</v>
      </c>
      <c r="C78" s="47"/>
      <c r="D78" s="47"/>
      <c r="E78" s="48">
        <f>E74-E76</f>
        <v>202.64</v>
      </c>
      <c r="F78" s="29"/>
    </row>
    <row r="79" spans="1:6" ht="13.5" customHeight="1" x14ac:dyDescent="0.2">
      <c r="A79" s="29"/>
      <c r="B79" s="29"/>
      <c r="C79" s="29"/>
      <c r="D79" s="29"/>
      <c r="E79" s="29"/>
      <c r="F79" s="29"/>
    </row>
    <row r="80" spans="1:6" x14ac:dyDescent="0.2">
      <c r="A80" s="29"/>
      <c r="B80" s="29"/>
      <c r="C80" s="29"/>
      <c r="D80" s="29"/>
      <c r="E80" s="29"/>
      <c r="F80" s="29"/>
    </row>
    <row r="81" spans="1:6" x14ac:dyDescent="0.2">
      <c r="A81" s="29"/>
      <c r="B81" s="70"/>
      <c r="C81" s="70"/>
      <c r="D81" s="70"/>
      <c r="E81" s="70"/>
      <c r="F81" s="29"/>
    </row>
    <row r="82" spans="1:6" ht="14.25" x14ac:dyDescent="0.2">
      <c r="A82" s="78" t="s">
        <v>104</v>
      </c>
      <c r="B82" s="78"/>
      <c r="C82" s="78"/>
      <c r="D82" s="78"/>
      <c r="E82" s="78"/>
      <c r="F82" s="78"/>
    </row>
    <row r="83" spans="1:6" ht="14.25" x14ac:dyDescent="0.2">
      <c r="A83" s="76" t="s">
        <v>105</v>
      </c>
      <c r="B83" s="76"/>
      <c r="C83" s="76"/>
      <c r="D83" s="76"/>
      <c r="E83" s="76"/>
      <c r="F83" s="76"/>
    </row>
    <row r="84" spans="1:6" x14ac:dyDescent="0.2">
      <c r="A84" s="29"/>
      <c r="B84" s="29"/>
      <c r="C84" s="29"/>
      <c r="D84" s="29"/>
      <c r="E84" s="29"/>
      <c r="F84" s="29"/>
    </row>
    <row r="85" spans="1:6" x14ac:dyDescent="0.2">
      <c r="A85" s="29"/>
      <c r="B85" s="71"/>
      <c r="C85" s="71"/>
      <c r="D85" s="71"/>
      <c r="E85" s="71"/>
      <c r="F85" s="29"/>
    </row>
    <row r="86" spans="1:6" ht="15" x14ac:dyDescent="0.2">
      <c r="A86" s="77" t="s">
        <v>8</v>
      </c>
      <c r="B86" s="77"/>
      <c r="C86" s="77"/>
      <c r="D86" s="77"/>
      <c r="E86" s="77"/>
      <c r="F86" s="77"/>
    </row>
    <row r="88" spans="1:6" ht="39.75" customHeight="1" x14ac:dyDescent="0.2">
      <c r="B88" s="68"/>
      <c r="C88" s="69"/>
      <c r="D88" s="69"/>
    </row>
    <row r="89" spans="1:6" ht="13.5" customHeight="1" x14ac:dyDescent="0.2"/>
    <row r="90" spans="1:6" x14ac:dyDescent="0.2">
      <c r="B90" s="21"/>
      <c r="C90" s="21"/>
      <c r="D90" s="21"/>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4:D54"/>
    <mergeCell ref="B55:D55"/>
    <mergeCell ref="B76:D76"/>
    <mergeCell ref="B57:D57"/>
    <mergeCell ref="B58:D58"/>
    <mergeCell ref="B59:D59"/>
    <mergeCell ref="B60:D60"/>
    <mergeCell ref="B61:D61"/>
    <mergeCell ref="B62:D62"/>
    <mergeCell ref="B63:D63"/>
    <mergeCell ref="B64:D64"/>
    <mergeCell ref="B65:D65"/>
    <mergeCell ref="B66:D66"/>
    <mergeCell ref="B75:D75"/>
    <mergeCell ref="B88:D88"/>
    <mergeCell ref="B77:D77"/>
    <mergeCell ref="B81:E81"/>
    <mergeCell ref="A82:F82"/>
    <mergeCell ref="A83:F83"/>
    <mergeCell ref="B85:E85"/>
    <mergeCell ref="A86:F86"/>
  </mergeCells>
  <dataValidations count="1">
    <dataValidation type="list" allowBlank="1" showInputMessage="1" showErrorMessage="1" sqref="B75:B77 B12:B20 B33:B66" xr:uid="{00000000-0002-0000-0C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2:F92"/>
  <sheetViews>
    <sheetView view="pageBreakPreview" zoomScale="80" zoomScaleNormal="100" zoomScaleSheetLayoutView="80" workbookViewId="0">
      <selection activeCell="E43" sqref="E4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122</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114</v>
      </c>
      <c r="C25" s="29"/>
      <c r="D25" s="29"/>
      <c r="E25" s="29"/>
      <c r="F25" s="29"/>
    </row>
    <row r="26" spans="1:6" ht="33.75" customHeight="1" x14ac:dyDescent="0.2">
      <c r="A26" s="22"/>
      <c r="B26" s="58" t="s">
        <v>115</v>
      </c>
      <c r="C26" s="29"/>
      <c r="D26" s="29"/>
      <c r="E26" s="29"/>
      <c r="F26" s="29"/>
    </row>
    <row r="27" spans="1:6" x14ac:dyDescent="0.2">
      <c r="A27" s="23"/>
      <c r="B27" s="29"/>
      <c r="C27" s="31"/>
      <c r="D27" s="31"/>
      <c r="E27" s="32"/>
      <c r="F27" s="29"/>
    </row>
    <row r="28" spans="1:6" ht="15" x14ac:dyDescent="0.2">
      <c r="A28" s="22"/>
      <c r="B28" s="31"/>
      <c r="C28" s="31"/>
      <c r="D28" s="35" t="s">
        <v>17</v>
      </c>
      <c r="E28" s="35" t="s">
        <v>123</v>
      </c>
      <c r="F28" s="29"/>
    </row>
    <row r="29" spans="1:6" ht="13.5" thickBot="1" x14ac:dyDescent="0.25">
      <c r="A29" s="24"/>
      <c r="B29" s="24"/>
      <c r="C29" s="24"/>
      <c r="D29" s="24"/>
      <c r="E29" s="24"/>
      <c r="F29" s="28"/>
    </row>
    <row r="30" spans="1:6" s="49" customFormat="1" ht="21.75" customHeight="1" x14ac:dyDescent="0.2">
      <c r="A30" s="73" t="s">
        <v>0</v>
      </c>
      <c r="B30" s="73"/>
      <c r="C30" s="73"/>
      <c r="D30" s="73"/>
      <c r="E30" s="73"/>
      <c r="F30" s="73"/>
    </row>
    <row r="31" spans="1:6" x14ac:dyDescent="0.2">
      <c r="A31" s="22"/>
      <c r="B31" s="23"/>
      <c r="C31" s="22"/>
      <c r="D31" s="22"/>
      <c r="E31" s="22"/>
    </row>
    <row r="32" spans="1:6" ht="14.25" x14ac:dyDescent="0.2">
      <c r="A32" s="29"/>
      <c r="B32" s="30" t="s">
        <v>6</v>
      </c>
      <c r="C32" s="30"/>
      <c r="D32" s="30"/>
      <c r="E32" s="36"/>
      <c r="F32" s="29"/>
    </row>
    <row r="33" spans="1:6" ht="14.25" x14ac:dyDescent="0.2">
      <c r="A33" s="29"/>
      <c r="B33" s="72"/>
      <c r="C33" s="72"/>
      <c r="D33" s="72"/>
      <c r="E33" s="36"/>
      <c r="F33" s="29"/>
    </row>
    <row r="34" spans="1:6" ht="14.25" x14ac:dyDescent="0.2">
      <c r="A34" s="29"/>
      <c r="B34" s="72"/>
      <c r="C34" s="72"/>
      <c r="D34" s="72"/>
      <c r="E34" s="36"/>
      <c r="F34" s="29"/>
    </row>
    <row r="35" spans="1:6" ht="14.25" x14ac:dyDescent="0.2">
      <c r="A35" s="29"/>
      <c r="B35" s="72" t="s">
        <v>124</v>
      </c>
      <c r="C35" s="72"/>
      <c r="D35" s="72"/>
      <c r="E35" s="36"/>
      <c r="F35" s="29"/>
    </row>
    <row r="36" spans="1:6" ht="14.25" x14ac:dyDescent="0.2">
      <c r="A36" s="29"/>
      <c r="B36" s="72"/>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2"/>
      <c r="C46" s="72"/>
      <c r="D46" s="72"/>
      <c r="E46" s="36"/>
      <c r="F46" s="29"/>
    </row>
    <row r="47" spans="1:6" ht="14.25" x14ac:dyDescent="0.2">
      <c r="A47" s="29"/>
      <c r="B47" s="72"/>
      <c r="C47" s="72"/>
      <c r="D47" s="72"/>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60"/>
      <c r="C55" s="60"/>
      <c r="D55" s="60"/>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3.5" customHeight="1" x14ac:dyDescent="0.2">
      <c r="A68" s="29"/>
      <c r="B68" s="72"/>
      <c r="C68" s="72"/>
      <c r="D68" s="72"/>
      <c r="E68" s="36"/>
      <c r="F68" s="29"/>
    </row>
    <row r="69" spans="1:6" ht="13.5" customHeight="1" x14ac:dyDescent="0.2">
      <c r="A69" s="29"/>
      <c r="B69" s="33" t="s">
        <v>21</v>
      </c>
      <c r="C69" s="34"/>
      <c r="D69" s="34"/>
      <c r="E69" s="37">
        <f>10*235</f>
        <v>2350</v>
      </c>
      <c r="F69" s="29"/>
    </row>
    <row r="70" spans="1:6" ht="13.5" customHeight="1" x14ac:dyDescent="0.2">
      <c r="A70" s="29"/>
      <c r="B70" s="42" t="s">
        <v>18</v>
      </c>
      <c r="C70" s="34"/>
      <c r="D70" s="34"/>
      <c r="E70" s="38">
        <v>40</v>
      </c>
      <c r="F70" s="29"/>
    </row>
    <row r="71" spans="1:6" ht="13.5" customHeight="1" x14ac:dyDescent="0.2">
      <c r="A71" s="29"/>
      <c r="B71" s="42" t="s">
        <v>19</v>
      </c>
      <c r="C71" s="34"/>
      <c r="D71" s="34"/>
      <c r="E71" s="38">
        <v>0</v>
      </c>
      <c r="F71" s="29"/>
    </row>
    <row r="72" spans="1:6" ht="13.5" customHeight="1" x14ac:dyDescent="0.2">
      <c r="A72" s="29"/>
      <c r="B72" s="33" t="s">
        <v>20</v>
      </c>
      <c r="C72" s="34"/>
      <c r="D72" s="34"/>
      <c r="E72" s="37">
        <f>SUM(E69:E71)</f>
        <v>2390</v>
      </c>
      <c r="F72" s="29"/>
    </row>
    <row r="73" spans="1:6" ht="13.5" customHeight="1" x14ac:dyDescent="0.2">
      <c r="A73" s="29"/>
      <c r="B73" s="34" t="s">
        <v>5</v>
      </c>
      <c r="C73" s="39">
        <v>0.05</v>
      </c>
      <c r="D73" s="34"/>
      <c r="E73" s="43">
        <f>ROUND(E72*C73,2)</f>
        <v>119.5</v>
      </c>
      <c r="F73" s="29"/>
    </row>
    <row r="74" spans="1:6" ht="13.5" customHeight="1" x14ac:dyDescent="0.2">
      <c r="A74" s="29"/>
      <c r="B74" s="34" t="s">
        <v>4</v>
      </c>
      <c r="C74" s="53">
        <v>9.9750000000000005E-2</v>
      </c>
      <c r="D74" s="34"/>
      <c r="E74" s="44">
        <f>ROUND(E72*C74,2)</f>
        <v>238.4</v>
      </c>
      <c r="F74" s="29"/>
    </row>
    <row r="75" spans="1:6" ht="13.5" customHeight="1" x14ac:dyDescent="0.2">
      <c r="A75" s="29"/>
      <c r="B75" s="34"/>
      <c r="C75" s="34"/>
      <c r="D75" s="34"/>
      <c r="E75" s="40"/>
      <c r="F75" s="29"/>
    </row>
    <row r="76" spans="1:6" ht="16.5" customHeight="1" thickBot="1" x14ac:dyDescent="0.25">
      <c r="A76" s="29"/>
      <c r="B76" s="33" t="s">
        <v>22</v>
      </c>
      <c r="C76" s="34"/>
      <c r="D76" s="34"/>
      <c r="E76" s="41">
        <f>SUM(E72:E74)</f>
        <v>2747.9</v>
      </c>
      <c r="F76" s="29"/>
    </row>
    <row r="77" spans="1:6" ht="15.75" thickTop="1" x14ac:dyDescent="0.2">
      <c r="A77" s="29"/>
      <c r="B77" s="75"/>
      <c r="C77" s="75"/>
      <c r="D77" s="75"/>
      <c r="E77" s="45"/>
      <c r="F77" s="29"/>
    </row>
    <row r="78" spans="1:6" ht="15" x14ac:dyDescent="0.2">
      <c r="A78" s="29"/>
      <c r="B78" s="74" t="s">
        <v>24</v>
      </c>
      <c r="C78" s="74"/>
      <c r="D78" s="74"/>
      <c r="E78" s="45">
        <v>0</v>
      </c>
      <c r="F78" s="29"/>
    </row>
    <row r="79" spans="1:6" ht="15" x14ac:dyDescent="0.2">
      <c r="A79" s="29"/>
      <c r="B79" s="75"/>
      <c r="C79" s="75"/>
      <c r="D79" s="75"/>
      <c r="E79" s="45"/>
      <c r="F79" s="29"/>
    </row>
    <row r="80" spans="1:6" ht="19.5" customHeight="1" x14ac:dyDescent="0.2">
      <c r="A80" s="29"/>
      <c r="B80" s="46" t="s">
        <v>23</v>
      </c>
      <c r="C80" s="47"/>
      <c r="D80" s="47"/>
      <c r="E80" s="48">
        <f>E76-E78</f>
        <v>2747.9</v>
      </c>
      <c r="F80" s="29"/>
    </row>
    <row r="81" spans="1:6" ht="13.5" customHeight="1" x14ac:dyDescent="0.2">
      <c r="A81" s="29"/>
      <c r="B81" s="29"/>
      <c r="C81" s="29"/>
      <c r="D81" s="29"/>
      <c r="E81" s="29"/>
      <c r="F81" s="29"/>
    </row>
    <row r="82" spans="1:6" x14ac:dyDescent="0.2">
      <c r="A82" s="29"/>
      <c r="B82" s="29"/>
      <c r="C82" s="29"/>
      <c r="D82" s="29"/>
      <c r="E82" s="29"/>
      <c r="F82" s="29"/>
    </row>
    <row r="83" spans="1:6" x14ac:dyDescent="0.2">
      <c r="A83" s="29"/>
      <c r="B83" s="70"/>
      <c r="C83" s="70"/>
      <c r="D83" s="70"/>
      <c r="E83" s="70"/>
      <c r="F83" s="29"/>
    </row>
    <row r="84" spans="1:6" ht="14.25" x14ac:dyDescent="0.2">
      <c r="A84" s="78" t="s">
        <v>104</v>
      </c>
      <c r="B84" s="78"/>
      <c r="C84" s="78"/>
      <c r="D84" s="78"/>
      <c r="E84" s="78"/>
      <c r="F84" s="78"/>
    </row>
    <row r="85" spans="1:6" ht="14.25" x14ac:dyDescent="0.2">
      <c r="A85" s="76" t="s">
        <v>105</v>
      </c>
      <c r="B85" s="76"/>
      <c r="C85" s="76"/>
      <c r="D85" s="76"/>
      <c r="E85" s="76"/>
      <c r="F85" s="76"/>
    </row>
    <row r="86" spans="1:6" x14ac:dyDescent="0.2">
      <c r="A86" s="29"/>
      <c r="B86" s="29"/>
      <c r="C86" s="29"/>
      <c r="D86" s="29"/>
      <c r="E86" s="29"/>
      <c r="F86" s="29"/>
    </row>
    <row r="87" spans="1:6" x14ac:dyDescent="0.2">
      <c r="A87" s="29"/>
      <c r="B87" s="71"/>
      <c r="C87" s="71"/>
      <c r="D87" s="71"/>
      <c r="E87" s="71"/>
      <c r="F87" s="29"/>
    </row>
    <row r="88" spans="1:6" ht="15" x14ac:dyDescent="0.2">
      <c r="A88" s="77" t="s">
        <v>8</v>
      </c>
      <c r="B88" s="77"/>
      <c r="C88" s="77"/>
      <c r="D88" s="77"/>
      <c r="E88" s="77"/>
      <c r="F88" s="77"/>
    </row>
    <row r="90" spans="1:6" ht="39.75" customHeight="1" x14ac:dyDescent="0.2">
      <c r="B90" s="68"/>
      <c r="C90" s="69"/>
      <c r="D90" s="69"/>
    </row>
    <row r="91" spans="1:6" ht="13.5" customHeight="1" x14ac:dyDescent="0.2"/>
    <row r="92" spans="1:6" x14ac:dyDescent="0.2">
      <c r="B92" s="21"/>
      <c r="C92" s="21"/>
      <c r="D92" s="21"/>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D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59B63-E0FA-47E0-8A36-79D851770522}">
  <sheetPr>
    <pageSetUpPr fitToPage="1"/>
  </sheetPr>
  <dimension ref="A12:F90"/>
  <sheetViews>
    <sheetView view="pageBreakPreview"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125</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c r="C24" s="29"/>
      <c r="D24" s="29"/>
      <c r="E24" s="29"/>
      <c r="F24" s="29"/>
    </row>
    <row r="25" spans="1:6" ht="15" x14ac:dyDescent="0.2">
      <c r="A25" s="22"/>
      <c r="B25" s="33" t="s">
        <v>27</v>
      </c>
      <c r="C25" s="29"/>
      <c r="D25" s="29"/>
      <c r="E25" s="29"/>
      <c r="F25" s="29"/>
    </row>
    <row r="26" spans="1:6" ht="33.75" customHeight="1" x14ac:dyDescent="0.2">
      <c r="A26" s="22"/>
      <c r="B26" s="58" t="s">
        <v>126</v>
      </c>
      <c r="C26" s="29"/>
      <c r="D26" s="29"/>
      <c r="E26" s="29"/>
      <c r="F26" s="29"/>
    </row>
    <row r="27" spans="1:6" x14ac:dyDescent="0.2">
      <c r="A27" s="23"/>
      <c r="B27" s="29"/>
      <c r="C27" s="31"/>
      <c r="D27" s="31"/>
      <c r="E27" s="32"/>
      <c r="F27" s="29"/>
    </row>
    <row r="28" spans="1:6" ht="15" x14ac:dyDescent="0.2">
      <c r="A28" s="22"/>
      <c r="B28" s="31"/>
      <c r="C28" s="31"/>
      <c r="D28" s="35" t="s">
        <v>17</v>
      </c>
      <c r="E28" s="35" t="s">
        <v>127</v>
      </c>
      <c r="F28" s="29"/>
    </row>
    <row r="29" spans="1:6" ht="13.5" thickBot="1" x14ac:dyDescent="0.25">
      <c r="A29" s="24"/>
      <c r="B29" s="24"/>
      <c r="C29" s="24"/>
      <c r="D29" s="24"/>
      <c r="E29" s="24"/>
      <c r="F29" s="28"/>
    </row>
    <row r="30" spans="1:6" s="49" customFormat="1" ht="21.75" customHeight="1" x14ac:dyDescent="0.2">
      <c r="A30" s="73" t="s">
        <v>0</v>
      </c>
      <c r="B30" s="73"/>
      <c r="C30" s="73"/>
      <c r="D30" s="73"/>
      <c r="E30" s="73"/>
      <c r="F30" s="73"/>
    </row>
    <row r="31" spans="1:6" x14ac:dyDescent="0.2">
      <c r="A31" s="22"/>
      <c r="B31" s="23"/>
      <c r="C31" s="22"/>
      <c r="D31" s="22"/>
      <c r="E31" s="22"/>
    </row>
    <row r="32" spans="1:6" ht="14.25" x14ac:dyDescent="0.2">
      <c r="A32" s="29"/>
      <c r="B32" s="30" t="s">
        <v>131</v>
      </c>
      <c r="C32" s="30"/>
      <c r="D32" s="30"/>
      <c r="E32" s="36"/>
      <c r="F32" s="29"/>
    </row>
    <row r="33" spans="1:6" ht="14.25" x14ac:dyDescent="0.2">
      <c r="A33" s="29"/>
      <c r="B33" s="72"/>
      <c r="C33" s="72"/>
      <c r="D33" s="72"/>
      <c r="E33" s="36"/>
      <c r="F33" s="29"/>
    </row>
    <row r="34" spans="1:6" ht="14.25" x14ac:dyDescent="0.2">
      <c r="A34" s="29"/>
      <c r="B34" s="72"/>
      <c r="C34" s="72"/>
      <c r="D34" s="72"/>
      <c r="E34" s="36"/>
      <c r="F34" s="29"/>
    </row>
    <row r="35" spans="1:6" ht="14.25" x14ac:dyDescent="0.2">
      <c r="A35" s="29"/>
      <c r="B35" s="72" t="s">
        <v>130</v>
      </c>
      <c r="C35" s="72"/>
      <c r="D35" s="72"/>
      <c r="E35" s="36"/>
      <c r="F35" s="29"/>
    </row>
    <row r="36" spans="1:6" ht="14.25" x14ac:dyDescent="0.2">
      <c r="A36" s="29"/>
      <c r="B36" s="72"/>
      <c r="C36" s="72"/>
      <c r="D36" s="72"/>
      <c r="E36" s="36"/>
      <c r="F36" s="29"/>
    </row>
    <row r="37" spans="1:6" ht="14.25" x14ac:dyDescent="0.2">
      <c r="A37" s="29"/>
      <c r="B37" s="72" t="s">
        <v>133</v>
      </c>
      <c r="C37" s="72"/>
      <c r="D37" s="72"/>
      <c r="E37" s="36"/>
      <c r="F37" s="29"/>
    </row>
    <row r="38" spans="1:6" ht="14.25" x14ac:dyDescent="0.2">
      <c r="A38" s="29"/>
      <c r="B38" s="72"/>
      <c r="C38" s="72"/>
      <c r="D38" s="72"/>
      <c r="E38" s="36"/>
      <c r="F38" s="29"/>
    </row>
    <row r="39" spans="1:6" ht="14.25" x14ac:dyDescent="0.2">
      <c r="A39" s="29"/>
      <c r="B39" s="72" t="s">
        <v>132</v>
      </c>
      <c r="C39" s="72"/>
      <c r="D39" s="72"/>
      <c r="E39" s="36"/>
      <c r="F39" s="29"/>
    </row>
    <row r="40" spans="1:6" ht="14.25" x14ac:dyDescent="0.2">
      <c r="A40" s="29"/>
      <c r="B40" s="72"/>
      <c r="C40" s="72"/>
      <c r="D40" s="72"/>
      <c r="E40" s="36"/>
      <c r="F40" s="29"/>
    </row>
    <row r="41" spans="1:6" ht="14.25" x14ac:dyDescent="0.2">
      <c r="A41" s="29"/>
      <c r="B41" s="72" t="s">
        <v>134</v>
      </c>
      <c r="C41" s="72"/>
      <c r="D41" s="72"/>
      <c r="E41" s="36"/>
      <c r="F41" s="29"/>
    </row>
    <row r="42" spans="1:6" ht="14.25" x14ac:dyDescent="0.2">
      <c r="A42" s="29"/>
      <c r="B42" s="72"/>
      <c r="C42" s="72"/>
      <c r="D42" s="72"/>
      <c r="E42" s="36"/>
      <c r="F42" s="29"/>
    </row>
    <row r="43" spans="1:6" ht="14.25" x14ac:dyDescent="0.2">
      <c r="A43" s="29"/>
      <c r="B43" s="72" t="s">
        <v>135</v>
      </c>
      <c r="C43" s="72"/>
      <c r="D43" s="72"/>
      <c r="E43" s="36"/>
      <c r="F43" s="29"/>
    </row>
    <row r="44" spans="1:6" ht="14.25" x14ac:dyDescent="0.2">
      <c r="A44" s="29"/>
      <c r="B44" s="72"/>
      <c r="C44" s="72"/>
      <c r="D44" s="72"/>
      <c r="E44" s="36"/>
      <c r="F44" s="29"/>
    </row>
    <row r="45" spans="1:6" ht="14.25" x14ac:dyDescent="0.2">
      <c r="A45" s="29"/>
      <c r="B45" s="72" t="s">
        <v>136</v>
      </c>
      <c r="C45" s="72"/>
      <c r="D45" s="72"/>
      <c r="E45" s="36"/>
      <c r="F45" s="29"/>
    </row>
    <row r="46" spans="1:6" ht="14.25" x14ac:dyDescent="0.2">
      <c r="A46" s="29"/>
      <c r="B46" s="72"/>
      <c r="C46" s="72"/>
      <c r="D46" s="72"/>
      <c r="E46" s="36"/>
      <c r="F46" s="29"/>
    </row>
    <row r="47" spans="1:6" ht="27.75" customHeight="1" x14ac:dyDescent="0.2">
      <c r="A47" s="29"/>
      <c r="B47" s="72" t="s">
        <v>137</v>
      </c>
      <c r="C47" s="72"/>
      <c r="D47" s="72"/>
      <c r="E47" s="36"/>
      <c r="F47" s="29"/>
    </row>
    <row r="48" spans="1:6" ht="14.25" x14ac:dyDescent="0.2">
      <c r="A48" s="29"/>
      <c r="B48" s="72"/>
      <c r="C48" s="72"/>
      <c r="D48" s="72"/>
      <c r="E48" s="36"/>
      <c r="F48" s="29"/>
    </row>
    <row r="49" spans="1:6" ht="28.5" customHeight="1" x14ac:dyDescent="0.2">
      <c r="A49" s="29"/>
      <c r="B49" s="72" t="s">
        <v>138</v>
      </c>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s="65" customFormat="1" ht="14.25" x14ac:dyDescent="0.2">
      <c r="A63" s="61"/>
      <c r="B63" s="62"/>
      <c r="C63" s="63" t="s">
        <v>128</v>
      </c>
      <c r="D63" s="63" t="s">
        <v>129</v>
      </c>
      <c r="E63" s="64"/>
      <c r="F63" s="61"/>
    </row>
    <row r="64" spans="1:6" s="65" customFormat="1" ht="14.25" x14ac:dyDescent="0.2">
      <c r="A64" s="61"/>
      <c r="B64" s="62"/>
      <c r="C64" s="66">
        <v>9</v>
      </c>
      <c r="D64" s="67">
        <v>265</v>
      </c>
      <c r="E64" s="64"/>
      <c r="F64" s="61"/>
    </row>
    <row r="65" spans="1:6" ht="14.25" x14ac:dyDescent="0.2">
      <c r="A65" s="29"/>
      <c r="B65" s="72"/>
      <c r="C65" s="72"/>
      <c r="D65" s="72"/>
      <c r="E65" s="36"/>
      <c r="F65" s="29"/>
    </row>
    <row r="66" spans="1:6" ht="13.5" customHeight="1" x14ac:dyDescent="0.2">
      <c r="A66" s="29"/>
      <c r="B66" s="72"/>
      <c r="C66" s="72"/>
      <c r="D66" s="72"/>
      <c r="E66" s="36"/>
      <c r="F66" s="29"/>
    </row>
    <row r="67" spans="1:6" ht="13.5" customHeight="1" x14ac:dyDescent="0.2">
      <c r="A67" s="29"/>
      <c r="B67" s="33" t="s">
        <v>21</v>
      </c>
      <c r="C67" s="34"/>
      <c r="D67" s="34"/>
      <c r="E67" s="37">
        <f>C64*D64</f>
        <v>2385</v>
      </c>
      <c r="F67" s="29"/>
    </row>
    <row r="68" spans="1:6" ht="13.5" customHeight="1" x14ac:dyDescent="0.2">
      <c r="A68" s="29"/>
      <c r="B68" s="42" t="s">
        <v>18</v>
      </c>
      <c r="C68" s="34"/>
      <c r="D68" s="34"/>
      <c r="E68" s="38">
        <v>0</v>
      </c>
      <c r="F68" s="29"/>
    </row>
    <row r="69" spans="1:6" ht="13.5" customHeight="1" x14ac:dyDescent="0.2">
      <c r="A69" s="29"/>
      <c r="B69" s="42" t="s">
        <v>19</v>
      </c>
      <c r="C69" s="34"/>
      <c r="D69" s="34"/>
      <c r="E69" s="38">
        <v>0</v>
      </c>
      <c r="F69" s="29"/>
    </row>
    <row r="70" spans="1:6" ht="13.5" customHeight="1" x14ac:dyDescent="0.2">
      <c r="A70" s="29"/>
      <c r="B70" s="33" t="s">
        <v>20</v>
      </c>
      <c r="C70" s="34"/>
      <c r="D70" s="34"/>
      <c r="E70" s="37">
        <f>SUM(E67:E69)</f>
        <v>2385</v>
      </c>
      <c r="F70" s="29"/>
    </row>
    <row r="71" spans="1:6" ht="13.5" customHeight="1" x14ac:dyDescent="0.2">
      <c r="A71" s="29"/>
      <c r="B71" s="34" t="s">
        <v>5</v>
      </c>
      <c r="C71" s="39">
        <v>0.05</v>
      </c>
      <c r="D71" s="34"/>
      <c r="E71" s="43">
        <f>ROUND(E70*C71,2)</f>
        <v>119.25</v>
      </c>
      <c r="F71" s="29"/>
    </row>
    <row r="72" spans="1:6" ht="13.5" customHeight="1" x14ac:dyDescent="0.2">
      <c r="A72" s="29"/>
      <c r="B72" s="34" t="s">
        <v>4</v>
      </c>
      <c r="C72" s="53">
        <v>9.9750000000000005E-2</v>
      </c>
      <c r="D72" s="34"/>
      <c r="E72" s="44">
        <f>ROUND(E70*C72,2)</f>
        <v>237.9</v>
      </c>
      <c r="F72" s="29"/>
    </row>
    <row r="73" spans="1:6" ht="13.5" customHeight="1" x14ac:dyDescent="0.2">
      <c r="A73" s="29"/>
      <c r="B73" s="34"/>
      <c r="C73" s="34"/>
      <c r="D73" s="34"/>
      <c r="E73" s="40"/>
      <c r="F73" s="29"/>
    </row>
    <row r="74" spans="1:6" ht="16.5" customHeight="1" thickBot="1" x14ac:dyDescent="0.25">
      <c r="A74" s="29"/>
      <c r="B74" s="33" t="s">
        <v>22</v>
      </c>
      <c r="C74" s="34"/>
      <c r="D74" s="34"/>
      <c r="E74" s="41">
        <f>SUM(E70:E72)</f>
        <v>2742.15</v>
      </c>
      <c r="F74" s="29"/>
    </row>
    <row r="75" spans="1:6" ht="15.75" thickTop="1" x14ac:dyDescent="0.2">
      <c r="A75" s="29"/>
      <c r="B75" s="75"/>
      <c r="C75" s="75"/>
      <c r="D75" s="75"/>
      <c r="E75" s="45"/>
      <c r="F75" s="29"/>
    </row>
    <row r="76" spans="1:6" ht="15" x14ac:dyDescent="0.2">
      <c r="A76" s="29"/>
      <c r="B76" s="74" t="s">
        <v>24</v>
      </c>
      <c r="C76" s="74"/>
      <c r="D76" s="74"/>
      <c r="E76" s="45">
        <v>0</v>
      </c>
      <c r="F76" s="29"/>
    </row>
    <row r="77" spans="1:6" ht="15" x14ac:dyDescent="0.2">
      <c r="A77" s="29"/>
      <c r="B77" s="75"/>
      <c r="C77" s="75"/>
      <c r="D77" s="75"/>
      <c r="E77" s="45"/>
      <c r="F77" s="29"/>
    </row>
    <row r="78" spans="1:6" ht="19.5" customHeight="1" x14ac:dyDescent="0.2">
      <c r="A78" s="29"/>
      <c r="B78" s="46" t="s">
        <v>23</v>
      </c>
      <c r="C78" s="47"/>
      <c r="D78" s="47"/>
      <c r="E78" s="48">
        <f>E74-E76</f>
        <v>2742.15</v>
      </c>
      <c r="F78" s="29"/>
    </row>
    <row r="79" spans="1:6" ht="13.5" customHeight="1" x14ac:dyDescent="0.2">
      <c r="A79" s="29"/>
      <c r="B79" s="29"/>
      <c r="C79" s="29"/>
      <c r="D79" s="29"/>
      <c r="E79" s="29"/>
      <c r="F79" s="29"/>
    </row>
    <row r="80" spans="1:6" x14ac:dyDescent="0.2">
      <c r="A80" s="29"/>
      <c r="B80" s="29"/>
      <c r="C80" s="29"/>
      <c r="D80" s="29"/>
      <c r="E80" s="29"/>
      <c r="F80" s="29"/>
    </row>
    <row r="81" spans="1:6" x14ac:dyDescent="0.2">
      <c r="A81" s="29"/>
      <c r="B81" s="70"/>
      <c r="C81" s="70"/>
      <c r="D81" s="70"/>
      <c r="E81" s="70"/>
      <c r="F81" s="29"/>
    </row>
    <row r="82" spans="1:6" ht="14.25" x14ac:dyDescent="0.2">
      <c r="A82" s="78" t="s">
        <v>104</v>
      </c>
      <c r="B82" s="78"/>
      <c r="C82" s="78"/>
      <c r="D82" s="78"/>
      <c r="E82" s="78"/>
      <c r="F82" s="78"/>
    </row>
    <row r="83" spans="1:6" ht="14.25" x14ac:dyDescent="0.2">
      <c r="A83" s="76" t="s">
        <v>105</v>
      </c>
      <c r="B83" s="76"/>
      <c r="C83" s="76"/>
      <c r="D83" s="76"/>
      <c r="E83" s="76"/>
      <c r="F83" s="76"/>
    </row>
    <row r="84" spans="1:6" x14ac:dyDescent="0.2">
      <c r="A84" s="29"/>
      <c r="B84" s="29"/>
      <c r="C84" s="29"/>
      <c r="D84" s="29"/>
      <c r="E84" s="29"/>
      <c r="F84" s="29"/>
    </row>
    <row r="85" spans="1:6" x14ac:dyDescent="0.2">
      <c r="A85" s="29"/>
      <c r="B85" s="71"/>
      <c r="C85" s="71"/>
      <c r="D85" s="71"/>
      <c r="E85" s="71"/>
      <c r="F85" s="29"/>
    </row>
    <row r="86" spans="1:6" ht="15" x14ac:dyDescent="0.2">
      <c r="A86" s="77" t="s">
        <v>8</v>
      </c>
      <c r="B86" s="77"/>
      <c r="C86" s="77"/>
      <c r="D86" s="77"/>
      <c r="E86" s="77"/>
      <c r="F86" s="77"/>
    </row>
    <row r="88" spans="1:6" ht="39.75" customHeight="1" x14ac:dyDescent="0.2">
      <c r="B88" s="68"/>
      <c r="C88" s="69"/>
      <c r="D88" s="69"/>
    </row>
    <row r="89" spans="1:6" ht="13.5" customHeight="1" x14ac:dyDescent="0.2"/>
    <row r="90" spans="1:6" x14ac:dyDescent="0.2">
      <c r="B90" s="21"/>
      <c r="C90" s="21"/>
      <c r="D90" s="21"/>
    </row>
  </sheetData>
  <mergeCells count="42">
    <mergeCell ref="B43:D43"/>
    <mergeCell ref="A30:F30"/>
    <mergeCell ref="B33:D33"/>
    <mergeCell ref="B34:D34"/>
    <mergeCell ref="B35:D35"/>
    <mergeCell ref="B36:D36"/>
    <mergeCell ref="B37:D37"/>
    <mergeCell ref="B38:D38"/>
    <mergeCell ref="B39:D39"/>
    <mergeCell ref="B40:D40"/>
    <mergeCell ref="B41:D41"/>
    <mergeCell ref="B42:D42"/>
    <mergeCell ref="B49:D49"/>
    <mergeCell ref="B50:D50"/>
    <mergeCell ref="B51:D51"/>
    <mergeCell ref="B52:D52"/>
    <mergeCell ref="B44:D44"/>
    <mergeCell ref="B45:D45"/>
    <mergeCell ref="B46:D46"/>
    <mergeCell ref="B47:D47"/>
    <mergeCell ref="B48:D48"/>
    <mergeCell ref="B66:D66"/>
    <mergeCell ref="B53:D53"/>
    <mergeCell ref="B54:D54"/>
    <mergeCell ref="B55:D55"/>
    <mergeCell ref="B56:D56"/>
    <mergeCell ref="B57:D57"/>
    <mergeCell ref="B58:D58"/>
    <mergeCell ref="B59:D59"/>
    <mergeCell ref="B60:D60"/>
    <mergeCell ref="B61:D61"/>
    <mergeCell ref="B62:D62"/>
    <mergeCell ref="B65:D65"/>
    <mergeCell ref="B85:E85"/>
    <mergeCell ref="A86:F86"/>
    <mergeCell ref="B88:D88"/>
    <mergeCell ref="B75:D75"/>
    <mergeCell ref="B76:D76"/>
    <mergeCell ref="B77:D77"/>
    <mergeCell ref="B81:E81"/>
    <mergeCell ref="A82:F82"/>
    <mergeCell ref="A83:F83"/>
  </mergeCells>
  <dataValidations count="1">
    <dataValidation type="list" allowBlank="1" showInputMessage="1" showErrorMessage="1" sqref="B75:B77 B12:B20 B33:B66" xr:uid="{AABBB6C2-D9D2-4A33-A29B-8B7E97683C4C}">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F68F9-3739-4E4B-8C05-9FE3F1D57FE3}">
  <sheetPr>
    <pageSetUpPr fitToPage="1"/>
  </sheetPr>
  <dimension ref="A12:F92"/>
  <sheetViews>
    <sheetView view="pageBreakPreview" topLeftCell="A44" zoomScale="80" zoomScaleNormal="100" zoomScaleSheetLayoutView="80" workbookViewId="0">
      <selection activeCell="C66" sqref="C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139</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c r="C24" s="29"/>
      <c r="D24" s="29"/>
      <c r="E24" s="29"/>
      <c r="F24" s="29"/>
    </row>
    <row r="25" spans="1:6" ht="15" x14ac:dyDescent="0.2">
      <c r="A25" s="22"/>
      <c r="B25" s="33" t="s">
        <v>27</v>
      </c>
      <c r="C25" s="29"/>
      <c r="D25" s="29"/>
      <c r="E25" s="29"/>
      <c r="F25" s="29"/>
    </row>
    <row r="26" spans="1:6" ht="33.75" customHeight="1" x14ac:dyDescent="0.2">
      <c r="A26" s="22"/>
      <c r="B26" s="58" t="s">
        <v>126</v>
      </c>
      <c r="C26" s="29"/>
      <c r="D26" s="29"/>
      <c r="E26" s="29"/>
      <c r="F26" s="29"/>
    </row>
    <row r="27" spans="1:6" x14ac:dyDescent="0.2">
      <c r="A27" s="23"/>
      <c r="B27" s="29"/>
      <c r="C27" s="31"/>
      <c r="D27" s="31"/>
      <c r="E27" s="32"/>
      <c r="F27" s="29"/>
    </row>
    <row r="28" spans="1:6" ht="15" x14ac:dyDescent="0.2">
      <c r="A28" s="22"/>
      <c r="B28" s="31"/>
      <c r="C28" s="31"/>
      <c r="D28" s="35" t="s">
        <v>17</v>
      </c>
      <c r="E28" s="35" t="s">
        <v>140</v>
      </c>
      <c r="F28" s="29"/>
    </row>
    <row r="29" spans="1:6" ht="13.5" thickBot="1" x14ac:dyDescent="0.25">
      <c r="A29" s="24"/>
      <c r="B29" s="24"/>
      <c r="C29" s="24"/>
      <c r="D29" s="24"/>
      <c r="E29" s="24"/>
      <c r="F29" s="28"/>
    </row>
    <row r="30" spans="1:6" s="49" customFormat="1" ht="21.75" customHeight="1" x14ac:dyDescent="0.2">
      <c r="A30" s="73" t="s">
        <v>0</v>
      </c>
      <c r="B30" s="73"/>
      <c r="C30" s="73"/>
      <c r="D30" s="73"/>
      <c r="E30" s="73"/>
      <c r="F30" s="73"/>
    </row>
    <row r="31" spans="1:6" x14ac:dyDescent="0.2">
      <c r="A31" s="22"/>
      <c r="B31" s="23"/>
      <c r="C31" s="22"/>
      <c r="D31" s="22"/>
      <c r="E31" s="22"/>
    </row>
    <row r="32" spans="1:6" ht="14.25" x14ac:dyDescent="0.2">
      <c r="A32" s="29"/>
      <c r="B32" s="30" t="s">
        <v>141</v>
      </c>
      <c r="C32" s="30"/>
      <c r="D32" s="30"/>
      <c r="E32" s="36"/>
      <c r="F32" s="29"/>
    </row>
    <row r="33" spans="1:6" ht="14.25" x14ac:dyDescent="0.2">
      <c r="A33" s="29"/>
      <c r="B33" s="72"/>
      <c r="C33" s="72"/>
      <c r="D33" s="72"/>
      <c r="E33" s="36"/>
      <c r="F33" s="29"/>
    </row>
    <row r="34" spans="1:6" ht="14.25" x14ac:dyDescent="0.2">
      <c r="A34" s="29"/>
      <c r="B34" s="72"/>
      <c r="C34" s="72"/>
      <c r="D34" s="72"/>
      <c r="E34" s="36"/>
      <c r="F34" s="29"/>
    </row>
    <row r="35" spans="1:6" ht="14.25" x14ac:dyDescent="0.2">
      <c r="A35" s="29"/>
      <c r="B35" s="72" t="s">
        <v>142</v>
      </c>
      <c r="C35" s="72"/>
      <c r="D35" s="72"/>
      <c r="E35" s="36"/>
      <c r="F35" s="29"/>
    </row>
    <row r="36" spans="1:6" ht="14.25" x14ac:dyDescent="0.2">
      <c r="A36" s="29"/>
      <c r="B36" s="72"/>
      <c r="C36" s="72"/>
      <c r="D36" s="72"/>
      <c r="E36" s="36"/>
      <c r="F36" s="29"/>
    </row>
    <row r="37" spans="1:6" ht="14.25" x14ac:dyDescent="0.2">
      <c r="A37" s="29"/>
      <c r="B37" s="72" t="s">
        <v>143</v>
      </c>
      <c r="C37" s="72"/>
      <c r="D37" s="72"/>
      <c r="E37" s="36"/>
      <c r="F37" s="29"/>
    </row>
    <row r="38" spans="1:6" ht="14.25" x14ac:dyDescent="0.2">
      <c r="A38" s="29"/>
      <c r="B38" s="72"/>
      <c r="C38" s="72"/>
      <c r="D38" s="72"/>
      <c r="E38" s="36"/>
      <c r="F38" s="29"/>
    </row>
    <row r="39" spans="1:6" ht="14.25" x14ac:dyDescent="0.2">
      <c r="A39" s="29"/>
      <c r="B39" s="72"/>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2"/>
      <c r="C46" s="72"/>
      <c r="D46" s="72"/>
      <c r="E46" s="36"/>
      <c r="F46" s="29"/>
    </row>
    <row r="47" spans="1:6" ht="14.25" x14ac:dyDescent="0.2">
      <c r="A47" s="29"/>
      <c r="B47" s="72"/>
      <c r="C47" s="72"/>
      <c r="D47" s="72"/>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s="65" customFormat="1" ht="14.25" x14ac:dyDescent="0.2">
      <c r="A65" s="61"/>
      <c r="B65" s="62"/>
      <c r="C65" s="63" t="s">
        <v>128</v>
      </c>
      <c r="D65" s="63" t="s">
        <v>129</v>
      </c>
      <c r="E65" s="64"/>
      <c r="F65" s="61"/>
    </row>
    <row r="66" spans="1:6" s="65" customFormat="1" ht="14.25" x14ac:dyDescent="0.2">
      <c r="A66" s="61"/>
      <c r="B66" s="62"/>
      <c r="C66" s="66">
        <v>4</v>
      </c>
      <c r="D66" s="67">
        <v>295</v>
      </c>
      <c r="E66" s="64"/>
      <c r="F66" s="61"/>
    </row>
    <row r="67" spans="1:6" ht="14.25" x14ac:dyDescent="0.2">
      <c r="A67" s="29"/>
      <c r="B67" s="72"/>
      <c r="C67" s="72"/>
      <c r="D67" s="72"/>
      <c r="E67" s="36"/>
      <c r="F67" s="29"/>
    </row>
    <row r="68" spans="1:6" ht="13.5" customHeight="1" x14ac:dyDescent="0.2">
      <c r="A68" s="29"/>
      <c r="B68" s="72"/>
      <c r="C68" s="72"/>
      <c r="D68" s="72"/>
      <c r="E68" s="36"/>
      <c r="F68" s="29"/>
    </row>
    <row r="69" spans="1:6" ht="13.5" customHeight="1" x14ac:dyDescent="0.2">
      <c r="A69" s="29"/>
      <c r="B69" s="33" t="s">
        <v>21</v>
      </c>
      <c r="C69" s="34"/>
      <c r="D69" s="34"/>
      <c r="E69" s="37">
        <f>C66*D66</f>
        <v>1180</v>
      </c>
      <c r="F69" s="29"/>
    </row>
    <row r="70" spans="1:6" ht="13.5" customHeight="1" x14ac:dyDescent="0.2">
      <c r="A70" s="29"/>
      <c r="B70" s="42" t="s">
        <v>18</v>
      </c>
      <c r="C70" s="34"/>
      <c r="D70" s="34"/>
      <c r="E70" s="38">
        <v>0</v>
      </c>
      <c r="F70" s="29"/>
    </row>
    <row r="71" spans="1:6" ht="13.5" customHeight="1" x14ac:dyDescent="0.2">
      <c r="A71" s="29"/>
      <c r="B71" s="42" t="s">
        <v>19</v>
      </c>
      <c r="C71" s="34"/>
      <c r="D71" s="34"/>
      <c r="E71" s="38">
        <v>0</v>
      </c>
      <c r="F71" s="29"/>
    </row>
    <row r="72" spans="1:6" ht="13.5" customHeight="1" x14ac:dyDescent="0.2">
      <c r="A72" s="29"/>
      <c r="B72" s="33" t="s">
        <v>20</v>
      </c>
      <c r="C72" s="34"/>
      <c r="D72" s="34"/>
      <c r="E72" s="37">
        <f>SUM(E69:E71)</f>
        <v>1180</v>
      </c>
      <c r="F72" s="29"/>
    </row>
    <row r="73" spans="1:6" ht="13.5" customHeight="1" x14ac:dyDescent="0.2">
      <c r="A73" s="29"/>
      <c r="B73" s="34" t="s">
        <v>5</v>
      </c>
      <c r="C73" s="39">
        <v>0.05</v>
      </c>
      <c r="D73" s="34"/>
      <c r="E73" s="43">
        <f>ROUND(E72*C73,2)</f>
        <v>59</v>
      </c>
      <c r="F73" s="29"/>
    </row>
    <row r="74" spans="1:6" ht="13.5" customHeight="1" x14ac:dyDescent="0.2">
      <c r="A74" s="29"/>
      <c r="B74" s="34" t="s">
        <v>4</v>
      </c>
      <c r="C74" s="53">
        <v>9.9750000000000005E-2</v>
      </c>
      <c r="D74" s="34"/>
      <c r="E74" s="44">
        <f>ROUND(E72*C74,2)</f>
        <v>117.71</v>
      </c>
      <c r="F74" s="29"/>
    </row>
    <row r="75" spans="1:6" ht="13.5" customHeight="1" x14ac:dyDescent="0.2">
      <c r="A75" s="29"/>
      <c r="B75" s="34"/>
      <c r="C75" s="34"/>
      <c r="D75" s="34"/>
      <c r="E75" s="40"/>
      <c r="F75" s="29"/>
    </row>
    <row r="76" spans="1:6" ht="16.5" customHeight="1" thickBot="1" x14ac:dyDescent="0.25">
      <c r="A76" s="29"/>
      <c r="B76" s="33" t="s">
        <v>22</v>
      </c>
      <c r="C76" s="34"/>
      <c r="D76" s="34"/>
      <c r="E76" s="41">
        <f>SUM(E72:E74)</f>
        <v>1356.71</v>
      </c>
      <c r="F76" s="29"/>
    </row>
    <row r="77" spans="1:6" ht="15.75" thickTop="1" x14ac:dyDescent="0.2">
      <c r="A77" s="29"/>
      <c r="B77" s="75"/>
      <c r="C77" s="75"/>
      <c r="D77" s="75"/>
      <c r="E77" s="45"/>
      <c r="F77" s="29"/>
    </row>
    <row r="78" spans="1:6" ht="15" x14ac:dyDescent="0.2">
      <c r="A78" s="29"/>
      <c r="B78" s="74" t="s">
        <v>24</v>
      </c>
      <c r="C78" s="74"/>
      <c r="D78" s="74"/>
      <c r="E78" s="45">
        <v>0</v>
      </c>
      <c r="F78" s="29"/>
    </row>
    <row r="79" spans="1:6" ht="15" x14ac:dyDescent="0.2">
      <c r="A79" s="29"/>
      <c r="B79" s="75"/>
      <c r="C79" s="75"/>
      <c r="D79" s="75"/>
      <c r="E79" s="45"/>
      <c r="F79" s="29"/>
    </row>
    <row r="80" spans="1:6" ht="19.5" customHeight="1" x14ac:dyDescent="0.2">
      <c r="A80" s="29"/>
      <c r="B80" s="46" t="s">
        <v>23</v>
      </c>
      <c r="C80" s="47"/>
      <c r="D80" s="47"/>
      <c r="E80" s="48">
        <f>E76-E78</f>
        <v>1356.71</v>
      </c>
      <c r="F80" s="29"/>
    </row>
    <row r="81" spans="1:6" ht="13.5" customHeight="1" x14ac:dyDescent="0.2">
      <c r="A81" s="29"/>
      <c r="B81" s="29"/>
      <c r="C81" s="29"/>
      <c r="D81" s="29"/>
      <c r="E81" s="29"/>
      <c r="F81" s="29"/>
    </row>
    <row r="82" spans="1:6" x14ac:dyDescent="0.2">
      <c r="A82" s="29"/>
      <c r="B82" s="29"/>
      <c r="C82" s="29"/>
      <c r="D82" s="29"/>
      <c r="E82" s="29"/>
      <c r="F82" s="29"/>
    </row>
    <row r="83" spans="1:6" x14ac:dyDescent="0.2">
      <c r="A83" s="29"/>
      <c r="B83" s="70"/>
      <c r="C83" s="70"/>
      <c r="D83" s="70"/>
      <c r="E83" s="70"/>
      <c r="F83" s="29"/>
    </row>
    <row r="84" spans="1:6" ht="14.25" x14ac:dyDescent="0.2">
      <c r="A84" s="78" t="s">
        <v>104</v>
      </c>
      <c r="B84" s="78"/>
      <c r="C84" s="78"/>
      <c r="D84" s="78"/>
      <c r="E84" s="78"/>
      <c r="F84" s="78"/>
    </row>
    <row r="85" spans="1:6" ht="14.25" x14ac:dyDescent="0.2">
      <c r="A85" s="76" t="s">
        <v>105</v>
      </c>
      <c r="B85" s="76"/>
      <c r="C85" s="76"/>
      <c r="D85" s="76"/>
      <c r="E85" s="76"/>
      <c r="F85" s="76"/>
    </row>
    <row r="86" spans="1:6" x14ac:dyDescent="0.2">
      <c r="A86" s="29"/>
      <c r="B86" s="29"/>
      <c r="C86" s="29"/>
      <c r="D86" s="29"/>
      <c r="E86" s="29"/>
      <c r="F86" s="29"/>
    </row>
    <row r="87" spans="1:6" x14ac:dyDescent="0.2">
      <c r="A87" s="29"/>
      <c r="B87" s="71"/>
      <c r="C87" s="71"/>
      <c r="D87" s="71"/>
      <c r="E87" s="71"/>
      <c r="F87" s="29"/>
    </row>
    <row r="88" spans="1:6" ht="15" x14ac:dyDescent="0.2">
      <c r="A88" s="77" t="s">
        <v>8</v>
      </c>
      <c r="B88" s="77"/>
      <c r="C88" s="77"/>
      <c r="D88" s="77"/>
      <c r="E88" s="77"/>
      <c r="F88" s="77"/>
    </row>
    <row r="90" spans="1:6" ht="39.75" customHeight="1" x14ac:dyDescent="0.2">
      <c r="B90" s="68"/>
      <c r="C90" s="69"/>
      <c r="D90" s="69"/>
    </row>
    <row r="91" spans="1:6" ht="13.5" customHeight="1" x14ac:dyDescent="0.2"/>
    <row r="92" spans="1:6" x14ac:dyDescent="0.2">
      <c r="B92" s="21"/>
      <c r="C92" s="21"/>
      <c r="D92" s="21"/>
    </row>
  </sheetData>
  <mergeCells count="44">
    <mergeCell ref="B37:D37"/>
    <mergeCell ref="A30:F30"/>
    <mergeCell ref="B33:D33"/>
    <mergeCell ref="B34:D34"/>
    <mergeCell ref="B35:D35"/>
    <mergeCell ref="B36:D36"/>
    <mergeCell ref="B51:D51"/>
    <mergeCell ref="B46:D46"/>
    <mergeCell ref="B47:D47"/>
    <mergeCell ref="B38:D38"/>
    <mergeCell ref="B39:D39"/>
    <mergeCell ref="B40:D40"/>
    <mergeCell ref="B41:D41"/>
    <mergeCell ref="B42:D42"/>
    <mergeCell ref="B43:D43"/>
    <mergeCell ref="B44:D44"/>
    <mergeCell ref="B45:D45"/>
    <mergeCell ref="B48:D48"/>
    <mergeCell ref="B49:D49"/>
    <mergeCell ref="B50:D50"/>
    <mergeCell ref="B63:D63"/>
    <mergeCell ref="B52:D52"/>
    <mergeCell ref="B53:D53"/>
    <mergeCell ref="B54:D54"/>
    <mergeCell ref="B55:D55"/>
    <mergeCell ref="B56:D56"/>
    <mergeCell ref="B57:D57"/>
    <mergeCell ref="B58:D58"/>
    <mergeCell ref="B59:D59"/>
    <mergeCell ref="B60:D60"/>
    <mergeCell ref="B61:D61"/>
    <mergeCell ref="B62:D62"/>
    <mergeCell ref="B90:D90"/>
    <mergeCell ref="B64:D64"/>
    <mergeCell ref="B67:D67"/>
    <mergeCell ref="B68:D68"/>
    <mergeCell ref="B77:D77"/>
    <mergeCell ref="B78:D78"/>
    <mergeCell ref="B79:D79"/>
    <mergeCell ref="B83:E83"/>
    <mergeCell ref="A84:F84"/>
    <mergeCell ref="A85:F85"/>
    <mergeCell ref="B87:E87"/>
    <mergeCell ref="A88:F88"/>
  </mergeCells>
  <dataValidations count="1">
    <dataValidation type="list" allowBlank="1" showInputMessage="1" showErrorMessage="1" sqref="B77:B79 B12:B20 B33:B68" xr:uid="{CDC1BEEB-F8C2-4A74-8CE8-7E019DA31318}">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7E53-6D0A-4211-BE3E-70F7044232E9}">
  <sheetPr>
    <pageSetUpPr fitToPage="1"/>
  </sheetPr>
  <dimension ref="A12:F92"/>
  <sheetViews>
    <sheetView tabSelected="1" view="pageBreakPreview" topLeftCell="A38"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139</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c r="C24" s="29"/>
      <c r="D24" s="29"/>
      <c r="E24" s="29"/>
      <c r="F24" s="29"/>
    </row>
    <row r="25" spans="1:6" ht="15" x14ac:dyDescent="0.2">
      <c r="A25" s="22"/>
      <c r="B25" s="33" t="s">
        <v>27</v>
      </c>
      <c r="C25" s="29"/>
      <c r="D25" s="29"/>
      <c r="E25" s="29"/>
      <c r="F25" s="29"/>
    </row>
    <row r="26" spans="1:6" ht="33.75" customHeight="1" x14ac:dyDescent="0.2">
      <c r="A26" s="22"/>
      <c r="B26" s="58" t="s">
        <v>126</v>
      </c>
      <c r="C26" s="29"/>
      <c r="D26" s="29"/>
      <c r="E26" s="29"/>
      <c r="F26" s="29"/>
    </row>
    <row r="27" spans="1:6" x14ac:dyDescent="0.2">
      <c r="A27" s="23"/>
      <c r="B27" s="29"/>
      <c r="C27" s="31"/>
      <c r="D27" s="31"/>
      <c r="E27" s="32"/>
      <c r="F27" s="29"/>
    </row>
    <row r="28" spans="1:6" ht="15" x14ac:dyDescent="0.2">
      <c r="A28" s="22"/>
      <c r="B28" s="31"/>
      <c r="C28" s="31"/>
      <c r="D28" s="35" t="s">
        <v>17</v>
      </c>
      <c r="E28" s="35" t="s">
        <v>140</v>
      </c>
      <c r="F28" s="29"/>
    </row>
    <row r="29" spans="1:6" ht="13.5" thickBot="1" x14ac:dyDescent="0.25">
      <c r="A29" s="24"/>
      <c r="B29" s="24"/>
      <c r="C29" s="24"/>
      <c r="D29" s="24"/>
      <c r="E29" s="24"/>
      <c r="F29" s="28"/>
    </row>
    <row r="30" spans="1:6" s="49" customFormat="1" ht="21.75" customHeight="1" x14ac:dyDescent="0.2">
      <c r="A30" s="73" t="s">
        <v>0</v>
      </c>
      <c r="B30" s="73"/>
      <c r="C30" s="73"/>
      <c r="D30" s="73"/>
      <c r="E30" s="73"/>
      <c r="F30" s="73"/>
    </row>
    <row r="31" spans="1:6" x14ac:dyDescent="0.2">
      <c r="A31" s="22"/>
      <c r="B31" s="23"/>
      <c r="C31" s="22"/>
      <c r="D31" s="22"/>
      <c r="E31" s="22"/>
    </row>
    <row r="32" spans="1:6" ht="14.25" x14ac:dyDescent="0.2">
      <c r="A32" s="29"/>
      <c r="B32" s="30" t="s">
        <v>141</v>
      </c>
      <c r="C32" s="30"/>
      <c r="D32" s="30"/>
      <c r="E32" s="36"/>
      <c r="F32" s="29"/>
    </row>
    <row r="33" spans="1:6" ht="14.25" x14ac:dyDescent="0.2">
      <c r="A33" s="29"/>
      <c r="B33" s="72"/>
      <c r="C33" s="72"/>
      <c r="D33" s="72"/>
      <c r="E33" s="36"/>
      <c r="F33" s="29"/>
    </row>
    <row r="34" spans="1:6" ht="14.25" x14ac:dyDescent="0.2">
      <c r="A34" s="29"/>
      <c r="B34" s="72"/>
      <c r="C34" s="72"/>
      <c r="D34" s="72"/>
      <c r="E34" s="36"/>
      <c r="F34" s="29"/>
    </row>
    <row r="35" spans="1:6" ht="14.25" x14ac:dyDescent="0.2">
      <c r="A35" s="29"/>
      <c r="B35" s="72" t="s">
        <v>142</v>
      </c>
      <c r="C35" s="72"/>
      <c r="D35" s="72"/>
      <c r="E35" s="36"/>
      <c r="F35" s="29"/>
    </row>
    <row r="36" spans="1:6" ht="14.25" x14ac:dyDescent="0.2">
      <c r="A36" s="29"/>
      <c r="B36" s="72"/>
      <c r="C36" s="72"/>
      <c r="D36" s="72"/>
      <c r="E36" s="36"/>
      <c r="F36" s="29"/>
    </row>
    <row r="37" spans="1:6" ht="14.25" x14ac:dyDescent="0.2">
      <c r="A37" s="29"/>
      <c r="B37" s="72" t="s">
        <v>143</v>
      </c>
      <c r="C37" s="72"/>
      <c r="D37" s="72"/>
      <c r="E37" s="36"/>
      <c r="F37" s="29"/>
    </row>
    <row r="38" spans="1:6" ht="14.25" x14ac:dyDescent="0.2">
      <c r="A38" s="29"/>
      <c r="B38" s="72"/>
      <c r="C38" s="72"/>
      <c r="D38" s="72"/>
      <c r="E38" s="36"/>
      <c r="F38" s="29"/>
    </row>
    <row r="39" spans="1:6" ht="14.25" x14ac:dyDescent="0.2">
      <c r="A39" s="29"/>
      <c r="B39" s="72"/>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2"/>
      <c r="C46" s="72"/>
      <c r="D46" s="72"/>
      <c r="E46" s="36"/>
      <c r="F46" s="29"/>
    </row>
    <row r="47" spans="1:6" ht="14.25" x14ac:dyDescent="0.2">
      <c r="A47" s="29"/>
      <c r="B47" s="72"/>
      <c r="C47" s="72"/>
      <c r="D47" s="72"/>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s="65" customFormat="1" ht="14.25" x14ac:dyDescent="0.2">
      <c r="A65" s="61"/>
      <c r="B65" s="62"/>
      <c r="C65" s="63" t="s">
        <v>128</v>
      </c>
      <c r="D65" s="63" t="s">
        <v>129</v>
      </c>
      <c r="E65" s="64"/>
      <c r="F65" s="61"/>
    </row>
    <row r="66" spans="1:6" s="65" customFormat="1" ht="14.25" x14ac:dyDescent="0.2">
      <c r="A66" s="61"/>
      <c r="B66" s="62"/>
      <c r="C66" s="66">
        <v>2</v>
      </c>
      <c r="D66" s="67">
        <v>295</v>
      </c>
      <c r="E66" s="64"/>
      <c r="F66" s="61"/>
    </row>
    <row r="67" spans="1:6" ht="14.25" x14ac:dyDescent="0.2">
      <c r="A67" s="29"/>
      <c r="B67" s="72"/>
      <c r="C67" s="72"/>
      <c r="D67" s="72"/>
      <c r="E67" s="36"/>
      <c r="F67" s="29"/>
    </row>
    <row r="68" spans="1:6" ht="13.5" customHeight="1" x14ac:dyDescent="0.2">
      <c r="A68" s="29"/>
      <c r="B68" s="72"/>
      <c r="C68" s="72"/>
      <c r="D68" s="72"/>
      <c r="E68" s="36"/>
      <c r="F68" s="29"/>
    </row>
    <row r="69" spans="1:6" ht="13.5" customHeight="1" x14ac:dyDescent="0.2">
      <c r="A69" s="29"/>
      <c r="B69" s="33" t="s">
        <v>21</v>
      </c>
      <c r="C69" s="34"/>
      <c r="D69" s="34"/>
      <c r="E69" s="37">
        <f>C66*D66</f>
        <v>590</v>
      </c>
      <c r="F69" s="29"/>
    </row>
    <row r="70" spans="1:6" ht="13.5" customHeight="1" x14ac:dyDescent="0.2">
      <c r="A70" s="29"/>
      <c r="B70" s="42" t="s">
        <v>18</v>
      </c>
      <c r="C70" s="34"/>
      <c r="D70" s="34"/>
      <c r="E70" s="38">
        <v>0</v>
      </c>
      <c r="F70" s="29"/>
    </row>
    <row r="71" spans="1:6" ht="13.5" customHeight="1" x14ac:dyDescent="0.2">
      <c r="A71" s="29"/>
      <c r="B71" s="42" t="s">
        <v>19</v>
      </c>
      <c r="C71" s="34"/>
      <c r="D71" s="34"/>
      <c r="E71" s="38">
        <v>0</v>
      </c>
      <c r="F71" s="29"/>
    </row>
    <row r="72" spans="1:6" ht="13.5" customHeight="1" x14ac:dyDescent="0.2">
      <c r="A72" s="29"/>
      <c r="B72" s="33" t="s">
        <v>20</v>
      </c>
      <c r="C72" s="34"/>
      <c r="D72" s="34"/>
      <c r="E72" s="37">
        <f>SUM(E69:E71)</f>
        <v>590</v>
      </c>
      <c r="F72" s="29"/>
    </row>
    <row r="73" spans="1:6" ht="13.5" customHeight="1" x14ac:dyDescent="0.2">
      <c r="A73" s="29"/>
      <c r="B73" s="34" t="s">
        <v>5</v>
      </c>
      <c r="C73" s="39">
        <v>0.05</v>
      </c>
      <c r="D73" s="34"/>
      <c r="E73" s="43">
        <f>ROUND(E72*C73,2)</f>
        <v>29.5</v>
      </c>
      <c r="F73" s="29"/>
    </row>
    <row r="74" spans="1:6" ht="13.5" customHeight="1" x14ac:dyDescent="0.2">
      <c r="A74" s="29"/>
      <c r="B74" s="34" t="s">
        <v>4</v>
      </c>
      <c r="C74" s="53">
        <v>9.9750000000000005E-2</v>
      </c>
      <c r="D74" s="34"/>
      <c r="E74" s="44">
        <f>ROUND(E72*C74,2)</f>
        <v>58.85</v>
      </c>
      <c r="F74" s="29"/>
    </row>
    <row r="75" spans="1:6" ht="13.5" customHeight="1" x14ac:dyDescent="0.2">
      <c r="A75" s="29"/>
      <c r="B75" s="34"/>
      <c r="C75" s="34"/>
      <c r="D75" s="34"/>
      <c r="E75" s="40"/>
      <c r="F75" s="29"/>
    </row>
    <row r="76" spans="1:6" ht="16.5" customHeight="1" thickBot="1" x14ac:dyDescent="0.25">
      <c r="A76" s="29"/>
      <c r="B76" s="33" t="s">
        <v>22</v>
      </c>
      <c r="C76" s="34"/>
      <c r="D76" s="34"/>
      <c r="E76" s="41">
        <f>SUM(E72:E74)</f>
        <v>678.35</v>
      </c>
      <c r="F76" s="29"/>
    </row>
    <row r="77" spans="1:6" ht="15.75" thickTop="1" x14ac:dyDescent="0.2">
      <c r="A77" s="29"/>
      <c r="B77" s="75"/>
      <c r="C77" s="75"/>
      <c r="D77" s="75"/>
      <c r="E77" s="45"/>
      <c r="F77" s="29"/>
    </row>
    <row r="78" spans="1:6" ht="15" x14ac:dyDescent="0.2">
      <c r="A78" s="29"/>
      <c r="B78" s="74" t="s">
        <v>24</v>
      </c>
      <c r="C78" s="74"/>
      <c r="D78" s="74"/>
      <c r="E78" s="45">
        <v>0</v>
      </c>
      <c r="F78" s="29"/>
    </row>
    <row r="79" spans="1:6" ht="15" x14ac:dyDescent="0.2">
      <c r="A79" s="29"/>
      <c r="B79" s="75"/>
      <c r="C79" s="75"/>
      <c r="D79" s="75"/>
      <c r="E79" s="45"/>
      <c r="F79" s="29"/>
    </row>
    <row r="80" spans="1:6" ht="19.5" customHeight="1" x14ac:dyDescent="0.2">
      <c r="A80" s="29"/>
      <c r="B80" s="46" t="s">
        <v>23</v>
      </c>
      <c r="C80" s="47"/>
      <c r="D80" s="47"/>
      <c r="E80" s="48">
        <f>E76-E78</f>
        <v>678.35</v>
      </c>
      <c r="F80" s="29"/>
    </row>
    <row r="81" spans="1:6" ht="13.5" customHeight="1" x14ac:dyDescent="0.2">
      <c r="A81" s="29"/>
      <c r="B81" s="29"/>
      <c r="C81" s="29"/>
      <c r="D81" s="29"/>
      <c r="E81" s="29"/>
      <c r="F81" s="29"/>
    </row>
    <row r="82" spans="1:6" x14ac:dyDescent="0.2">
      <c r="A82" s="29"/>
      <c r="B82" s="29"/>
      <c r="C82" s="29"/>
      <c r="D82" s="29"/>
      <c r="E82" s="29"/>
      <c r="F82" s="29"/>
    </row>
    <row r="83" spans="1:6" x14ac:dyDescent="0.2">
      <c r="A83" s="29"/>
      <c r="B83" s="70"/>
      <c r="C83" s="70"/>
      <c r="D83" s="70"/>
      <c r="E83" s="70"/>
      <c r="F83" s="29"/>
    </row>
    <row r="84" spans="1:6" ht="14.25" x14ac:dyDescent="0.2">
      <c r="A84" s="78" t="s">
        <v>104</v>
      </c>
      <c r="B84" s="78"/>
      <c r="C84" s="78"/>
      <c r="D84" s="78"/>
      <c r="E84" s="78"/>
      <c r="F84" s="78"/>
    </row>
    <row r="85" spans="1:6" ht="14.25" x14ac:dyDescent="0.2">
      <c r="A85" s="76" t="s">
        <v>105</v>
      </c>
      <c r="B85" s="76"/>
      <c r="C85" s="76"/>
      <c r="D85" s="76"/>
      <c r="E85" s="76"/>
      <c r="F85" s="76"/>
    </row>
    <row r="86" spans="1:6" x14ac:dyDescent="0.2">
      <c r="A86" s="29"/>
      <c r="B86" s="29"/>
      <c r="C86" s="29"/>
      <c r="D86" s="29"/>
      <c r="E86" s="29"/>
      <c r="F86" s="29"/>
    </row>
    <row r="87" spans="1:6" x14ac:dyDescent="0.2">
      <c r="A87" s="29"/>
      <c r="B87" s="71"/>
      <c r="C87" s="71"/>
      <c r="D87" s="71"/>
      <c r="E87" s="71"/>
      <c r="F87" s="29"/>
    </row>
    <row r="88" spans="1:6" ht="15" x14ac:dyDescent="0.2">
      <c r="A88" s="77" t="s">
        <v>8</v>
      </c>
      <c r="B88" s="77"/>
      <c r="C88" s="77"/>
      <c r="D88" s="77"/>
      <c r="E88" s="77"/>
      <c r="F88" s="77"/>
    </row>
    <row r="90" spans="1:6" ht="39.75" customHeight="1" x14ac:dyDescent="0.2">
      <c r="B90" s="68"/>
      <c r="C90" s="69"/>
      <c r="D90" s="69"/>
    </row>
    <row r="91" spans="1:6" ht="13.5" customHeight="1" x14ac:dyDescent="0.2"/>
    <row r="92" spans="1:6" x14ac:dyDescent="0.2">
      <c r="B92" s="21"/>
      <c r="C92" s="21"/>
      <c r="D92" s="21"/>
    </row>
  </sheetData>
  <mergeCells count="44">
    <mergeCell ref="A88:F88"/>
    <mergeCell ref="B90:D90"/>
    <mergeCell ref="B78:D78"/>
    <mergeCell ref="B79:D79"/>
    <mergeCell ref="B83:E83"/>
    <mergeCell ref="A84:F84"/>
    <mergeCell ref="A85:F85"/>
    <mergeCell ref="B87:E87"/>
    <mergeCell ref="B62:D62"/>
    <mergeCell ref="B63:D63"/>
    <mergeCell ref="B64:D64"/>
    <mergeCell ref="B67:D67"/>
    <mergeCell ref="B68:D68"/>
    <mergeCell ref="B77:D77"/>
    <mergeCell ref="B56:D56"/>
    <mergeCell ref="B57:D57"/>
    <mergeCell ref="B58:D58"/>
    <mergeCell ref="B59:D59"/>
    <mergeCell ref="B60:D60"/>
    <mergeCell ref="B61:D61"/>
    <mergeCell ref="B50:D50"/>
    <mergeCell ref="B51:D51"/>
    <mergeCell ref="B52:D52"/>
    <mergeCell ref="B53:D53"/>
    <mergeCell ref="B54:D54"/>
    <mergeCell ref="B55:D55"/>
    <mergeCell ref="B44:D44"/>
    <mergeCell ref="B45:D45"/>
    <mergeCell ref="B46:D46"/>
    <mergeCell ref="B47:D47"/>
    <mergeCell ref="B48:D48"/>
    <mergeCell ref="B49:D49"/>
    <mergeCell ref="B38:D38"/>
    <mergeCell ref="B39:D39"/>
    <mergeCell ref="B40:D40"/>
    <mergeCell ref="B41:D41"/>
    <mergeCell ref="B42:D42"/>
    <mergeCell ref="B43:D43"/>
    <mergeCell ref="A30:F30"/>
    <mergeCell ref="B33:D33"/>
    <mergeCell ref="B34:D34"/>
    <mergeCell ref="B35:D35"/>
    <mergeCell ref="B36:D36"/>
    <mergeCell ref="B37:D37"/>
  </mergeCells>
  <dataValidations count="1">
    <dataValidation type="list" allowBlank="1" showInputMessage="1" showErrorMessage="1" sqref="B77:B79 B12:B20 B33:B68" xr:uid="{1C7BC14D-77CE-445D-8916-BA13E6C3179A}">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D45"/>
  <sheetViews>
    <sheetView view="pageBreakPreview" zoomScaleNormal="100" workbookViewId="0">
      <selection activeCell="C38" sqref="C38:C40"/>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80" t="s">
        <v>1</v>
      </c>
      <c r="C1" s="80"/>
      <c r="D1" s="13"/>
    </row>
    <row r="2" spans="1:4" ht="13.5" customHeight="1" x14ac:dyDescent="0.3">
      <c r="A2" s="6"/>
      <c r="B2" s="14"/>
      <c r="C2" s="14"/>
      <c r="D2" s="7"/>
    </row>
    <row r="3" spans="1:4" ht="13.5" thickBot="1" x14ac:dyDescent="0.25">
      <c r="A3" s="6"/>
      <c r="B3" s="15"/>
      <c r="C3" s="15"/>
      <c r="D3" s="7"/>
    </row>
    <row r="4" spans="1:4" ht="13.5" thickBot="1" x14ac:dyDescent="0.25">
      <c r="A4" s="6"/>
      <c r="B4" s="19"/>
      <c r="C4" s="20" t="s">
        <v>3</v>
      </c>
      <c r="D4" s="7"/>
    </row>
    <row r="5" spans="1:4" s="2" customFormat="1" x14ac:dyDescent="0.2">
      <c r="A5" s="25"/>
      <c r="B5" s="26"/>
      <c r="C5" s="52" t="s">
        <v>45</v>
      </c>
      <c r="D5" s="27"/>
    </row>
    <row r="6" spans="1:4" x14ac:dyDescent="0.2">
      <c r="A6" s="6"/>
      <c r="B6" s="16"/>
      <c r="C6" s="8" t="s">
        <v>12</v>
      </c>
      <c r="D6" s="7"/>
    </row>
    <row r="7" spans="1:4" x14ac:dyDescent="0.2">
      <c r="A7" s="6"/>
      <c r="B7" s="16"/>
      <c r="C7" s="8" t="s">
        <v>46</v>
      </c>
      <c r="D7" s="7"/>
    </row>
    <row r="8" spans="1:4" x14ac:dyDescent="0.2">
      <c r="A8" s="6"/>
      <c r="B8" s="16"/>
      <c r="C8" s="8" t="s">
        <v>47</v>
      </c>
      <c r="D8" s="7"/>
    </row>
    <row r="9" spans="1:4" x14ac:dyDescent="0.2">
      <c r="A9" s="6"/>
      <c r="B9" s="16"/>
      <c r="C9" s="8" t="s">
        <v>2</v>
      </c>
      <c r="D9" s="7"/>
    </row>
    <row r="10" spans="1:4" ht="25.5" x14ac:dyDescent="0.2">
      <c r="A10" s="6"/>
      <c r="B10" s="16"/>
      <c r="C10" s="8" t="s">
        <v>48</v>
      </c>
      <c r="D10" s="7"/>
    </row>
    <row r="11" spans="1:4" x14ac:dyDescent="0.2">
      <c r="A11" s="6"/>
      <c r="B11" s="16"/>
      <c r="C11" s="8" t="s">
        <v>9</v>
      </c>
      <c r="D11" s="7"/>
    </row>
    <row r="12" spans="1:4" x14ac:dyDescent="0.2">
      <c r="A12" s="6"/>
      <c r="B12" s="16"/>
      <c r="C12" s="8" t="s">
        <v>49</v>
      </c>
      <c r="D12" s="7"/>
    </row>
    <row r="13" spans="1:4" x14ac:dyDescent="0.2">
      <c r="A13" s="6"/>
      <c r="B13" s="16"/>
      <c r="C13" s="8" t="s">
        <v>50</v>
      </c>
      <c r="D13" s="7"/>
    </row>
    <row r="14" spans="1:4" ht="25.5" x14ac:dyDescent="0.2">
      <c r="A14" s="6"/>
      <c r="B14" s="16"/>
      <c r="C14" s="8" t="s">
        <v>51</v>
      </c>
      <c r="D14" s="7"/>
    </row>
    <row r="15" spans="1:4" ht="25.5" x14ac:dyDescent="0.2">
      <c r="A15" s="6"/>
      <c r="B15" s="16"/>
      <c r="C15" s="8" t="s">
        <v>52</v>
      </c>
      <c r="D15" s="7"/>
    </row>
    <row r="16" spans="1:4" x14ac:dyDescent="0.2">
      <c r="A16" s="6"/>
      <c r="B16" s="16"/>
      <c r="C16" s="8" t="s">
        <v>11</v>
      </c>
      <c r="D16" s="7"/>
    </row>
    <row r="17" spans="1:4" ht="25.5" x14ac:dyDescent="0.2">
      <c r="A17" s="6"/>
      <c r="B17" s="16"/>
      <c r="C17" s="8" t="s">
        <v>10</v>
      </c>
      <c r="D17" s="7"/>
    </row>
    <row r="18" spans="1:4" x14ac:dyDescent="0.2">
      <c r="A18" s="6"/>
      <c r="B18" s="16"/>
      <c r="C18" s="8" t="s">
        <v>14</v>
      </c>
      <c r="D18" s="7"/>
    </row>
    <row r="19" spans="1:4" x14ac:dyDescent="0.2">
      <c r="A19" s="6"/>
      <c r="B19" s="16"/>
      <c r="C19" s="9" t="s">
        <v>53</v>
      </c>
      <c r="D19" s="7"/>
    </row>
    <row r="20" spans="1:4" x14ac:dyDescent="0.2">
      <c r="A20" s="6"/>
      <c r="B20" s="16"/>
      <c r="C20" s="9" t="s">
        <v>54</v>
      </c>
      <c r="D20" s="7"/>
    </row>
    <row r="21" spans="1:4" x14ac:dyDescent="0.2">
      <c r="A21" s="6"/>
      <c r="B21" s="16"/>
      <c r="C21" s="9" t="s">
        <v>55</v>
      </c>
      <c r="D21" s="7"/>
    </row>
    <row r="22" spans="1:4" x14ac:dyDescent="0.2">
      <c r="A22" s="6"/>
      <c r="B22" s="16"/>
      <c r="C22" s="9" t="s">
        <v>56</v>
      </c>
      <c r="D22" s="7"/>
    </row>
    <row r="23" spans="1:4" x14ac:dyDescent="0.2">
      <c r="A23" s="6"/>
      <c r="B23" s="16"/>
      <c r="C23" s="9" t="s">
        <v>57</v>
      </c>
      <c r="D23" s="7"/>
    </row>
    <row r="24" spans="1:4" x14ac:dyDescent="0.2">
      <c r="A24" s="6"/>
      <c r="B24" s="16"/>
      <c r="C24" s="9" t="s">
        <v>58</v>
      </c>
      <c r="D24" s="7"/>
    </row>
    <row r="25" spans="1:4" x14ac:dyDescent="0.2">
      <c r="A25" s="6"/>
      <c r="B25" s="16"/>
      <c r="C25" s="8" t="s">
        <v>40</v>
      </c>
      <c r="D25" s="7"/>
    </row>
    <row r="26" spans="1:4" x14ac:dyDescent="0.2">
      <c r="A26" s="6"/>
      <c r="B26" s="16"/>
      <c r="C26" s="8" t="s">
        <v>59</v>
      </c>
      <c r="D26" s="7"/>
    </row>
    <row r="27" spans="1:4" x14ac:dyDescent="0.2">
      <c r="A27" s="6"/>
      <c r="B27" s="16"/>
      <c r="C27" s="8" t="s">
        <v>60</v>
      </c>
      <c r="D27" s="7"/>
    </row>
    <row r="28" spans="1:4" x14ac:dyDescent="0.2">
      <c r="A28" s="6"/>
      <c r="B28" s="16"/>
      <c r="C28" s="8" t="s">
        <v>61</v>
      </c>
      <c r="D28" s="7"/>
    </row>
    <row r="29" spans="1:4" x14ac:dyDescent="0.2">
      <c r="A29" s="6"/>
      <c r="B29" s="16"/>
      <c r="C29" s="8" t="s">
        <v>15</v>
      </c>
      <c r="D29" s="7"/>
    </row>
    <row r="30" spans="1:4" x14ac:dyDescent="0.2">
      <c r="A30" s="6"/>
      <c r="B30" s="16"/>
      <c r="C30" s="8"/>
      <c r="D30" s="7"/>
    </row>
    <row r="31" spans="1:4" x14ac:dyDescent="0.2">
      <c r="A31" s="6"/>
      <c r="B31" s="16"/>
      <c r="C31" s="52" t="s">
        <v>13</v>
      </c>
      <c r="D31" s="7"/>
    </row>
    <row r="32" spans="1:4" x14ac:dyDescent="0.2">
      <c r="A32" s="6"/>
      <c r="B32" s="16"/>
      <c r="C32" s="8" t="s">
        <v>62</v>
      </c>
      <c r="D32" s="7"/>
    </row>
    <row r="33" spans="1:4" ht="25.5" x14ac:dyDescent="0.2">
      <c r="A33" s="6"/>
      <c r="B33" s="16"/>
      <c r="C33" s="8" t="s">
        <v>63</v>
      </c>
      <c r="D33" s="7"/>
    </row>
    <row r="34" spans="1:4" x14ac:dyDescent="0.2">
      <c r="A34" s="6"/>
      <c r="B34" s="16"/>
      <c r="C34" s="8" t="s">
        <v>64</v>
      </c>
      <c r="D34" s="7"/>
    </row>
    <row r="35" spans="1:4" x14ac:dyDescent="0.2">
      <c r="A35" s="6"/>
      <c r="B35" s="16"/>
      <c r="C35" s="10" t="s">
        <v>65</v>
      </c>
      <c r="D35" s="7"/>
    </row>
    <row r="36" spans="1:4" x14ac:dyDescent="0.2">
      <c r="A36" s="6"/>
      <c r="B36" s="16"/>
      <c r="C36" s="7" t="s">
        <v>16</v>
      </c>
      <c r="D36" s="7"/>
    </row>
    <row r="37" spans="1:4" x14ac:dyDescent="0.2">
      <c r="A37" s="6"/>
      <c r="B37" s="16"/>
      <c r="C37" s="10" t="s">
        <v>66</v>
      </c>
      <c r="D37" s="7"/>
    </row>
    <row r="38" spans="1:4" x14ac:dyDescent="0.2">
      <c r="A38" s="6"/>
      <c r="B38" s="16"/>
      <c r="C38" s="7"/>
      <c r="D38" s="7"/>
    </row>
    <row r="39" spans="1:4" x14ac:dyDescent="0.2">
      <c r="A39" s="6"/>
      <c r="B39" s="16"/>
      <c r="C39" s="7"/>
      <c r="D39" s="7"/>
    </row>
    <row r="40" spans="1:4" x14ac:dyDescent="0.2">
      <c r="A40" s="6"/>
      <c r="B40" s="16"/>
      <c r="C40" s="10"/>
      <c r="D40" s="7"/>
    </row>
    <row r="41" spans="1:4" x14ac:dyDescent="0.2">
      <c r="A41" s="6"/>
      <c r="B41" s="16"/>
      <c r="C41" s="7"/>
      <c r="D41" s="7"/>
    </row>
    <row r="42" spans="1:4" x14ac:dyDescent="0.2">
      <c r="A42" s="6"/>
      <c r="B42" s="16"/>
      <c r="C42" s="7"/>
      <c r="D42" s="7"/>
    </row>
    <row r="43" spans="1:4" x14ac:dyDescent="0.2">
      <c r="A43" s="6"/>
      <c r="B43" s="16"/>
      <c r="C43" s="7"/>
      <c r="D43" s="7"/>
    </row>
    <row r="44" spans="1:4" x14ac:dyDescent="0.2">
      <c r="A44" s="6"/>
      <c r="B44" s="17"/>
      <c r="C44" s="7"/>
      <c r="D44" s="7"/>
    </row>
    <row r="45" spans="1:4" ht="13.5" thickBot="1" x14ac:dyDescent="0.25">
      <c r="A45" s="11"/>
      <c r="B45" s="18"/>
      <c r="C45" s="12"/>
      <c r="D45" s="12"/>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8"/>
  <sheetViews>
    <sheetView view="pageBreakPreview" topLeftCell="A28"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37</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38</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28.5" customHeight="1" x14ac:dyDescent="0.2">
      <c r="A36" s="29"/>
      <c r="B36" s="72" t="s">
        <v>42</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41</v>
      </c>
      <c r="C39" s="72"/>
      <c r="D39" s="72"/>
      <c r="E39" s="36"/>
      <c r="F39" s="29"/>
    </row>
    <row r="40" spans="1:6" ht="14.25" x14ac:dyDescent="0.2">
      <c r="A40" s="29"/>
      <c r="B40" s="72"/>
      <c r="C40" s="72"/>
      <c r="D40" s="72"/>
      <c r="E40" s="36"/>
      <c r="F40" s="29"/>
    </row>
    <row r="41" spans="1:6" ht="13.5" customHeight="1" x14ac:dyDescent="0.2">
      <c r="A41" s="29"/>
      <c r="B41" s="72"/>
      <c r="C41" s="72"/>
      <c r="D41" s="72"/>
      <c r="E41" s="36"/>
      <c r="F41" s="29"/>
    </row>
    <row r="42" spans="1:6" ht="14.25" x14ac:dyDescent="0.2">
      <c r="A42" s="29"/>
      <c r="B42" s="72" t="s">
        <v>39</v>
      </c>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51" t="s">
        <v>40</v>
      </c>
      <c r="C45" s="51"/>
      <c r="D45" s="51"/>
      <c r="E45" s="36"/>
      <c r="F45" s="29"/>
    </row>
    <row r="46" spans="1:6" ht="14.25" x14ac:dyDescent="0.2">
      <c r="A46" s="29"/>
      <c r="B46" s="51"/>
      <c r="C46" s="51"/>
      <c r="D46" s="51"/>
      <c r="E46" s="36"/>
      <c r="F46" s="29"/>
    </row>
    <row r="47" spans="1:6" ht="14.25" x14ac:dyDescent="0.2">
      <c r="A47" s="29"/>
      <c r="B47" s="51"/>
      <c r="C47" s="51"/>
      <c r="D47" s="51"/>
      <c r="E47" s="36"/>
      <c r="F47" s="29"/>
    </row>
    <row r="48" spans="1:6" ht="14.25" x14ac:dyDescent="0.2">
      <c r="A48" s="29"/>
      <c r="B48" s="51"/>
      <c r="C48" s="51"/>
      <c r="D48" s="51"/>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7*190</f>
        <v>1330</v>
      </c>
      <c r="F75" s="29"/>
    </row>
    <row r="76" spans="1:6" ht="13.5" customHeight="1" x14ac:dyDescent="0.2">
      <c r="A76" s="29"/>
      <c r="B76" s="42" t="s">
        <v>18</v>
      </c>
      <c r="C76" s="34"/>
      <c r="D76" s="34"/>
      <c r="E76" s="38">
        <v>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1330</v>
      </c>
      <c r="F78" s="29"/>
    </row>
    <row r="79" spans="1:6" ht="13.5" customHeight="1" x14ac:dyDescent="0.2">
      <c r="A79" s="29"/>
      <c r="B79" s="34" t="s">
        <v>5</v>
      </c>
      <c r="C79" s="39">
        <v>0.05</v>
      </c>
      <c r="D79" s="34"/>
      <c r="E79" s="43">
        <f>ROUND(E78*C79,2)</f>
        <v>66.5</v>
      </c>
      <c r="F79" s="29"/>
    </row>
    <row r="80" spans="1:6" ht="13.5" customHeight="1" x14ac:dyDescent="0.2">
      <c r="A80" s="29"/>
      <c r="B80" s="34" t="s">
        <v>4</v>
      </c>
      <c r="C80" s="39">
        <v>9.5000000000000001E-2</v>
      </c>
      <c r="D80" s="34"/>
      <c r="E80" s="44">
        <f>ROUND((E78+E79)*C80,2)</f>
        <v>132.66999999999999</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1529.17</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1529.17</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47">
    <mergeCell ref="A90:F90"/>
    <mergeCell ref="A91:F91"/>
    <mergeCell ref="B93:E93"/>
    <mergeCell ref="A94:F94"/>
    <mergeCell ref="B96:D96"/>
    <mergeCell ref="B89:E89"/>
    <mergeCell ref="B67:D67"/>
    <mergeCell ref="B68:D68"/>
    <mergeCell ref="B69:D69"/>
    <mergeCell ref="B70:D70"/>
    <mergeCell ref="B71:D71"/>
    <mergeCell ref="B72:D72"/>
    <mergeCell ref="B73:D73"/>
    <mergeCell ref="B74:D74"/>
    <mergeCell ref="B83:D83"/>
    <mergeCell ref="B84:D84"/>
    <mergeCell ref="B85:D85"/>
    <mergeCell ref="B66:D66"/>
    <mergeCell ref="B55:D55"/>
    <mergeCell ref="B56:D56"/>
    <mergeCell ref="B57:D57"/>
    <mergeCell ref="B58:D58"/>
    <mergeCell ref="B59:D59"/>
    <mergeCell ref="B60:D60"/>
    <mergeCell ref="B61:D61"/>
    <mergeCell ref="B62:D62"/>
    <mergeCell ref="B63:D63"/>
    <mergeCell ref="B64:D64"/>
    <mergeCell ref="B65:D65"/>
    <mergeCell ref="B54:D54"/>
    <mergeCell ref="B39:D39"/>
    <mergeCell ref="B40:D40"/>
    <mergeCell ref="B41:D41"/>
    <mergeCell ref="B42:D42"/>
    <mergeCell ref="B43:D43"/>
    <mergeCell ref="B44:D44"/>
    <mergeCell ref="B49:D49"/>
    <mergeCell ref="B50:D50"/>
    <mergeCell ref="B51:D51"/>
    <mergeCell ref="B52:D52"/>
    <mergeCell ref="B53:D53"/>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8"/>
  <sheetViews>
    <sheetView view="pageBreakPreview"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43</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44</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9</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49</v>
      </c>
      <c r="C39" s="72"/>
      <c r="D39" s="72"/>
      <c r="E39" s="36"/>
      <c r="F39" s="29"/>
    </row>
    <row r="40" spans="1:6" ht="14.25" x14ac:dyDescent="0.2">
      <c r="A40" s="29"/>
      <c r="B40" s="72"/>
      <c r="C40" s="72"/>
      <c r="D40" s="72"/>
      <c r="E40" s="36"/>
      <c r="F40" s="29"/>
    </row>
    <row r="41" spans="1:6" ht="13.5" customHeight="1" x14ac:dyDescent="0.2">
      <c r="A41" s="29"/>
      <c r="B41" s="72"/>
      <c r="C41" s="72"/>
      <c r="D41" s="72"/>
      <c r="E41" s="36"/>
      <c r="F41" s="29"/>
    </row>
    <row r="42" spans="1:6" ht="14.25" x14ac:dyDescent="0.2">
      <c r="A42" s="29"/>
      <c r="B42" s="72" t="s">
        <v>50</v>
      </c>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t="s">
        <v>51</v>
      </c>
      <c r="C45" s="72"/>
      <c r="D45" s="72"/>
      <c r="E45" s="36"/>
      <c r="F45" s="29"/>
    </row>
    <row r="46" spans="1:6" ht="14.25" x14ac:dyDescent="0.2">
      <c r="A46" s="29"/>
      <c r="B46" s="79"/>
      <c r="C46" s="79"/>
      <c r="D46" s="79"/>
      <c r="E46" s="36"/>
      <c r="F46" s="29"/>
    </row>
    <row r="47" spans="1:6" ht="14.25" x14ac:dyDescent="0.2">
      <c r="A47" s="29"/>
      <c r="B47" s="79"/>
      <c r="C47" s="79"/>
      <c r="D47" s="79"/>
      <c r="E47" s="36"/>
      <c r="F47" s="29"/>
    </row>
    <row r="48" spans="1:6" ht="14.25" x14ac:dyDescent="0.2">
      <c r="A48" s="29"/>
      <c r="B48" s="72" t="s">
        <v>11</v>
      </c>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t="s">
        <v>14</v>
      </c>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t="s">
        <v>53</v>
      </c>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t="s">
        <v>58</v>
      </c>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t="s">
        <v>40</v>
      </c>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t="s">
        <v>59</v>
      </c>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t="s">
        <v>60</v>
      </c>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t="s">
        <v>61</v>
      </c>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t="s">
        <v>15</v>
      </c>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v>4200</v>
      </c>
      <c r="F75" s="29"/>
    </row>
    <row r="76" spans="1:6" ht="13.5" customHeight="1" x14ac:dyDescent="0.2">
      <c r="A76" s="29"/>
      <c r="B76" s="42" t="s">
        <v>18</v>
      </c>
      <c r="C76" s="34"/>
      <c r="D76" s="34"/>
      <c r="E76" s="38">
        <v>20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4220</v>
      </c>
      <c r="F78" s="29"/>
    </row>
    <row r="79" spans="1:6" ht="13.5" customHeight="1" x14ac:dyDescent="0.2">
      <c r="A79" s="29"/>
      <c r="B79" s="34" t="s">
        <v>5</v>
      </c>
      <c r="C79" s="39">
        <v>0.05</v>
      </c>
      <c r="D79" s="34"/>
      <c r="E79" s="43">
        <f>ROUND(E78*C79,2)</f>
        <v>211</v>
      </c>
      <c r="F79" s="29"/>
    </row>
    <row r="80" spans="1:6" ht="13.5" customHeight="1" x14ac:dyDescent="0.2">
      <c r="A80" s="29"/>
      <c r="B80" s="34" t="s">
        <v>4</v>
      </c>
      <c r="C80" s="39">
        <v>9.5000000000000001E-2</v>
      </c>
      <c r="D80" s="34"/>
      <c r="E80" s="44">
        <f>ROUND((E78+E79)*C80,2)</f>
        <v>420.95</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4851.95</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4851.95</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51">
    <mergeCell ref="B38:D38"/>
    <mergeCell ref="A31:F31"/>
    <mergeCell ref="B34:D34"/>
    <mergeCell ref="B35:D35"/>
    <mergeCell ref="B36:D36"/>
    <mergeCell ref="B37:D37"/>
    <mergeCell ref="B54:D54"/>
    <mergeCell ref="B39:D39"/>
    <mergeCell ref="B40:D40"/>
    <mergeCell ref="B41:D41"/>
    <mergeCell ref="B42:D42"/>
    <mergeCell ref="B43:D43"/>
    <mergeCell ref="B44:D44"/>
    <mergeCell ref="B49:D49"/>
    <mergeCell ref="B50:D50"/>
    <mergeCell ref="B51:D51"/>
    <mergeCell ref="B52:D52"/>
    <mergeCell ref="B53:D53"/>
    <mergeCell ref="B45:D45"/>
    <mergeCell ref="B47:D47"/>
    <mergeCell ref="B46:D46"/>
    <mergeCell ref="B48:D48"/>
    <mergeCell ref="B66:D66"/>
    <mergeCell ref="B55:D55"/>
    <mergeCell ref="B56:D56"/>
    <mergeCell ref="B57:D57"/>
    <mergeCell ref="B58:D58"/>
    <mergeCell ref="B59:D59"/>
    <mergeCell ref="B60:D60"/>
    <mergeCell ref="B61:D61"/>
    <mergeCell ref="B62:D62"/>
    <mergeCell ref="B63:D63"/>
    <mergeCell ref="B64:D64"/>
    <mergeCell ref="B65:D65"/>
    <mergeCell ref="B74:D74"/>
    <mergeCell ref="B83:D83"/>
    <mergeCell ref="B84:D84"/>
    <mergeCell ref="B85:D85"/>
    <mergeCell ref="B89:E89"/>
    <mergeCell ref="B73:D73"/>
    <mergeCell ref="B67:D67"/>
    <mergeCell ref="B68:D68"/>
    <mergeCell ref="B69:D69"/>
    <mergeCell ref="B70:D70"/>
    <mergeCell ref="B71:D71"/>
    <mergeCell ref="B72:D72"/>
    <mergeCell ref="A90:F90"/>
    <mergeCell ref="A91:F91"/>
    <mergeCell ref="B93:E93"/>
    <mergeCell ref="A94:F94"/>
    <mergeCell ref="B96:D96"/>
  </mergeCells>
  <dataValidations count="1">
    <dataValidation type="list" allowBlank="1" showInputMessage="1" showErrorMessage="1" sqref="B83:B85 B34:B74 B12:B20" xr:uid="{00000000-0002-0000-02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8"/>
  <sheetViews>
    <sheetView view="pageBreakPreview" topLeftCell="A34" zoomScale="80" zoomScaleNormal="100" zoomScaleSheetLayoutView="80" workbookViewId="0">
      <selection activeCell="E77" sqref="E7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67</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70</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68</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69</v>
      </c>
      <c r="C39" s="72"/>
      <c r="D39" s="72"/>
      <c r="E39" s="36"/>
      <c r="F39" s="29"/>
    </row>
    <row r="40" spans="1:6" ht="14.25" x14ac:dyDescent="0.2">
      <c r="A40" s="29"/>
      <c r="B40" s="72"/>
      <c r="C40" s="72"/>
      <c r="D40" s="72"/>
      <c r="E40" s="36"/>
      <c r="F40" s="29"/>
    </row>
    <row r="41" spans="1:6" ht="13.5" customHeight="1"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9"/>
      <c r="C46" s="79"/>
      <c r="D46" s="79"/>
      <c r="E46" s="36"/>
      <c r="F46" s="29"/>
    </row>
    <row r="47" spans="1:6" ht="14.25" x14ac:dyDescent="0.2">
      <c r="A47" s="29"/>
      <c r="B47" s="79"/>
      <c r="C47" s="79"/>
      <c r="D47" s="79"/>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2.4*225</f>
        <v>540</v>
      </c>
      <c r="F75" s="29"/>
    </row>
    <row r="76" spans="1:6" ht="13.5" customHeight="1" x14ac:dyDescent="0.2">
      <c r="A76" s="29"/>
      <c r="B76" s="42" t="s">
        <v>18</v>
      </c>
      <c r="C76" s="34"/>
      <c r="D76" s="34"/>
      <c r="E76" s="38">
        <v>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540</v>
      </c>
      <c r="F78" s="29"/>
    </row>
    <row r="79" spans="1:6" ht="13.5" customHeight="1" x14ac:dyDescent="0.2">
      <c r="A79" s="29"/>
      <c r="B79" s="34" t="s">
        <v>5</v>
      </c>
      <c r="C79" s="39">
        <v>0.05</v>
      </c>
      <c r="D79" s="34"/>
      <c r="E79" s="43">
        <f>ROUND(E78*C79,2)</f>
        <v>27</v>
      </c>
      <c r="F79" s="29"/>
    </row>
    <row r="80" spans="1:6" ht="13.5" customHeight="1" x14ac:dyDescent="0.2">
      <c r="A80" s="29"/>
      <c r="B80" s="34" t="s">
        <v>4</v>
      </c>
      <c r="C80" s="53">
        <v>9.9750000000000005E-2</v>
      </c>
      <c r="D80" s="34"/>
      <c r="E80" s="44">
        <f>ROUND(E78*C80,2)</f>
        <v>53.87</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620.87</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620.87</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34:B74 B12:B20" xr:uid="{00000000-0002-0000-03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8"/>
  <sheetViews>
    <sheetView view="pageBreakPreview"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71</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72</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73</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74</v>
      </c>
      <c r="C39" s="72"/>
      <c r="D39" s="72"/>
      <c r="E39" s="36"/>
      <c r="F39" s="29"/>
    </row>
    <row r="40" spans="1:6" ht="14.25" x14ac:dyDescent="0.2">
      <c r="A40" s="29"/>
      <c r="B40" s="72"/>
      <c r="C40" s="72"/>
      <c r="D40" s="72"/>
      <c r="E40" s="36"/>
      <c r="F40" s="29"/>
    </row>
    <row r="41" spans="1:6" ht="13.5" customHeight="1" x14ac:dyDescent="0.2">
      <c r="A41" s="29"/>
      <c r="B41" s="72"/>
      <c r="C41" s="72"/>
      <c r="D41" s="72"/>
      <c r="E41" s="36"/>
      <c r="F41" s="29"/>
    </row>
    <row r="42" spans="1:6" ht="14.25" x14ac:dyDescent="0.2">
      <c r="A42" s="29"/>
      <c r="B42" s="72"/>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9"/>
      <c r="C46" s="79"/>
      <c r="D46" s="79"/>
      <c r="E46" s="36"/>
      <c r="F46" s="29"/>
    </row>
    <row r="47" spans="1:6" ht="14.25" x14ac:dyDescent="0.2">
      <c r="A47" s="29"/>
      <c r="B47" s="79"/>
      <c r="C47" s="79"/>
      <c r="D47" s="79"/>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0.75*225</f>
        <v>168.75</v>
      </c>
      <c r="F75" s="29"/>
    </row>
    <row r="76" spans="1:6" ht="13.5" customHeight="1" x14ac:dyDescent="0.2">
      <c r="A76" s="29"/>
      <c r="B76" s="42" t="s">
        <v>18</v>
      </c>
      <c r="C76" s="34"/>
      <c r="D76" s="34"/>
      <c r="E76" s="38">
        <v>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168.75</v>
      </c>
      <c r="F78" s="29"/>
    </row>
    <row r="79" spans="1:6" ht="13.5" customHeight="1" x14ac:dyDescent="0.2">
      <c r="A79" s="29"/>
      <c r="B79" s="34" t="s">
        <v>5</v>
      </c>
      <c r="C79" s="39">
        <v>0.05</v>
      </c>
      <c r="D79" s="34"/>
      <c r="E79" s="43">
        <f>ROUND(E78*C79,2)</f>
        <v>8.44</v>
      </c>
      <c r="F79" s="29"/>
    </row>
    <row r="80" spans="1:6" ht="13.5" customHeight="1" x14ac:dyDescent="0.2">
      <c r="A80" s="29"/>
      <c r="B80" s="34" t="s">
        <v>4</v>
      </c>
      <c r="C80" s="53">
        <v>9.9750000000000005E-2</v>
      </c>
      <c r="D80" s="34"/>
      <c r="E80" s="44">
        <f>ROUND(E78*C80,2)</f>
        <v>16.829999999999998</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194.01999999999998</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194.01999999999998</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34:B74 B12:B20" xr:uid="{00000000-0002-0000-04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8"/>
  <sheetViews>
    <sheetView view="pageBreakPreview" topLeftCell="A43" zoomScale="80" zoomScaleNormal="100" zoomScaleSheetLayoutView="80" workbookViewId="0">
      <selection activeCell="B64" sqref="B64:D6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75</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76</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77</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78</v>
      </c>
      <c r="C39" s="72"/>
      <c r="D39" s="72"/>
      <c r="E39" s="36"/>
      <c r="F39" s="29"/>
    </row>
    <row r="40" spans="1:6" ht="14.25" x14ac:dyDescent="0.2">
      <c r="A40" s="29"/>
      <c r="B40" s="72"/>
      <c r="C40" s="72"/>
      <c r="D40" s="72"/>
      <c r="E40" s="36"/>
      <c r="F40" s="29"/>
    </row>
    <row r="41" spans="1:6" ht="13.5" customHeight="1" x14ac:dyDescent="0.2">
      <c r="A41" s="29"/>
      <c r="B41" s="72"/>
      <c r="C41" s="72"/>
      <c r="D41" s="72"/>
      <c r="E41" s="36"/>
      <c r="F41" s="29"/>
    </row>
    <row r="42" spans="1:6" ht="14.25" x14ac:dyDescent="0.2">
      <c r="A42" s="29"/>
      <c r="B42" s="72" t="s">
        <v>79</v>
      </c>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9"/>
      <c r="C46" s="79"/>
      <c r="D46" s="79"/>
      <c r="E46" s="36"/>
      <c r="F46" s="29"/>
    </row>
    <row r="47" spans="1:6" ht="14.25" x14ac:dyDescent="0.2">
      <c r="A47" s="29"/>
      <c r="B47" s="79"/>
      <c r="C47" s="79"/>
      <c r="D47" s="79"/>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3.75*225</f>
        <v>843.75</v>
      </c>
      <c r="F75" s="29"/>
    </row>
    <row r="76" spans="1:6" ht="13.5" customHeight="1" x14ac:dyDescent="0.2">
      <c r="A76" s="29"/>
      <c r="B76" s="42" t="s">
        <v>18</v>
      </c>
      <c r="C76" s="34"/>
      <c r="D76" s="34"/>
      <c r="E76" s="38">
        <v>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843.75</v>
      </c>
      <c r="F78" s="29"/>
    </row>
    <row r="79" spans="1:6" ht="13.5" customHeight="1" x14ac:dyDescent="0.2">
      <c r="A79" s="29"/>
      <c r="B79" s="34" t="s">
        <v>5</v>
      </c>
      <c r="C79" s="39">
        <v>0.05</v>
      </c>
      <c r="D79" s="34"/>
      <c r="E79" s="43">
        <f>ROUND(E78*C79,2)</f>
        <v>42.19</v>
      </c>
      <c r="F79" s="29"/>
    </row>
    <row r="80" spans="1:6" ht="13.5" customHeight="1" x14ac:dyDescent="0.2">
      <c r="A80" s="29"/>
      <c r="B80" s="34" t="s">
        <v>4</v>
      </c>
      <c r="C80" s="53">
        <v>9.9750000000000005E-2</v>
      </c>
      <c r="D80" s="34"/>
      <c r="E80" s="44">
        <f>ROUND(E78*C80,2)</f>
        <v>84.16</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970.1</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970.1</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34:B74 B12:B20" xr:uid="{00000000-0002-0000-0500-000000000000}">
      <formula1>Liste_Activités</formula1>
    </dataValidation>
  </dataValidations>
  <printOptions horizontalCentered="1" verticalCentered="1"/>
  <pageMargins left="0" right="0" top="0" bottom="0" header="0" footer="0"/>
  <pageSetup scale="59"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8"/>
  <sheetViews>
    <sheetView view="pageBreakPreview" zoomScale="80" zoomScaleNormal="100" zoomScaleSheetLayoutView="80" workbookViewId="0">
      <selection activeCell="B61" sqref="B61:D6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80</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81</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83</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84</v>
      </c>
      <c r="C39" s="72"/>
      <c r="D39" s="72"/>
      <c r="E39" s="36"/>
      <c r="F39" s="29"/>
    </row>
    <row r="40" spans="1:6" ht="14.25" x14ac:dyDescent="0.2">
      <c r="A40" s="29"/>
      <c r="B40" s="72"/>
      <c r="C40" s="72"/>
      <c r="D40" s="72"/>
      <c r="E40" s="36"/>
      <c r="F40" s="29"/>
    </row>
    <row r="41" spans="1:6" ht="13.5" customHeight="1" x14ac:dyDescent="0.2">
      <c r="A41" s="29"/>
      <c r="B41" s="72"/>
      <c r="C41" s="72"/>
      <c r="D41" s="72"/>
      <c r="E41" s="36"/>
      <c r="F41" s="29"/>
    </row>
    <row r="42" spans="1:6" ht="31.5" customHeight="1" x14ac:dyDescent="0.2">
      <c r="A42" s="29"/>
      <c r="B42" s="72" t="s">
        <v>82</v>
      </c>
      <c r="C42" s="72"/>
      <c r="D42" s="72"/>
      <c r="E42" s="36"/>
      <c r="F42" s="29"/>
    </row>
    <row r="43" spans="1:6" ht="14.25" x14ac:dyDescent="0.2">
      <c r="A43" s="29"/>
      <c r="B43" s="72"/>
      <c r="C43" s="72"/>
      <c r="D43" s="72"/>
      <c r="E43" s="36"/>
      <c r="F43" s="29"/>
    </row>
    <row r="44" spans="1:6" ht="14.25" x14ac:dyDescent="0.2">
      <c r="A44" s="29"/>
      <c r="B44" s="72"/>
      <c r="C44" s="72"/>
      <c r="D44" s="72"/>
      <c r="E44" s="36"/>
      <c r="F44" s="29"/>
    </row>
    <row r="45" spans="1:6" ht="14.25" x14ac:dyDescent="0.2">
      <c r="A45" s="29"/>
      <c r="B45" s="72"/>
      <c r="C45" s="72"/>
      <c r="D45" s="72"/>
      <c r="E45" s="36"/>
      <c r="F45" s="29"/>
    </row>
    <row r="46" spans="1:6" ht="14.25" x14ac:dyDescent="0.2">
      <c r="A46" s="29"/>
      <c r="B46" s="79"/>
      <c r="C46" s="79"/>
      <c r="D46" s="79"/>
      <c r="E46" s="36"/>
      <c r="F46" s="29"/>
    </row>
    <row r="47" spans="1:6" ht="14.25" x14ac:dyDescent="0.2">
      <c r="A47" s="29"/>
      <c r="B47" s="79"/>
      <c r="C47" s="79"/>
      <c r="D47" s="79"/>
      <c r="E47" s="36"/>
      <c r="F47" s="29"/>
    </row>
    <row r="48" spans="1:6" ht="14.25" x14ac:dyDescent="0.2">
      <c r="A48" s="29"/>
      <c r="B48" s="72"/>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11*225</f>
        <v>2475</v>
      </c>
      <c r="F75" s="29"/>
    </row>
    <row r="76" spans="1:6" ht="13.5" customHeight="1" x14ac:dyDescent="0.2">
      <c r="A76" s="29"/>
      <c r="B76" s="42" t="s">
        <v>18</v>
      </c>
      <c r="C76" s="34"/>
      <c r="D76" s="34"/>
      <c r="E76" s="38">
        <v>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2475</v>
      </c>
      <c r="F78" s="29"/>
    </row>
    <row r="79" spans="1:6" ht="13.5" customHeight="1" x14ac:dyDescent="0.2">
      <c r="A79" s="29"/>
      <c r="B79" s="34" t="s">
        <v>5</v>
      </c>
      <c r="C79" s="39">
        <v>0.05</v>
      </c>
      <c r="D79" s="34"/>
      <c r="E79" s="43">
        <f>ROUND(E78*C79,2)</f>
        <v>123.75</v>
      </c>
      <c r="F79" s="29"/>
    </row>
    <row r="80" spans="1:6" ht="13.5" customHeight="1" x14ac:dyDescent="0.2">
      <c r="A80" s="29"/>
      <c r="B80" s="34" t="s">
        <v>4</v>
      </c>
      <c r="C80" s="53">
        <v>9.9750000000000005E-2</v>
      </c>
      <c r="D80" s="34"/>
      <c r="E80" s="44">
        <f>ROUND(E78*C80,2)</f>
        <v>246.88</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2845.63</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2845.63</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34:B74 B12:B20" xr:uid="{00000000-0002-0000-0600-000000000000}">
      <formula1>Liste_Activités</formula1>
    </dataValidation>
  </dataValidations>
  <printOptions horizontalCentered="1"/>
  <pageMargins left="0" right="0" top="0" bottom="0" header="0" footer="0"/>
  <pageSetup paperSize="122" scale="45"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6"/>
  <sheetViews>
    <sheetView view="pageBreakPreview" topLeftCell="A3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86</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85</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87</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42.75" customHeight="1" x14ac:dyDescent="0.2">
      <c r="A39" s="29"/>
      <c r="B39" s="72" t="s">
        <v>88</v>
      </c>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t="s">
        <v>89</v>
      </c>
      <c r="C42" s="72"/>
      <c r="D42" s="72"/>
      <c r="E42" s="36"/>
      <c r="F42" s="29"/>
    </row>
    <row r="43" spans="1:6" ht="14.25" x14ac:dyDescent="0.2">
      <c r="A43" s="29"/>
      <c r="B43" s="72"/>
      <c r="C43" s="72"/>
      <c r="D43" s="72"/>
      <c r="E43" s="36"/>
      <c r="F43" s="29"/>
    </row>
    <row r="44" spans="1:6" ht="14.25" x14ac:dyDescent="0.2">
      <c r="A44" s="29"/>
      <c r="B44" s="79"/>
      <c r="C44" s="79"/>
      <c r="D44" s="79"/>
      <c r="E44" s="36"/>
      <c r="F44" s="29"/>
    </row>
    <row r="45" spans="1:6" ht="14.25" x14ac:dyDescent="0.2">
      <c r="A45" s="29"/>
      <c r="B45" s="72" t="s">
        <v>90</v>
      </c>
      <c r="C45" s="72"/>
      <c r="D45" s="72"/>
      <c r="E45" s="36"/>
      <c r="F45" s="29"/>
    </row>
    <row r="46" spans="1:6" ht="14.25" x14ac:dyDescent="0.2">
      <c r="A46" s="29"/>
      <c r="B46" s="72"/>
      <c r="C46" s="72"/>
      <c r="D46" s="72"/>
      <c r="E46" s="36"/>
      <c r="F46" s="29"/>
    </row>
    <row r="47" spans="1:6" ht="14.25" x14ac:dyDescent="0.2">
      <c r="A47" s="29"/>
      <c r="B47" s="72"/>
      <c r="C47" s="72"/>
      <c r="D47" s="72"/>
      <c r="E47" s="36"/>
      <c r="F47" s="29"/>
    </row>
    <row r="48" spans="1:6" ht="14.25" x14ac:dyDescent="0.2">
      <c r="A48" s="29"/>
      <c r="B48" s="72" t="s">
        <v>91</v>
      </c>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3.5" customHeight="1" x14ac:dyDescent="0.2">
      <c r="A72" s="29"/>
      <c r="B72" s="72"/>
      <c r="C72" s="72"/>
      <c r="D72" s="72"/>
      <c r="E72" s="36"/>
      <c r="F72" s="29"/>
    </row>
    <row r="73" spans="1:6" ht="13.5" customHeight="1" x14ac:dyDescent="0.2">
      <c r="A73" s="29"/>
      <c r="B73" s="33" t="s">
        <v>21</v>
      </c>
      <c r="C73" s="34"/>
      <c r="D73" s="34"/>
      <c r="E73" s="37">
        <f>8.75*225</f>
        <v>1968.75</v>
      </c>
      <c r="F73" s="29"/>
    </row>
    <row r="74" spans="1:6" ht="13.5" customHeight="1" x14ac:dyDescent="0.2">
      <c r="A74" s="29"/>
      <c r="B74" s="42" t="s">
        <v>18</v>
      </c>
      <c r="C74" s="34"/>
      <c r="D74" s="34"/>
      <c r="E74" s="38">
        <v>0</v>
      </c>
      <c r="F74" s="29"/>
    </row>
    <row r="75" spans="1:6" ht="13.5" customHeight="1" x14ac:dyDescent="0.2">
      <c r="A75" s="29"/>
      <c r="B75" s="42" t="s">
        <v>19</v>
      </c>
      <c r="C75" s="34"/>
      <c r="D75" s="34"/>
      <c r="E75" s="38">
        <v>0</v>
      </c>
      <c r="F75" s="29"/>
    </row>
    <row r="76" spans="1:6" ht="13.5" customHeight="1" x14ac:dyDescent="0.2">
      <c r="A76" s="29"/>
      <c r="B76" s="33" t="s">
        <v>20</v>
      </c>
      <c r="C76" s="34"/>
      <c r="D76" s="34"/>
      <c r="E76" s="37">
        <f>SUM(E73:E75)</f>
        <v>1968.75</v>
      </c>
      <c r="F76" s="29"/>
    </row>
    <row r="77" spans="1:6" ht="13.5" customHeight="1" x14ac:dyDescent="0.2">
      <c r="A77" s="29"/>
      <c r="B77" s="34" t="s">
        <v>5</v>
      </c>
      <c r="C77" s="39">
        <v>0.05</v>
      </c>
      <c r="D77" s="34"/>
      <c r="E77" s="43">
        <f>ROUND(E76*C77,2)</f>
        <v>98.44</v>
      </c>
      <c r="F77" s="29"/>
    </row>
    <row r="78" spans="1:6" ht="13.5" customHeight="1" x14ac:dyDescent="0.2">
      <c r="A78" s="29"/>
      <c r="B78" s="34" t="s">
        <v>4</v>
      </c>
      <c r="C78" s="53">
        <v>9.9750000000000005E-2</v>
      </c>
      <c r="D78" s="34"/>
      <c r="E78" s="44">
        <f>ROUND(E76*C78,2)</f>
        <v>196.38</v>
      </c>
      <c r="F78" s="29"/>
    </row>
    <row r="79" spans="1:6" ht="13.5" customHeight="1" x14ac:dyDescent="0.2">
      <c r="A79" s="29"/>
      <c r="B79" s="34"/>
      <c r="C79" s="34"/>
      <c r="D79" s="34"/>
      <c r="E79" s="40"/>
      <c r="F79" s="29"/>
    </row>
    <row r="80" spans="1:6" ht="16.5" customHeight="1" thickBot="1" x14ac:dyDescent="0.25">
      <c r="A80" s="29"/>
      <c r="B80" s="33" t="s">
        <v>22</v>
      </c>
      <c r="C80" s="34"/>
      <c r="D80" s="34"/>
      <c r="E80" s="41">
        <f>SUM(E76:E78)</f>
        <v>2263.5700000000002</v>
      </c>
      <c r="F80" s="29"/>
    </row>
    <row r="81" spans="1:6" ht="15.75" thickTop="1" x14ac:dyDescent="0.2">
      <c r="A81" s="29"/>
      <c r="B81" s="75"/>
      <c r="C81" s="75"/>
      <c r="D81" s="75"/>
      <c r="E81" s="45"/>
      <c r="F81" s="29"/>
    </row>
    <row r="82" spans="1:6" ht="15" x14ac:dyDescent="0.2">
      <c r="A82" s="29"/>
      <c r="B82" s="74" t="s">
        <v>24</v>
      </c>
      <c r="C82" s="74"/>
      <c r="D82" s="74"/>
      <c r="E82" s="45">
        <v>0</v>
      </c>
      <c r="F82" s="29"/>
    </row>
    <row r="83" spans="1:6" ht="15" x14ac:dyDescent="0.2">
      <c r="A83" s="29"/>
      <c r="B83" s="75"/>
      <c r="C83" s="75"/>
      <c r="D83" s="75"/>
      <c r="E83" s="45"/>
      <c r="F83" s="29"/>
    </row>
    <row r="84" spans="1:6" ht="19.5" customHeight="1" x14ac:dyDescent="0.2">
      <c r="A84" s="29"/>
      <c r="B84" s="46" t="s">
        <v>23</v>
      </c>
      <c r="C84" s="47"/>
      <c r="D84" s="47"/>
      <c r="E84" s="48">
        <f>E80-E82</f>
        <v>2263.5700000000002</v>
      </c>
      <c r="F84" s="29"/>
    </row>
    <row r="85" spans="1:6" ht="13.5" customHeight="1" x14ac:dyDescent="0.2">
      <c r="A85" s="29"/>
      <c r="B85" s="29"/>
      <c r="C85" s="29"/>
      <c r="D85" s="29"/>
      <c r="E85" s="29"/>
      <c r="F85" s="29"/>
    </row>
    <row r="86" spans="1:6" x14ac:dyDescent="0.2">
      <c r="A86" s="29"/>
      <c r="B86" s="29"/>
      <c r="C86" s="29"/>
      <c r="D86" s="29"/>
      <c r="E86" s="29"/>
      <c r="F86" s="29"/>
    </row>
    <row r="87" spans="1:6" x14ac:dyDescent="0.2">
      <c r="A87" s="29"/>
      <c r="B87" s="70"/>
      <c r="C87" s="70"/>
      <c r="D87" s="70"/>
      <c r="E87" s="70"/>
      <c r="F87" s="29"/>
    </row>
    <row r="88" spans="1:6" ht="14.25" x14ac:dyDescent="0.2">
      <c r="A88" s="78" t="s">
        <v>25</v>
      </c>
      <c r="B88" s="78"/>
      <c r="C88" s="78"/>
      <c r="D88" s="78"/>
      <c r="E88" s="78"/>
      <c r="F88" s="78"/>
    </row>
    <row r="89" spans="1:6" ht="14.25" x14ac:dyDescent="0.2">
      <c r="A89" s="76" t="s">
        <v>7</v>
      </c>
      <c r="B89" s="76"/>
      <c r="C89" s="76"/>
      <c r="D89" s="76"/>
      <c r="E89" s="76"/>
      <c r="F89" s="76"/>
    </row>
    <row r="90" spans="1:6" x14ac:dyDescent="0.2">
      <c r="A90" s="29"/>
      <c r="B90" s="29"/>
      <c r="C90" s="29"/>
      <c r="D90" s="29"/>
      <c r="E90" s="29"/>
      <c r="F90" s="29"/>
    </row>
    <row r="91" spans="1:6" x14ac:dyDescent="0.2">
      <c r="A91" s="29"/>
      <c r="B91" s="71"/>
      <c r="C91" s="71"/>
      <c r="D91" s="71"/>
      <c r="E91" s="71"/>
      <c r="F91" s="29"/>
    </row>
    <row r="92" spans="1:6" ht="15" x14ac:dyDescent="0.2">
      <c r="A92" s="77" t="s">
        <v>8</v>
      </c>
      <c r="B92" s="77"/>
      <c r="C92" s="77"/>
      <c r="D92" s="77"/>
      <c r="E92" s="77"/>
      <c r="F92" s="77"/>
    </row>
    <row r="94" spans="1:6" ht="39.75" customHeight="1" x14ac:dyDescent="0.2">
      <c r="B94" s="68"/>
      <c r="C94" s="69"/>
      <c r="D94" s="69"/>
    </row>
    <row r="95" spans="1:6" ht="13.5" customHeight="1" x14ac:dyDescent="0.2"/>
    <row r="96" spans="1:6" x14ac:dyDescent="0.2">
      <c r="B96" s="21"/>
      <c r="C96" s="21"/>
      <c r="D96" s="21"/>
    </row>
  </sheetData>
  <mergeCells count="49">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B39:D39"/>
    <mergeCell ref="B40:D40"/>
    <mergeCell ref="B41:D41"/>
    <mergeCell ref="B42:D42"/>
    <mergeCell ref="B43:D43"/>
    <mergeCell ref="B44:D44"/>
    <mergeCell ref="B45:D45"/>
    <mergeCell ref="B46:D46"/>
    <mergeCell ref="B47:D47"/>
    <mergeCell ref="B38:D38"/>
    <mergeCell ref="A31:F31"/>
    <mergeCell ref="B34:D34"/>
    <mergeCell ref="B35:D35"/>
    <mergeCell ref="B36:D36"/>
    <mergeCell ref="B37:D37"/>
  </mergeCells>
  <dataValidations count="1">
    <dataValidation type="list" allowBlank="1" showInputMessage="1" showErrorMessage="1" sqref="B81:B83 B12:B20 B34:B72" xr:uid="{00000000-0002-0000-07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2:F98"/>
  <sheetViews>
    <sheetView view="pageBreakPreview" topLeftCell="A37"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2"/>
      <c r="B21" s="33" t="s">
        <v>92</v>
      </c>
      <c r="C21" s="29"/>
      <c r="D21" s="29"/>
      <c r="E21" s="29"/>
      <c r="F21" s="29"/>
    </row>
    <row r="22" spans="1:6" ht="15" x14ac:dyDescent="0.2">
      <c r="A22" s="22"/>
      <c r="B22" s="34"/>
      <c r="C22" s="29"/>
      <c r="D22" s="29"/>
      <c r="E22" s="29"/>
      <c r="F22" s="29"/>
    </row>
    <row r="23" spans="1:6" ht="15" x14ac:dyDescent="0.2">
      <c r="A23" s="22"/>
      <c r="B23" s="34"/>
      <c r="C23" s="29"/>
      <c r="D23" s="29"/>
      <c r="E23" s="29"/>
      <c r="F23" s="29"/>
    </row>
    <row r="24" spans="1:6" ht="15" x14ac:dyDescent="0.2">
      <c r="A24" s="22"/>
      <c r="B24" s="33" t="s">
        <v>27</v>
      </c>
      <c r="C24" s="29"/>
      <c r="D24" s="29"/>
      <c r="E24" s="29"/>
      <c r="F24" s="29"/>
    </row>
    <row r="25" spans="1:6" ht="15" x14ac:dyDescent="0.2">
      <c r="A25" s="22"/>
      <c r="B25" s="33" t="s">
        <v>28</v>
      </c>
      <c r="C25" s="29"/>
      <c r="D25" s="29"/>
      <c r="E25" s="29"/>
      <c r="F25" s="29"/>
    </row>
    <row r="26" spans="1:6" ht="15" x14ac:dyDescent="0.2">
      <c r="A26" s="22"/>
      <c r="B26" s="34" t="s">
        <v>29</v>
      </c>
      <c r="C26" s="29"/>
      <c r="D26" s="29"/>
      <c r="E26" s="29"/>
      <c r="F26" s="29"/>
    </row>
    <row r="27" spans="1:6" ht="15" x14ac:dyDescent="0.2">
      <c r="A27" s="22"/>
      <c r="B27" s="34" t="s">
        <v>30</v>
      </c>
      <c r="C27" s="29"/>
      <c r="D27" s="29"/>
      <c r="E27" s="29"/>
      <c r="F27" s="29"/>
    </row>
    <row r="28" spans="1:6" x14ac:dyDescent="0.2">
      <c r="A28" s="23"/>
      <c r="B28" s="29"/>
      <c r="C28" s="31"/>
      <c r="D28" s="31"/>
      <c r="E28" s="32"/>
      <c r="F28" s="29"/>
    </row>
    <row r="29" spans="1:6" ht="15" x14ac:dyDescent="0.2">
      <c r="A29" s="22"/>
      <c r="B29" s="31"/>
      <c r="C29" s="31"/>
      <c r="D29" s="35" t="s">
        <v>17</v>
      </c>
      <c r="E29" s="35" t="s">
        <v>93</v>
      </c>
      <c r="F29" s="29"/>
    </row>
    <row r="30" spans="1:6" ht="13.5" thickBot="1" x14ac:dyDescent="0.25">
      <c r="A30" s="24"/>
      <c r="B30" s="24"/>
      <c r="C30" s="24"/>
      <c r="D30" s="24"/>
      <c r="E30" s="24"/>
      <c r="F30" s="28"/>
    </row>
    <row r="31" spans="1:6" s="49" customFormat="1" ht="21.75" customHeight="1" x14ac:dyDescent="0.2">
      <c r="A31" s="73" t="s">
        <v>0</v>
      </c>
      <c r="B31" s="73"/>
      <c r="C31" s="73"/>
      <c r="D31" s="73"/>
      <c r="E31" s="73"/>
      <c r="F31" s="73"/>
    </row>
    <row r="32" spans="1:6" x14ac:dyDescent="0.2">
      <c r="A32" s="22"/>
      <c r="B32" s="23"/>
      <c r="C32" s="22"/>
      <c r="D32" s="22"/>
      <c r="E32" s="22"/>
    </row>
    <row r="33" spans="1:6" ht="14.25" x14ac:dyDescent="0.2">
      <c r="A33" s="29"/>
      <c r="B33" s="30" t="s">
        <v>6</v>
      </c>
      <c r="C33" s="30"/>
      <c r="D33" s="30"/>
      <c r="E33" s="36"/>
      <c r="F33" s="29"/>
    </row>
    <row r="34" spans="1:6" ht="14.25" x14ac:dyDescent="0.2">
      <c r="A34" s="29"/>
      <c r="B34" s="72"/>
      <c r="C34" s="72"/>
      <c r="D34" s="72"/>
      <c r="E34" s="36"/>
      <c r="F34" s="29"/>
    </row>
    <row r="35" spans="1:6" ht="14.25" x14ac:dyDescent="0.2">
      <c r="A35" s="29"/>
      <c r="B35" s="72"/>
      <c r="C35" s="72"/>
      <c r="D35" s="72"/>
      <c r="E35" s="36"/>
      <c r="F35" s="29"/>
    </row>
    <row r="36" spans="1:6" ht="14.25" x14ac:dyDescent="0.2">
      <c r="A36" s="29"/>
      <c r="B36" s="72" t="s">
        <v>94</v>
      </c>
      <c r="C36" s="72"/>
      <c r="D36" s="72"/>
      <c r="E36" s="36"/>
      <c r="F36" s="29"/>
    </row>
    <row r="37" spans="1:6" ht="14.25" x14ac:dyDescent="0.2">
      <c r="A37" s="29"/>
      <c r="B37" s="72"/>
      <c r="C37" s="72"/>
      <c r="D37" s="72"/>
      <c r="E37" s="36"/>
      <c r="F37" s="29"/>
    </row>
    <row r="38" spans="1:6" ht="14.25" x14ac:dyDescent="0.2">
      <c r="A38" s="29"/>
      <c r="B38" s="72"/>
      <c r="C38" s="72"/>
      <c r="D38" s="72"/>
      <c r="E38" s="36"/>
      <c r="F38" s="29"/>
    </row>
    <row r="39" spans="1:6" ht="14.25" x14ac:dyDescent="0.2">
      <c r="A39" s="29"/>
      <c r="B39" s="72" t="s">
        <v>2</v>
      </c>
      <c r="C39" s="72"/>
      <c r="D39" s="72"/>
      <c r="E39" s="36"/>
      <c r="F39" s="29"/>
    </row>
    <row r="40" spans="1:6" ht="14.25" x14ac:dyDescent="0.2">
      <c r="A40" s="29"/>
      <c r="B40" s="72"/>
      <c r="C40" s="72"/>
      <c r="D40" s="72"/>
      <c r="E40" s="36"/>
      <c r="F40" s="29"/>
    </row>
    <row r="41" spans="1:6" ht="14.25" x14ac:dyDescent="0.2">
      <c r="A41" s="29"/>
      <c r="B41" s="72"/>
      <c r="C41" s="72"/>
      <c r="D41" s="72"/>
      <c r="E41" s="36"/>
      <c r="F41" s="29"/>
    </row>
    <row r="42" spans="1:6" ht="14.25" x14ac:dyDescent="0.2">
      <c r="A42" s="29"/>
      <c r="B42" s="72" t="s">
        <v>9</v>
      </c>
      <c r="C42" s="72"/>
      <c r="D42" s="72"/>
      <c r="E42" s="36"/>
      <c r="F42" s="29"/>
    </row>
    <row r="43" spans="1:6" ht="14.25" x14ac:dyDescent="0.2">
      <c r="A43" s="29"/>
      <c r="B43" s="72"/>
      <c r="C43" s="72"/>
      <c r="D43" s="72"/>
      <c r="E43" s="36"/>
      <c r="F43" s="29"/>
    </row>
    <row r="44" spans="1:6" ht="14.25" x14ac:dyDescent="0.2">
      <c r="A44" s="29"/>
      <c r="B44" s="79"/>
      <c r="C44" s="79"/>
      <c r="D44" s="79"/>
      <c r="E44" s="36"/>
      <c r="F44" s="29"/>
    </row>
    <row r="45" spans="1:6" ht="14.25" x14ac:dyDescent="0.2">
      <c r="A45" s="29"/>
      <c r="B45" s="72" t="s">
        <v>49</v>
      </c>
      <c r="C45" s="72"/>
      <c r="D45" s="72"/>
      <c r="E45" s="36"/>
      <c r="F45" s="29"/>
    </row>
    <row r="46" spans="1:6" ht="14.25" x14ac:dyDescent="0.2">
      <c r="A46" s="29"/>
      <c r="B46" s="54"/>
      <c r="C46" s="54"/>
      <c r="D46" s="54"/>
      <c r="E46" s="36"/>
      <c r="F46" s="29"/>
    </row>
    <row r="47" spans="1:6" ht="14.25" x14ac:dyDescent="0.2">
      <c r="A47" s="29"/>
      <c r="B47" s="72"/>
      <c r="C47" s="72"/>
      <c r="D47" s="72"/>
      <c r="E47" s="36"/>
      <c r="F47" s="29"/>
    </row>
    <row r="48" spans="1:6" ht="14.25" x14ac:dyDescent="0.2">
      <c r="A48" s="29"/>
      <c r="B48" s="72" t="s">
        <v>50</v>
      </c>
      <c r="C48" s="72"/>
      <c r="D48" s="72"/>
      <c r="E48" s="36"/>
      <c r="F48" s="29"/>
    </row>
    <row r="49" spans="1:6" ht="14.25" x14ac:dyDescent="0.2">
      <c r="A49" s="29"/>
      <c r="B49" s="72"/>
      <c r="C49" s="72"/>
      <c r="D49" s="72"/>
      <c r="E49" s="36"/>
      <c r="F49" s="29"/>
    </row>
    <row r="50" spans="1:6" ht="14.25" x14ac:dyDescent="0.2">
      <c r="A50" s="29"/>
      <c r="B50" s="72"/>
      <c r="C50" s="72"/>
      <c r="D50" s="72"/>
      <c r="E50" s="36"/>
      <c r="F50" s="29"/>
    </row>
    <row r="51" spans="1:6" ht="14.25" x14ac:dyDescent="0.2">
      <c r="A51" s="29"/>
      <c r="B51" s="72" t="s">
        <v>51</v>
      </c>
      <c r="C51" s="72"/>
      <c r="D51" s="72"/>
      <c r="E51" s="36"/>
      <c r="F51" s="29"/>
    </row>
    <row r="52" spans="1:6" ht="14.25" x14ac:dyDescent="0.2">
      <c r="A52" s="29"/>
      <c r="B52" s="72"/>
      <c r="C52" s="72"/>
      <c r="D52" s="72"/>
      <c r="E52" s="36"/>
      <c r="F52" s="29"/>
    </row>
    <row r="53" spans="1:6" ht="14.25" x14ac:dyDescent="0.2">
      <c r="A53" s="29"/>
      <c r="B53" s="72"/>
      <c r="C53" s="72"/>
      <c r="D53" s="72"/>
      <c r="E53" s="36"/>
      <c r="F53" s="29"/>
    </row>
    <row r="54" spans="1:6" ht="14.25" x14ac:dyDescent="0.2">
      <c r="A54" s="29"/>
      <c r="B54" s="72" t="s">
        <v>14</v>
      </c>
      <c r="C54" s="72"/>
      <c r="D54" s="72"/>
      <c r="E54" s="36"/>
      <c r="F54" s="29"/>
    </row>
    <row r="55" spans="1:6" ht="14.25" x14ac:dyDescent="0.2">
      <c r="A55" s="29"/>
      <c r="B55" s="72"/>
      <c r="C55" s="72"/>
      <c r="D55" s="72"/>
      <c r="E55" s="36"/>
      <c r="F55" s="29"/>
    </row>
    <row r="56" spans="1:6" ht="14.25" x14ac:dyDescent="0.2">
      <c r="A56" s="29"/>
      <c r="B56" s="72"/>
      <c r="C56" s="72"/>
      <c r="D56" s="72"/>
      <c r="E56" s="36"/>
      <c r="F56" s="29"/>
    </row>
    <row r="57" spans="1:6" ht="14.25" x14ac:dyDescent="0.2">
      <c r="A57" s="29"/>
      <c r="B57" s="72" t="s">
        <v>95</v>
      </c>
      <c r="C57" s="72"/>
      <c r="D57" s="72"/>
      <c r="E57" s="36"/>
      <c r="F57" s="29"/>
    </row>
    <row r="58" spans="1:6" ht="14.25" x14ac:dyDescent="0.2">
      <c r="A58" s="29"/>
      <c r="B58" s="72"/>
      <c r="C58" s="72"/>
      <c r="D58" s="72"/>
      <c r="E58" s="36"/>
      <c r="F58" s="29"/>
    </row>
    <row r="59" spans="1:6" ht="14.25" x14ac:dyDescent="0.2">
      <c r="A59" s="29"/>
      <c r="B59" s="72"/>
      <c r="C59" s="72"/>
      <c r="D59" s="72"/>
      <c r="E59" s="36"/>
      <c r="F59" s="29"/>
    </row>
    <row r="60" spans="1:6" ht="14.25" x14ac:dyDescent="0.2">
      <c r="A60" s="29"/>
      <c r="B60" s="72" t="s">
        <v>40</v>
      </c>
      <c r="C60" s="72"/>
      <c r="D60" s="72"/>
      <c r="E60" s="36"/>
      <c r="F60" s="29"/>
    </row>
    <row r="61" spans="1:6" ht="14.25" x14ac:dyDescent="0.2">
      <c r="A61" s="29"/>
      <c r="B61" s="72"/>
      <c r="C61" s="72"/>
      <c r="D61" s="72"/>
      <c r="E61" s="36"/>
      <c r="F61" s="29"/>
    </row>
    <row r="62" spans="1:6" ht="14.25" x14ac:dyDescent="0.2">
      <c r="A62" s="29"/>
      <c r="B62" s="72"/>
      <c r="C62" s="72"/>
      <c r="D62" s="72"/>
      <c r="E62" s="36"/>
      <c r="F62" s="29"/>
    </row>
    <row r="63" spans="1:6" ht="14.25" x14ac:dyDescent="0.2">
      <c r="A63" s="29"/>
      <c r="B63" s="72" t="s">
        <v>61</v>
      </c>
      <c r="C63" s="72"/>
      <c r="D63" s="72"/>
      <c r="E63" s="36"/>
      <c r="F63" s="29"/>
    </row>
    <row r="64" spans="1:6" ht="14.25" x14ac:dyDescent="0.2">
      <c r="A64" s="29"/>
      <c r="B64" s="72"/>
      <c r="C64" s="72"/>
      <c r="D64" s="72"/>
      <c r="E64" s="36"/>
      <c r="F64" s="29"/>
    </row>
    <row r="65" spans="1:6" ht="14.25" x14ac:dyDescent="0.2">
      <c r="A65" s="29"/>
      <c r="B65" s="72"/>
      <c r="C65" s="72"/>
      <c r="D65" s="72"/>
      <c r="E65" s="36"/>
      <c r="F65" s="29"/>
    </row>
    <row r="66" spans="1:6" ht="14.25" x14ac:dyDescent="0.2">
      <c r="A66" s="29"/>
      <c r="B66" s="72"/>
      <c r="C66" s="72"/>
      <c r="D66" s="72"/>
      <c r="E66" s="36"/>
      <c r="F66" s="29"/>
    </row>
    <row r="67" spans="1:6" ht="14.25" x14ac:dyDescent="0.2">
      <c r="A67" s="29"/>
      <c r="B67" s="72"/>
      <c r="C67" s="72"/>
      <c r="D67" s="72"/>
      <c r="E67" s="36"/>
      <c r="F67" s="29"/>
    </row>
    <row r="68" spans="1:6" ht="14.25" x14ac:dyDescent="0.2">
      <c r="A68" s="29"/>
      <c r="B68" s="72"/>
      <c r="C68" s="72"/>
      <c r="D68" s="72"/>
      <c r="E68" s="36"/>
      <c r="F68" s="29"/>
    </row>
    <row r="69" spans="1:6" ht="14.25" x14ac:dyDescent="0.2">
      <c r="A69" s="29"/>
      <c r="B69" s="72"/>
      <c r="C69" s="72"/>
      <c r="D69" s="72"/>
      <c r="E69" s="36"/>
      <c r="F69" s="29"/>
    </row>
    <row r="70" spans="1:6" ht="14.25" x14ac:dyDescent="0.2">
      <c r="A70" s="29"/>
      <c r="B70" s="72"/>
      <c r="C70" s="72"/>
      <c r="D70" s="72"/>
      <c r="E70" s="36"/>
      <c r="F70" s="29"/>
    </row>
    <row r="71" spans="1:6" ht="14.25" x14ac:dyDescent="0.2">
      <c r="A71" s="29"/>
      <c r="B71" s="72"/>
      <c r="C71" s="72"/>
      <c r="D71" s="72"/>
      <c r="E71" s="36"/>
      <c r="F71" s="29"/>
    </row>
    <row r="72" spans="1:6" ht="14.25" x14ac:dyDescent="0.2">
      <c r="A72" s="29"/>
      <c r="B72" s="72"/>
      <c r="C72" s="72"/>
      <c r="D72" s="72"/>
      <c r="E72" s="36"/>
      <c r="F72" s="29"/>
    </row>
    <row r="73" spans="1:6" ht="14.25" x14ac:dyDescent="0.2">
      <c r="A73" s="29"/>
      <c r="B73" s="72"/>
      <c r="C73" s="72"/>
      <c r="D73" s="72"/>
      <c r="E73" s="36"/>
      <c r="F73" s="29"/>
    </row>
    <row r="74" spans="1:6" ht="13.5" customHeight="1" x14ac:dyDescent="0.2">
      <c r="A74" s="29"/>
      <c r="B74" s="72"/>
      <c r="C74" s="72"/>
      <c r="D74" s="72"/>
      <c r="E74" s="36"/>
      <c r="F74" s="29"/>
    </row>
    <row r="75" spans="1:6" ht="13.5" customHeight="1" x14ac:dyDescent="0.2">
      <c r="A75" s="29"/>
      <c r="B75" s="33" t="s">
        <v>21</v>
      </c>
      <c r="C75" s="34"/>
      <c r="D75" s="34"/>
      <c r="E75" s="37">
        <f>44*225</f>
        <v>9900</v>
      </c>
      <c r="F75" s="29"/>
    </row>
    <row r="76" spans="1:6" ht="13.5" customHeight="1" x14ac:dyDescent="0.2">
      <c r="A76" s="29"/>
      <c r="B76" s="42" t="s">
        <v>18</v>
      </c>
      <c r="C76" s="34"/>
      <c r="D76" s="34"/>
      <c r="E76" s="38">
        <v>0</v>
      </c>
      <c r="F76" s="29"/>
    </row>
    <row r="77" spans="1:6" ht="13.5" customHeight="1" x14ac:dyDescent="0.2">
      <c r="A77" s="29"/>
      <c r="B77" s="42" t="s">
        <v>19</v>
      </c>
      <c r="C77" s="34"/>
      <c r="D77" s="34"/>
      <c r="E77" s="38">
        <v>0</v>
      </c>
      <c r="F77" s="29"/>
    </row>
    <row r="78" spans="1:6" ht="13.5" customHeight="1" x14ac:dyDescent="0.2">
      <c r="A78" s="29"/>
      <c r="B78" s="33" t="s">
        <v>20</v>
      </c>
      <c r="C78" s="34"/>
      <c r="D78" s="34"/>
      <c r="E78" s="37">
        <f>SUM(E75:E77)</f>
        <v>9900</v>
      </c>
      <c r="F78" s="29"/>
    </row>
    <row r="79" spans="1:6" ht="13.5" customHeight="1" x14ac:dyDescent="0.2">
      <c r="A79" s="29"/>
      <c r="B79" s="34" t="s">
        <v>5</v>
      </c>
      <c r="C79" s="39">
        <v>0.05</v>
      </c>
      <c r="D79" s="34"/>
      <c r="E79" s="43">
        <f>ROUND(E78*C79,2)</f>
        <v>495</v>
      </c>
      <c r="F79" s="29"/>
    </row>
    <row r="80" spans="1:6" ht="13.5" customHeight="1" x14ac:dyDescent="0.2">
      <c r="A80" s="29"/>
      <c r="B80" s="34" t="s">
        <v>4</v>
      </c>
      <c r="C80" s="53">
        <v>9.9750000000000005E-2</v>
      </c>
      <c r="D80" s="34"/>
      <c r="E80" s="44">
        <f>ROUND(E78*C80,2)</f>
        <v>987.53</v>
      </c>
      <c r="F80" s="29"/>
    </row>
    <row r="81" spans="1:6" ht="13.5" customHeight="1" x14ac:dyDescent="0.2">
      <c r="A81" s="29"/>
      <c r="B81" s="34"/>
      <c r="C81" s="34"/>
      <c r="D81" s="34"/>
      <c r="E81" s="40"/>
      <c r="F81" s="29"/>
    </row>
    <row r="82" spans="1:6" ht="16.5" customHeight="1" thickBot="1" x14ac:dyDescent="0.25">
      <c r="A82" s="29"/>
      <c r="B82" s="33" t="s">
        <v>22</v>
      </c>
      <c r="C82" s="34"/>
      <c r="D82" s="34"/>
      <c r="E82" s="41">
        <f>SUM(E78:E80)</f>
        <v>11382.53</v>
      </c>
      <c r="F82" s="29"/>
    </row>
    <row r="83" spans="1:6" ht="15.75" thickTop="1" x14ac:dyDescent="0.2">
      <c r="A83" s="29"/>
      <c r="B83" s="75"/>
      <c r="C83" s="75"/>
      <c r="D83" s="75"/>
      <c r="E83" s="45"/>
      <c r="F83" s="29"/>
    </row>
    <row r="84" spans="1:6" ht="15" x14ac:dyDescent="0.2">
      <c r="A84" s="29"/>
      <c r="B84" s="74" t="s">
        <v>24</v>
      </c>
      <c r="C84" s="74"/>
      <c r="D84" s="74"/>
      <c r="E84" s="45">
        <v>0</v>
      </c>
      <c r="F84" s="29"/>
    </row>
    <row r="85" spans="1:6" ht="15" x14ac:dyDescent="0.2">
      <c r="A85" s="29"/>
      <c r="B85" s="75"/>
      <c r="C85" s="75"/>
      <c r="D85" s="75"/>
      <c r="E85" s="45"/>
      <c r="F85" s="29"/>
    </row>
    <row r="86" spans="1:6" ht="19.5" customHeight="1" x14ac:dyDescent="0.2">
      <c r="A86" s="29"/>
      <c r="B86" s="46" t="s">
        <v>23</v>
      </c>
      <c r="C86" s="47"/>
      <c r="D86" s="47"/>
      <c r="E86" s="48">
        <f>E82-E84</f>
        <v>11382.53</v>
      </c>
      <c r="F86" s="29"/>
    </row>
    <row r="87" spans="1:6" ht="13.5" customHeight="1" x14ac:dyDescent="0.2">
      <c r="A87" s="29"/>
      <c r="B87" s="29"/>
      <c r="C87" s="29"/>
      <c r="D87" s="29"/>
      <c r="E87" s="29"/>
      <c r="F87" s="29"/>
    </row>
    <row r="88" spans="1:6" x14ac:dyDescent="0.2">
      <c r="A88" s="29"/>
      <c r="B88" s="29"/>
      <c r="C88" s="29"/>
      <c r="D88" s="29"/>
      <c r="E88" s="29"/>
      <c r="F88" s="29"/>
    </row>
    <row r="89" spans="1:6" x14ac:dyDescent="0.2">
      <c r="A89" s="29"/>
      <c r="B89" s="70"/>
      <c r="C89" s="70"/>
      <c r="D89" s="70"/>
      <c r="E89" s="70"/>
      <c r="F89" s="29"/>
    </row>
    <row r="90" spans="1:6" ht="14.25" x14ac:dyDescent="0.2">
      <c r="A90" s="78" t="s">
        <v>25</v>
      </c>
      <c r="B90" s="78"/>
      <c r="C90" s="78"/>
      <c r="D90" s="78"/>
      <c r="E90" s="78"/>
      <c r="F90" s="78"/>
    </row>
    <row r="91" spans="1:6" ht="14.25" x14ac:dyDescent="0.2">
      <c r="A91" s="76" t="s">
        <v>7</v>
      </c>
      <c r="B91" s="76"/>
      <c r="C91" s="76"/>
      <c r="D91" s="76"/>
      <c r="E91" s="76"/>
      <c r="F91" s="76"/>
    </row>
    <row r="92" spans="1:6" x14ac:dyDescent="0.2">
      <c r="A92" s="29"/>
      <c r="B92" s="29"/>
      <c r="C92" s="29"/>
      <c r="D92" s="29"/>
      <c r="E92" s="29"/>
      <c r="F92" s="29"/>
    </row>
    <row r="93" spans="1:6" x14ac:dyDescent="0.2">
      <c r="A93" s="29"/>
      <c r="B93" s="71"/>
      <c r="C93" s="71"/>
      <c r="D93" s="71"/>
      <c r="E93" s="71"/>
      <c r="F93" s="29"/>
    </row>
    <row r="94" spans="1:6" ht="15" x14ac:dyDescent="0.2">
      <c r="A94" s="77" t="s">
        <v>8</v>
      </c>
      <c r="B94" s="77"/>
      <c r="C94" s="77"/>
      <c r="D94" s="77"/>
      <c r="E94" s="77"/>
      <c r="F94" s="77"/>
    </row>
    <row r="96" spans="1:6" ht="39.75" customHeight="1" x14ac:dyDescent="0.2">
      <c r="B96" s="68"/>
      <c r="C96" s="69"/>
      <c r="D96" s="69"/>
    </row>
    <row r="97" spans="2:4" ht="13.5" customHeight="1" x14ac:dyDescent="0.2"/>
    <row r="98" spans="2:4" x14ac:dyDescent="0.2">
      <c r="B98" s="21"/>
      <c r="C98" s="21"/>
      <c r="D98" s="21"/>
    </row>
  </sheetData>
  <mergeCells count="50">
    <mergeCell ref="B44:D44"/>
    <mergeCell ref="A31:F31"/>
    <mergeCell ref="B34:D34"/>
    <mergeCell ref="B35:D35"/>
    <mergeCell ref="B36:D36"/>
    <mergeCell ref="B37:D37"/>
    <mergeCell ref="B38:D38"/>
    <mergeCell ref="B39:D39"/>
    <mergeCell ref="B40:D40"/>
    <mergeCell ref="B41:D41"/>
    <mergeCell ref="B42:D42"/>
    <mergeCell ref="B43:D43"/>
    <mergeCell ref="B60:D60"/>
    <mergeCell ref="B45:D45"/>
    <mergeCell ref="B47:D47"/>
    <mergeCell ref="B48:D48"/>
    <mergeCell ref="B49:D49"/>
    <mergeCell ref="B50:D50"/>
    <mergeCell ref="B51:D51"/>
    <mergeCell ref="B52:D52"/>
    <mergeCell ref="B53:D53"/>
    <mergeCell ref="B54:D54"/>
    <mergeCell ref="B55:D55"/>
    <mergeCell ref="B56:D56"/>
    <mergeCell ref="B61:D61"/>
    <mergeCell ref="B62:D62"/>
    <mergeCell ref="B63:D63"/>
    <mergeCell ref="B64:D64"/>
    <mergeCell ref="B65:D65"/>
    <mergeCell ref="B66:D66"/>
    <mergeCell ref="B67:D67"/>
    <mergeCell ref="B68:D68"/>
    <mergeCell ref="B69:D69"/>
    <mergeCell ref="B70:D70"/>
    <mergeCell ref="B96:D96"/>
    <mergeCell ref="B57:D57"/>
    <mergeCell ref="B58:D58"/>
    <mergeCell ref="B59:D59"/>
    <mergeCell ref="B85:D85"/>
    <mergeCell ref="B89:E89"/>
    <mergeCell ref="A90:F90"/>
    <mergeCell ref="A91:F91"/>
    <mergeCell ref="B93:E93"/>
    <mergeCell ref="A94:F94"/>
    <mergeCell ref="B71:D71"/>
    <mergeCell ref="B72:D72"/>
    <mergeCell ref="B73:D73"/>
    <mergeCell ref="B74:D74"/>
    <mergeCell ref="B83:D83"/>
    <mergeCell ref="B84:D84"/>
  </mergeCells>
  <dataValidations count="1">
    <dataValidation type="list" allowBlank="1" showInputMessage="1" showErrorMessage="1" sqref="B83:B85 B12:B20 B34:B74" xr:uid="{00000000-0002-0000-08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18</vt:i4>
      </vt:variant>
      <vt:variant>
        <vt:lpstr>Plages nommées</vt:lpstr>
      </vt:variant>
      <vt:variant>
        <vt:i4>33</vt:i4>
      </vt:variant>
    </vt:vector>
  </HeadingPairs>
  <TitlesOfParts>
    <vt:vector size="51" baseType="lpstr">
      <vt:lpstr>06-12-11</vt:lpstr>
      <vt:lpstr>28-02-12</vt:lpstr>
      <vt:lpstr>16-04-12</vt:lpstr>
      <vt:lpstr>16-04-12 (2)</vt:lpstr>
      <vt:lpstr>11-09-13</vt:lpstr>
      <vt:lpstr>11-09-13 (2)</vt:lpstr>
      <vt:lpstr>06-06-14</vt:lpstr>
      <vt:lpstr>25-07-14</vt:lpstr>
      <vt:lpstr>16-10-14</vt:lpstr>
      <vt:lpstr>14-01-15</vt:lpstr>
      <vt:lpstr>03-03-15</vt:lpstr>
      <vt:lpstr>02-11-15</vt:lpstr>
      <vt:lpstr>31-03-16</vt:lpstr>
      <vt:lpstr>27-04-16</vt:lpstr>
      <vt:lpstr>23-04-19</vt:lpstr>
      <vt:lpstr>17-06-21</vt:lpstr>
      <vt:lpstr>17-06-21 (2)</vt:lpstr>
      <vt:lpstr>Activités</vt:lpstr>
      <vt:lpstr>'02-11-15'!Liste_Activités</vt:lpstr>
      <vt:lpstr>'03-03-15'!Liste_Activités</vt:lpstr>
      <vt:lpstr>'17-06-21'!Liste_Activités</vt:lpstr>
      <vt:lpstr>'17-06-21 (2)'!Liste_Activités</vt:lpstr>
      <vt:lpstr>'23-04-19'!Liste_Activités</vt:lpstr>
      <vt:lpstr>'27-04-16'!Liste_Activités</vt:lpstr>
      <vt:lpstr>'31-03-16'!Liste_Activités</vt:lpstr>
      <vt:lpstr>Liste_Activités</vt:lpstr>
      <vt:lpstr>'02-11-15'!Print_Area</vt:lpstr>
      <vt:lpstr>'03-03-15'!Print_Area</vt:lpstr>
      <vt:lpstr>'17-06-21'!Print_Area</vt:lpstr>
      <vt:lpstr>'17-06-21 (2)'!Print_Area</vt:lpstr>
      <vt:lpstr>'23-04-19'!Print_Area</vt:lpstr>
      <vt:lpstr>'27-04-16'!Print_Area</vt:lpstr>
      <vt:lpstr>'31-03-16'!Print_Area</vt:lpstr>
      <vt:lpstr>'02-11-15'!Zone_d_impression</vt:lpstr>
      <vt:lpstr>'03-03-15'!Zone_d_impression</vt:lpstr>
      <vt:lpstr>'06-06-14'!Zone_d_impression</vt:lpstr>
      <vt:lpstr>'06-12-11'!Zone_d_impression</vt:lpstr>
      <vt:lpstr>'11-09-13'!Zone_d_impression</vt:lpstr>
      <vt:lpstr>'11-09-13 (2)'!Zone_d_impression</vt:lpstr>
      <vt:lpstr>'14-01-15'!Zone_d_impression</vt:lpstr>
      <vt:lpstr>'16-04-12'!Zone_d_impression</vt:lpstr>
      <vt:lpstr>'16-04-12 (2)'!Zone_d_impression</vt:lpstr>
      <vt:lpstr>'16-10-14'!Zone_d_impression</vt:lpstr>
      <vt:lpstr>'17-06-21'!Zone_d_impression</vt:lpstr>
      <vt:lpstr>'17-06-21 (2)'!Zone_d_impression</vt:lpstr>
      <vt:lpstr>'23-04-19'!Zone_d_impression</vt:lpstr>
      <vt:lpstr>'25-07-14'!Zone_d_impression</vt:lpstr>
      <vt:lpstr>'27-04-16'!Zone_d_impression</vt:lpstr>
      <vt:lpstr>'28-02-12'!Zone_d_impression</vt:lpstr>
      <vt:lpstr>'31-03-16'!Zone_d_impression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2021-06-17T12:17:52Z</cp:lastPrinted>
  <dcterms:created xsi:type="dcterms:W3CDTF">1996-11-05T19:10:39Z</dcterms:created>
  <dcterms:modified xsi:type="dcterms:W3CDTF">2021-08-31T14:26:29Z</dcterms:modified>
</cp:coreProperties>
</file>