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891A0F3F-9702-40B8-BA36-B6B9E724EAA1}" xr6:coauthVersionLast="47" xr6:coauthVersionMax="47" xr10:uidLastSave="{00000000-0000-0000-0000-000000000000}"/>
  <bookViews>
    <workbookView xWindow="38280" yWindow="-120" windowWidth="29040" windowHeight="15840" firstSheet="5" activeTab="23" xr2:uid="{00000000-000D-0000-FFFF-FFFF00000000}"/>
  </bookViews>
  <sheets>
    <sheet name="18-12-12" sheetId="4" r:id="rId1"/>
    <sheet name="26-02-13" sheetId="6" r:id="rId2"/>
    <sheet name="25-03-13" sheetId="7" r:id="rId3"/>
    <sheet name="06-04-13" sheetId="8" r:id="rId4"/>
    <sheet name="23-05-13" sheetId="9" r:id="rId5"/>
    <sheet name="28-06-13" sheetId="10" r:id="rId6"/>
    <sheet name="31-03-16" sheetId="11" r:id="rId7"/>
    <sheet name="04-10-16" sheetId="13" r:id="rId8"/>
    <sheet name="04-11-16" sheetId="14" r:id="rId9"/>
    <sheet name="17-03-17" sheetId="15" r:id="rId10"/>
    <sheet name="31-08-18" sheetId="16" r:id="rId11"/>
    <sheet name="22-10-18" sheetId="17" r:id="rId12"/>
    <sheet name="28-06-19" sheetId="18" r:id="rId13"/>
    <sheet name="28-06-19 (2)" sheetId="19" r:id="rId14"/>
    <sheet name="04-03-21" sheetId="20" r:id="rId15"/>
    <sheet name="16-04-21" sheetId="21" r:id="rId16"/>
    <sheet name="18-06-21" sheetId="22" r:id="rId17"/>
    <sheet name="14-12-21" sheetId="23" r:id="rId18"/>
    <sheet name="12-05-22" sheetId="24" r:id="rId19"/>
    <sheet name="29-06-22" sheetId="25" r:id="rId20"/>
    <sheet name="28-04-23" sheetId="26" r:id="rId21"/>
    <sheet name="05-11-23" sheetId="27" r:id="rId22"/>
    <sheet name="Activités" sheetId="12" r:id="rId23"/>
    <sheet name="2024-11-02 - 24-24589" sheetId="28" r:id="rId24"/>
  </sheets>
  <definedNames>
    <definedName name="Print_Area" localSheetId="14">'04-03-21'!$A$1:$F$88</definedName>
    <definedName name="Print_Area" localSheetId="7">'04-10-16'!$A$1:$F$88</definedName>
    <definedName name="Print_Area" localSheetId="8">'04-11-16'!$A$1:$F$88</definedName>
    <definedName name="Print_Area" localSheetId="21">'05-11-23'!$A$1:$F$89</definedName>
    <definedName name="Print_Area" localSheetId="18">'12-05-22'!$A$1:$F$88</definedName>
    <definedName name="Print_Area" localSheetId="17">'14-12-21'!$A$1:$F$88</definedName>
    <definedName name="Print_Area" localSheetId="15">'16-04-21'!$A$1:$F$89</definedName>
    <definedName name="Print_Area" localSheetId="9">'17-03-17'!$A$1:$F$88</definedName>
    <definedName name="Print_Area" localSheetId="16">'18-06-21'!$A$1:$F$89</definedName>
    <definedName name="Print_Area" localSheetId="11">'22-10-18'!$A$1:$F$88</definedName>
    <definedName name="Print_Area" localSheetId="20">'28-04-23'!$A$1:$F$89</definedName>
    <definedName name="Print_Area" localSheetId="12">'28-06-19'!$A$1:$F$88</definedName>
    <definedName name="Print_Area" localSheetId="13">'28-06-19 (2)'!$A$1:$F$88</definedName>
    <definedName name="Print_Area" localSheetId="19">'29-06-22'!$A$1:$F$88</definedName>
    <definedName name="Print_Area" localSheetId="6">'31-03-16'!$A$1:$F$86</definedName>
    <definedName name="Print_Area" localSheetId="10">'31-08-18'!$A$1:$F$88</definedName>
    <definedName name="Print_Area" localSheetId="22">Activités!$A$1:$D$45</definedName>
    <definedName name="_xlnm.Print_Area" localSheetId="14">'04-03-21'!$A$1:$F$88</definedName>
    <definedName name="_xlnm.Print_Area" localSheetId="7">'04-10-16'!$A$1:$F$88</definedName>
    <definedName name="_xlnm.Print_Area" localSheetId="8">'04-11-16'!$A$1:$F$88</definedName>
    <definedName name="_xlnm.Print_Area" localSheetId="21">'05-11-23'!$A$1:$F$89</definedName>
    <definedName name="_xlnm.Print_Area" localSheetId="3">'06-04-13'!$A$1:$F$95</definedName>
    <definedName name="_xlnm.Print_Area" localSheetId="18">'12-05-22'!$A$1:$F$88</definedName>
    <definedName name="_xlnm.Print_Area" localSheetId="17">'14-12-21'!$A$1:$F$88</definedName>
    <definedName name="_xlnm.Print_Area" localSheetId="15">'16-04-21'!$A$1:$F$89</definedName>
    <definedName name="_xlnm.Print_Area" localSheetId="9">'17-03-17'!$A$1:$F$88</definedName>
    <definedName name="_xlnm.Print_Area" localSheetId="16">'18-06-21'!$A$1:$F$89</definedName>
    <definedName name="_xlnm.Print_Area" localSheetId="0">'18-12-12'!$A$1:$F$95</definedName>
    <definedName name="_xlnm.Print_Area" localSheetId="23">'2024-11-02 - 24-24589'!$A$1:$F$89</definedName>
    <definedName name="_xlnm.Print_Area" localSheetId="11">'22-10-18'!$A$1:$F$88</definedName>
    <definedName name="_xlnm.Print_Area" localSheetId="4">'23-05-13'!$A$1:$F$95</definedName>
    <definedName name="_xlnm.Print_Area" localSheetId="2">'25-03-13'!$A$1:$F$95</definedName>
    <definedName name="_xlnm.Print_Area" localSheetId="1">'26-02-13'!$A$1:$F$95</definedName>
    <definedName name="_xlnm.Print_Area" localSheetId="20">'28-04-23'!$A$1:$F$89</definedName>
    <definedName name="_xlnm.Print_Area" localSheetId="5">'28-06-13'!$A$1:$F$95</definedName>
    <definedName name="_xlnm.Print_Area" localSheetId="12">'28-06-19'!$A$1:$F$88</definedName>
    <definedName name="_xlnm.Print_Area" localSheetId="13">'28-06-19 (2)'!$A$1:$F$88</definedName>
    <definedName name="_xlnm.Print_Area" localSheetId="19">'29-06-22'!$A$1:$F$88</definedName>
    <definedName name="_xlnm.Print_Area" localSheetId="6">'31-03-16'!$A$1:$F$86</definedName>
    <definedName name="_xlnm.Print_Area" localSheetId="10">'31-08-18'!$A$1:$F$88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27" l="1"/>
  <c r="E69" i="27"/>
  <c r="E72" i="27" s="1"/>
  <c r="E38" i="26"/>
  <c r="E35" i="26"/>
  <c r="E69" i="26"/>
  <c r="E72" i="26" s="1"/>
  <c r="E35" i="25"/>
  <c r="E68" i="25"/>
  <c r="E71" i="25"/>
  <c r="E72" i="25"/>
  <c r="E73" i="25"/>
  <c r="E75" i="25"/>
  <c r="E79" i="25"/>
  <c r="E35" i="24"/>
  <c r="E68" i="24"/>
  <c r="E71" i="24"/>
  <c r="E72" i="24"/>
  <c r="E73" i="24"/>
  <c r="E75" i="24"/>
  <c r="E79" i="24"/>
  <c r="E35" i="23"/>
  <c r="E69" i="22"/>
  <c r="E68" i="23"/>
  <c r="E71" i="23"/>
  <c r="E72" i="23"/>
  <c r="E73" i="23"/>
  <c r="E75" i="23"/>
  <c r="E79" i="23"/>
  <c r="E72" i="22"/>
  <c r="E73" i="22"/>
  <c r="E74" i="22"/>
  <c r="E76" i="22"/>
  <c r="E80" i="22"/>
  <c r="E37" i="21"/>
  <c r="E35" i="21"/>
  <c r="E69" i="21"/>
  <c r="E72" i="21"/>
  <c r="E73" i="21"/>
  <c r="E74" i="21"/>
  <c r="E76" i="21"/>
  <c r="E80" i="21"/>
  <c r="E35" i="20"/>
  <c r="E68" i="20"/>
  <c r="E71" i="20"/>
  <c r="E72" i="20"/>
  <c r="E73" i="20"/>
  <c r="E75" i="20"/>
  <c r="E79" i="20"/>
  <c r="E35" i="19"/>
  <c r="E68" i="19"/>
  <c r="E71" i="19"/>
  <c r="E72" i="19"/>
  <c r="E73" i="19"/>
  <c r="E75" i="19"/>
  <c r="E79" i="19"/>
  <c r="E35" i="18"/>
  <c r="E68" i="18"/>
  <c r="E71" i="18"/>
  <c r="E72" i="18"/>
  <c r="E73" i="18"/>
  <c r="E75" i="18"/>
  <c r="E79" i="18"/>
  <c r="E35" i="17"/>
  <c r="E68" i="17"/>
  <c r="E71" i="17"/>
  <c r="E72" i="17"/>
  <c r="E73" i="17"/>
  <c r="E75" i="17"/>
  <c r="E79" i="17"/>
  <c r="E35" i="16"/>
  <c r="E68" i="16"/>
  <c r="E71" i="16"/>
  <c r="E72" i="16"/>
  <c r="E73" i="16"/>
  <c r="E75" i="16"/>
  <c r="E79" i="16"/>
  <c r="E35" i="15"/>
  <c r="E68" i="15"/>
  <c r="E71" i="15"/>
  <c r="E72" i="15"/>
  <c r="E73" i="15"/>
  <c r="E75" i="15"/>
  <c r="E79" i="15"/>
  <c r="E35" i="14"/>
  <c r="E68" i="14"/>
  <c r="E71" i="14"/>
  <c r="E72" i="14"/>
  <c r="E73" i="14"/>
  <c r="E75" i="14"/>
  <c r="E79" i="14"/>
  <c r="E35" i="13"/>
  <c r="E68" i="13"/>
  <c r="E71" i="13"/>
  <c r="E72" i="13"/>
  <c r="E73" i="13"/>
  <c r="E75" i="13"/>
  <c r="E79" i="13"/>
  <c r="E66" i="11"/>
  <c r="E69" i="11"/>
  <c r="E70" i="11"/>
  <c r="E71" i="11"/>
  <c r="E73" i="11"/>
  <c r="E77" i="11"/>
  <c r="E75" i="10"/>
  <c r="E78" i="10"/>
  <c r="E36" i="9"/>
  <c r="E75" i="9"/>
  <c r="E78" i="9"/>
  <c r="E39" i="8"/>
  <c r="E36" i="8"/>
  <c r="E75" i="8"/>
  <c r="E78" i="8"/>
  <c r="E80" i="8"/>
  <c r="E75" i="7"/>
  <c r="E78" i="7"/>
  <c r="E75" i="6"/>
  <c r="E78" i="6"/>
  <c r="E80" i="6"/>
  <c r="E75" i="4"/>
  <c r="E78" i="4"/>
  <c r="E79" i="10"/>
  <c r="E80" i="10"/>
  <c r="E82" i="10"/>
  <c r="E86" i="10"/>
  <c r="E79" i="9"/>
  <c r="E80" i="9"/>
  <c r="E82" i="9"/>
  <c r="E86" i="9"/>
  <c r="E79" i="8"/>
  <c r="E82" i="8"/>
  <c r="E86" i="8"/>
  <c r="E80" i="7"/>
  <c r="E79" i="7"/>
  <c r="E82" i="7"/>
  <c r="E86" i="7"/>
  <c r="E79" i="6"/>
  <c r="E82" i="6"/>
  <c r="E86" i="6"/>
  <c r="E79" i="4"/>
  <c r="E80" i="4"/>
  <c r="E82" i="4"/>
  <c r="E86" i="4"/>
  <c r="E74" i="27" l="1"/>
  <c r="E73" i="27"/>
  <c r="E76" i="27" s="1"/>
  <c r="E80" i="27" s="1"/>
  <c r="E74" i="26"/>
  <c r="E73" i="26"/>
  <c r="E76" i="26" s="1"/>
  <c r="E80" i="26" s="1"/>
</calcChain>
</file>

<file path=xl/sharedStrings.xml><?xml version="1.0" encoding="utf-8"?>
<sst xmlns="http://schemas.openxmlformats.org/spreadsheetml/2006/main" count="516" uniqueCount="145">
  <si>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</si>
  <si>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</si>
  <si>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</si>
  <si>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</si>
  <si>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</si>
  <si>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</si>
  <si>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</si>
  <si>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</si>
  <si>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</si>
  <si>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</si>
  <si>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</si>
  <si>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</si>
  <si>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</si>
  <si>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</si>
  <si>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</si>
  <si>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</si>
  <si>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</si>
  <si>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</si>
  <si>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</si>
  <si>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</si>
  <si>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</si>
  <si>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</si>
  <si>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</si>
  <si>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</si>
  <si>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>*** Veuillez faire votre chèque à l'ordre de GC Fiscalité Plus Inc. Payable en ligne chez Desjardins et dans les institutions financières participantes.***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</si>
  <si>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</si>
  <si>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</si>
  <si>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</si>
  <si>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</si>
  <si>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</si>
  <si>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</si>
  <si>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</si>
  <si>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</si>
  <si>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</si>
  <si>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</si>
  <si>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</si>
  <si>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</si>
  <si>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</si>
  <si>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</si>
  <si>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</si>
  <si>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</si>
  <si>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</si>
  <si>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</si>
  <si>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</si>
  <si>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</si>
  <si>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</si>
  <si>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Le 18 décembre 2012</t>
  </si>
  <si>
    <t>NATHALIE BOURGEOIS, CPA, AUDITRICE, CA</t>
  </si>
  <si>
    <t>6040 rue Rodrigue</t>
  </si>
  <si>
    <t>Terrebonne  Québec  J7M 2C1</t>
  </si>
  <si>
    <t># 12211</t>
  </si>
  <si>
    <t xml:space="preserve"> - Révision de la T2 de 7901682 CANADA INC ;</t>
  </si>
  <si>
    <t xml:space="preserve"> - Lecture et rédaction de divers courriels;</t>
  </si>
  <si>
    <t>Le 26 février 2013</t>
  </si>
  <si>
    <t># 13032</t>
  </si>
  <si>
    <t xml:space="preserve"> - Analyse et discussion au sujet de l'utilisation de pertes par un courtier;</t>
  </si>
  <si>
    <t>Le 25 mars 2013</t>
  </si>
  <si>
    <t>ALEXANDRE BOYER / NATHALIE BOURGEOIS, CPA, AUDITRICE, CA</t>
  </si>
  <si>
    <t># 13071</t>
  </si>
  <si>
    <t xml:space="preserve"> - Discussion au sujet du transfert d'un terrain entres compagnies liées d'un constructeur;</t>
  </si>
  <si>
    <t>Le 6 avril 2013</t>
  </si>
  <si>
    <t># 13084</t>
  </si>
  <si>
    <t>Frais de consultant en taxes à la consommation</t>
  </si>
  <si>
    <t xml:space="preserve"> - Question du notaire et de l'avocat avec immeuble en copropriété;</t>
  </si>
  <si>
    <t xml:space="preserve"> - Question - re planification dossier de Pierre St-Amour;</t>
  </si>
  <si>
    <t>Le 23 mai 2013</t>
  </si>
  <si>
    <t># 13135</t>
  </si>
  <si>
    <t xml:space="preserve"> - Analyse du dossier de 9153 pour écritures et autres</t>
  </si>
  <si>
    <t>Le 28 juin 2013</t>
  </si>
  <si>
    <t xml:space="preserve"> - Dossier RTS Construction;</t>
  </si>
  <si>
    <t># 13157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</si>
  <si>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</si>
  <si>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</si>
  <si>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société;</t>
  </si>
  <si>
    <t xml:space="preserve"> - Recueuillir les informations pour la création d'une fiducie;</t>
  </si>
  <si>
    <t xml:space="preserve"> - Préparation de directives sur l'utilisation de votre nouvelle structure;</t>
  </si>
  <si>
    <t xml:space="preserve"> - Aide à la détermination de la juste valeur marchande;</t>
  </si>
  <si>
    <t xml:space="preserve"> - Divers calculs effectués en lien avec la mise en place;</t>
  </si>
  <si>
    <t xml:space="preserve"> - Préparation du formulaire RC1 d'obtention du numéro d'entreprise fédéral pour la nouvelle société;</t>
  </si>
  <si>
    <t xml:space="preserve"> - Préparation des formulaires de choix fiscaux de clauses de non-concurrence;</t>
  </si>
  <si>
    <t xml:space="preserve"> - Diverses discussions téléphoniques avec vous et le juriste;</t>
  </si>
  <si>
    <t xml:space="preserve"> - Diverses discussions téléphoniques avec vous, le juriste et votre comptable;</t>
  </si>
  <si>
    <t>Le 31 mars 2016</t>
  </si>
  <si>
    <t>6040 rue Rodrigue
Terrebonne  Québec  J7M 2C1</t>
  </si>
  <si>
    <t xml:space="preserve"> - Dossier de AF Fabrication - analyse de toutes les règles entourant les réclamations de crédits d'impôts à l'investissement, analyse des documents soumis, détermination des possibilités de réclamer les crédits pour l'entreprise, effectuer les modifications à la T2/CO-17 pour réclamer les crédits, faire tableau pour modifier les catégories d'amortissement et et recalculer les soldes d'ouverture des FNACC par catégorie, discussions téléphoniques et courriels ;</t>
  </si>
  <si>
    <t># 16038</t>
  </si>
  <si>
    <t>Le 4 octobre 2016</t>
  </si>
  <si>
    <t># 16212</t>
  </si>
  <si>
    <t xml:space="preserve"> - Consultation pour client décédé - prestation consécutive au décès et autres et sommaire par courriel ;</t>
  </si>
  <si>
    <t>Le 4 novembre 2016</t>
  </si>
  <si>
    <t xml:space="preserve"> - Préparation de tableaux de comparaison salaire vs dividende pour Sabatino Starnino ;</t>
  </si>
  <si>
    <t># 16238</t>
  </si>
  <si>
    <t>Le 17 mars 2017</t>
  </si>
  <si>
    <t># 17037</t>
  </si>
  <si>
    <t xml:space="preserve"> - Recherches et analyses relativement à l'option d'achat de résidence principale et portion du loyer comme acompte d'achat ;</t>
  </si>
  <si>
    <t>Le 31 août 2018</t>
  </si>
  <si>
    <t># 18180</t>
  </si>
  <si>
    <t xml:space="preserve"> - Discussion avec alexandre sur question de revenu de bien vs revenu actif pour sociétés associés avec immeuble et amendé + récupération d'IMRTD ;</t>
  </si>
  <si>
    <t>Le 22 octobre 2018</t>
  </si>
  <si>
    <t># 18222</t>
  </si>
  <si>
    <t xml:space="preserve"> - Analyse des différentes problématiques dans la fiducie familiale en lien avec les prêts sans intérêts, donations et autres problématiques et discussions téléphoniques avec vous ;</t>
  </si>
  <si>
    <t>Le 28 JUIN 2019</t>
  </si>
  <si>
    <t># 19185</t>
  </si>
  <si>
    <t xml:space="preserve"> - Discussion avec vous relativement à la comptabilisation et traitement fiscal des gains/pertes de changes ;</t>
  </si>
  <si>
    <t>Le 4 NOVEMBRE 2019</t>
  </si>
  <si>
    <t># 19278</t>
  </si>
  <si>
    <t xml:space="preserve"> - Discussion avec vous relativement à la comptabilisation d'actions rachetables vs passif financiers;</t>
  </si>
  <si>
    <t>Le 4 MARS 2021</t>
  </si>
  <si>
    <t># 21037</t>
  </si>
  <si>
    <t xml:space="preserve"> - Discussion avec vous relativement au fonctionnement des dividendes déterminés ;</t>
  </si>
  <si>
    <t># 21134</t>
  </si>
  <si>
    <t>Le 16 AVRIL 2021</t>
  </si>
  <si>
    <t xml:space="preserve"> - Discussion avec Alexndre sur problème de vente de condo vs changement d'usage ;</t>
  </si>
  <si>
    <t xml:space="preserve"> - Analyse de choix de 45(2) changement d'usage de Guillaume Bruneau et explications ;</t>
  </si>
  <si>
    <t>Le 18 JUIN 2021</t>
  </si>
  <si>
    <t># 21245</t>
  </si>
  <si>
    <t>NATHALIE BOURGEOIS</t>
  </si>
  <si>
    <t>7327374 CANADA INC</t>
  </si>
  <si>
    <t xml:space="preserve"> - Travail entourant la préparation d'un dividende du CDC ;</t>
  </si>
  <si>
    <t>Frais juridique de préparation de résolution de CDC</t>
  </si>
  <si>
    <t>Le 14 DÉCEMBRE 2021</t>
  </si>
  <si>
    <t># 21504</t>
  </si>
  <si>
    <t xml:space="preserve"> - Dossier de Pierre Beauregard - 9026-7352 Québec Inc - Diverses discussions téléphoniques, courriels et travail avec vous sur les états financiers et déclaration de revenus, impacts de la réorganisation et planification fiscale ;</t>
  </si>
  <si>
    <t>Le 12 MAI 2022</t>
  </si>
  <si>
    <t># 22154</t>
  </si>
  <si>
    <t xml:space="preserve"> - Discussion téléphonique sur divers sujets: Question T1 Patrick Acès Habitation, T1 Guiullaume Bruneau, T1 PTPE autre client ;</t>
  </si>
  <si>
    <t>Le 29 JUIN 2022</t>
  </si>
  <si>
    <t># 22203</t>
  </si>
  <si>
    <t xml:space="preserve"> - Question relativement à l'imposition d'un gain de change ;</t>
  </si>
  <si>
    <t>Le 28 AVRIL 2023</t>
  </si>
  <si>
    <t># 23124</t>
  </si>
  <si>
    <t xml:space="preserve"> - Discussions téléphoniques avec vous relativement au dossier de Remorque Terrebonne et l'impôt de la partie IV ;</t>
  </si>
  <si>
    <t xml:space="preserve"> - Discussion téléphonique avec vous relativement à la situation de Guillaume Bruneau - exonération de résidence principale ;</t>
  </si>
  <si>
    <t>Le 5 NOVEMBRE 2023</t>
  </si>
  <si>
    <t># 23398</t>
  </si>
  <si>
    <t xml:space="preserve"> - Diverses discussions téléphoniques et recherches entourant les formulaires UHT-2900 ;</t>
  </si>
  <si>
    <t>Le 2 NOVEMBRE 2024</t>
  </si>
  <si>
    <t>Nathalie Bourgeois</t>
  </si>
  <si>
    <t>Alexandre Boyer CPA</t>
  </si>
  <si>
    <t>Terrebonne, Québec, J7M 2C1</t>
  </si>
  <si>
    <t>24-24589</t>
  </si>
  <si>
    <t xml:space="preserve"> - Diverses discussions téléphoniques avec vous relativement aux états financiers avec acquisition de contrôle;</t>
  </si>
  <si>
    <t>Heures</t>
  </si>
  <si>
    <t>Taux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</si>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</sst>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29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7" fillId="0" borderId="1" xfId="0" applyFont="1" applyBorder="1"/>
    <xf numFmtId="0" fontId="2" fillId="0" borderId="1" xfId="0" applyFont="1" applyBorder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7" fontId="11" fillId="0" borderId="0" xfId="0" applyNumberFormat="1" applyFont="1"/>
    <xf numFmtId="166" fontId="15" fillId="0" borderId="0" xfId="2" applyNumberFormat="1" applyFont="1" applyFill="1"/>
    <xf numFmtId="166" fontId="16" fillId="0" borderId="0" xfId="2" applyNumberFormat="1" applyFont="1" applyFill="1"/>
    <xf numFmtId="10" fontId="16" fillId="0" borderId="0" xfId="0" applyNumberFormat="1" applyFont="1" applyAlignment="1">
      <alignment horizontal="left"/>
    </xf>
    <xf numFmtId="166" fontId="16" fillId="0" borderId="0" xfId="0" applyNumberFormat="1" applyFont="1"/>
    <xf numFmtId="166" fontId="15" fillId="0" borderId="3" xfId="2" applyNumberFormat="1" applyFont="1" applyFill="1" applyBorder="1"/>
    <xf numFmtId="0" fontId="16" fillId="0" borderId="0" xfId="0" applyFont="1" applyAlignment="1">
      <alignment horizontal="right"/>
    </xf>
    <xf numFmtId="166" fontId="16" fillId="0" borderId="0" xfId="1" applyNumberFormat="1" applyFont="1" applyFill="1"/>
    <xf numFmtId="166" fontId="16" fillId="0" borderId="2" xfId="1" applyNumberFormat="1" applyFont="1" applyFill="1" applyBorder="1"/>
    <xf numFmtId="7" fontId="16" fillId="0" borderId="0" xfId="0" applyNumberFormat="1" applyFont="1"/>
    <xf numFmtId="0" fontId="18" fillId="3" borderId="15" xfId="0" applyFont="1" applyFill="1" applyBorder="1" applyAlignment="1">
      <alignment vertical="center"/>
    </xf>
    <xf numFmtId="0" fontId="19" fillId="3" borderId="16" xfId="0" applyFont="1" applyFill="1" applyBorder="1" applyAlignment="1">
      <alignment vertical="center"/>
    </xf>
    <xf numFmtId="7" fontId="18" fillId="3" borderId="17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167" fontId="16" fillId="0" borderId="0" xfId="0" applyNumberFormat="1" applyFont="1" applyAlignment="1">
      <alignment horizontal="left"/>
    </xf>
    <xf numFmtId="0" fontId="2" fillId="0" borderId="0" xfId="3" applyFont="1" applyAlignment="1">
      <alignment horizontal="left" indent="2"/>
    </xf>
    <xf numFmtId="0" fontId="2" fillId="0" borderId="0" xfId="3" applyFont="1"/>
    <xf numFmtId="165" fontId="2" fillId="0" borderId="0" xfId="3" applyNumberFormat="1" applyFont="1"/>
    <xf numFmtId="0" fontId="7" fillId="0" borderId="0" xfId="3" applyFont="1"/>
    <xf numFmtId="0" fontId="15" fillId="0" borderId="0" xfId="3" applyFont="1"/>
    <xf numFmtId="0" fontId="10" fillId="0" borderId="0" xfId="3" applyFont="1"/>
    <xf numFmtId="0" fontId="16" fillId="0" borderId="0" xfId="3" applyFont="1"/>
    <xf numFmtId="0" fontId="8" fillId="0" borderId="0" xfId="3" applyFont="1"/>
    <xf numFmtId="0" fontId="12" fillId="0" borderId="0" xfId="3" applyFont="1"/>
    <xf numFmtId="0" fontId="12" fillId="0" borderId="0" xfId="3" applyFont="1" applyAlignment="1">
      <alignment horizontal="center"/>
    </xf>
    <xf numFmtId="0" fontId="15" fillId="0" borderId="0" xfId="3" applyFont="1" applyAlignment="1">
      <alignment horizontal="right"/>
    </xf>
    <xf numFmtId="0" fontId="7" fillId="0" borderId="1" xfId="3" applyFont="1" applyBorder="1"/>
    <xf numFmtId="0" fontId="2" fillId="0" borderId="1" xfId="3" applyFont="1" applyBorder="1"/>
    <xf numFmtId="0" fontId="2" fillId="0" borderId="0" xfId="3" applyFont="1" applyAlignment="1">
      <alignment vertical="center"/>
    </xf>
    <xf numFmtId="0" fontId="11" fillId="0" borderId="0" xfId="3" applyFont="1"/>
    <xf numFmtId="7" fontId="11" fillId="0" borderId="0" xfId="3" applyNumberFormat="1" applyFont="1"/>
    <xf numFmtId="0" fontId="11" fillId="0" borderId="0" xfId="3" applyFont="1" applyAlignment="1">
      <alignment horizontal="left" wrapText="1" indent="1" shrinkToFit="1"/>
    </xf>
    <xf numFmtId="0" fontId="16" fillId="0" borderId="0" xfId="3" applyFont="1" applyAlignment="1">
      <alignment horizontal="right"/>
    </xf>
    <xf numFmtId="10" fontId="16" fillId="0" borderId="0" xfId="3" applyNumberFormat="1" applyFont="1" applyAlignment="1">
      <alignment horizontal="left"/>
    </xf>
    <xf numFmtId="167" fontId="16" fillId="0" borderId="0" xfId="3" applyNumberFormat="1" applyFont="1" applyAlignment="1">
      <alignment horizontal="left"/>
    </xf>
    <xf numFmtId="166" fontId="16" fillId="0" borderId="0" xfId="3" applyNumberFormat="1" applyFont="1"/>
    <xf numFmtId="7" fontId="16" fillId="0" borderId="0" xfId="3" applyNumberFormat="1" applyFont="1"/>
    <xf numFmtId="0" fontId="18" fillId="3" borderId="15" xfId="3" applyFont="1" applyFill="1" applyBorder="1" applyAlignment="1">
      <alignment vertical="center"/>
    </xf>
    <xf numFmtId="0" fontId="19" fillId="3" borderId="16" xfId="3" applyFont="1" applyFill="1" applyBorder="1" applyAlignment="1">
      <alignment vertical="center"/>
    </xf>
    <xf numFmtId="7" fontId="18" fillId="3" borderId="17" xfId="3" applyNumberFormat="1" applyFont="1" applyFill="1" applyBorder="1" applyAlignment="1">
      <alignment vertical="center"/>
    </xf>
    <xf numFmtId="0" fontId="6" fillId="0" borderId="0" xfId="3" applyFont="1" applyAlignment="1">
      <alignment horizontal="center"/>
    </xf>
    <xf numFmtId="0" fontId="2" fillId="2" borderId="4" xfId="3" applyFont="1" applyFill="1" applyBorder="1"/>
    <xf numFmtId="0" fontId="2" fillId="2" borderId="9" xfId="3" applyFont="1" applyFill="1" applyBorder="1"/>
    <xf numFmtId="0" fontId="2" fillId="2" borderId="0" xfId="3" applyFont="1" applyFill="1"/>
    <xf numFmtId="0" fontId="2" fillId="2" borderId="5" xfId="3" applyFont="1" applyFill="1" applyBorder="1"/>
    <xf numFmtId="0" fontId="4" fillId="2" borderId="0" xfId="3" applyFont="1" applyFill="1" applyAlignment="1">
      <alignment horizontal="center"/>
    </xf>
    <xf numFmtId="0" fontId="2" fillId="2" borderId="6" xfId="3" applyFont="1" applyFill="1" applyBorder="1"/>
    <xf numFmtId="0" fontId="5" fillId="4" borderId="12" xfId="3" applyFont="1" applyFill="1" applyBorder="1" applyAlignment="1">
      <alignment horizontal="center"/>
    </xf>
    <xf numFmtId="0" fontId="5" fillId="4" borderId="13" xfId="3" applyFont="1" applyFill="1" applyBorder="1" applyAlignment="1">
      <alignment horizontal="center"/>
    </xf>
    <xf numFmtId="0" fontId="3" fillId="2" borderId="10" xfId="3" applyFont="1" applyFill="1" applyBorder="1" applyAlignment="1">
      <alignment horizontal="center"/>
    </xf>
    <xf numFmtId="0" fontId="20" fillId="2" borderId="6" xfId="3" applyFont="1" applyFill="1" applyBorder="1" applyAlignment="1">
      <alignment horizontal="left" wrapText="1" shrinkToFit="1"/>
    </xf>
    <xf numFmtId="0" fontId="2" fillId="2" borderId="6" xfId="3" applyFont="1" applyFill="1" applyBorder="1" applyAlignment="1">
      <alignment horizontal="left" wrapText="1" shrinkToFit="1"/>
    </xf>
    <xf numFmtId="49" fontId="2" fillId="2" borderId="6" xfId="3" applyNumberFormat="1" applyFont="1" applyFill="1" applyBorder="1"/>
    <xf numFmtId="49" fontId="2" fillId="0" borderId="6" xfId="3" applyNumberFormat="1" applyFont="1" applyBorder="1"/>
    <xf numFmtId="0" fontId="2" fillId="2" borderId="7" xfId="3" applyFont="1" applyFill="1" applyBorder="1"/>
    <xf numFmtId="0" fontId="2" fillId="2" borderId="11" xfId="3" applyFont="1" applyFill="1" applyBorder="1"/>
    <xf numFmtId="0" fontId="2" fillId="2" borderId="8" xfId="3" applyFont="1" applyFill="1" applyBorder="1"/>
    <xf numFmtId="0" fontId="16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1" fillId="0" borderId="0" xfId="0" applyFont="1" applyAlignment="1">
      <alignment horizontal="left" wrapText="1" indent="1" shrinkToFit="1"/>
    </xf>
    <xf numFmtId="0" fontId="9" fillId="0" borderId="14" xfId="0" applyFont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indent="1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1" fillId="0" borderId="0" xfId="3" applyFont="1" applyAlignment="1">
      <alignment horizontal="left" wrapText="1" indent="1" shrinkToFit="1"/>
    </xf>
    <xf numFmtId="0" fontId="9" fillId="0" borderId="14" xfId="3" applyFont="1" applyBorder="1" applyAlignment="1">
      <alignment horizontal="center" vertical="center"/>
    </xf>
    <xf numFmtId="0" fontId="14" fillId="0" borderId="0" xfId="3" applyFont="1" applyAlignment="1">
      <alignment horizontal="center"/>
    </xf>
    <xf numFmtId="0" fontId="9" fillId="0" borderId="0" xfId="3" applyFont="1" applyAlignment="1">
      <alignment horizontal="center"/>
    </xf>
    <xf numFmtId="0" fontId="2" fillId="0" borderId="0" xfId="3" applyFont="1" applyAlignment="1">
      <alignment horizontal="center" wrapText="1"/>
    </xf>
    <xf numFmtId="0" fontId="2" fillId="0" borderId="0" xfId="3" applyFont="1" applyAlignment="1">
      <alignment horizontal="center"/>
    </xf>
    <xf numFmtId="0" fontId="16" fillId="0" borderId="0" xfId="3" applyFont="1" applyAlignment="1">
      <alignment horizontal="left" indent="1"/>
    </xf>
    <xf numFmtId="0" fontId="16" fillId="0" borderId="0" xfId="3" applyFont="1" applyAlignment="1">
      <alignment horizontal="left"/>
    </xf>
    <xf numFmtId="0" fontId="13" fillId="0" borderId="0" xfId="3" applyFont="1" applyAlignment="1">
      <alignment horizontal="center"/>
    </xf>
    <xf numFmtId="0" fontId="17" fillId="0" borderId="0" xfId="3" applyFont="1" applyAlignment="1">
      <alignment horizontal="center"/>
    </xf>
    <xf numFmtId="0" fontId="11" fillId="0" borderId="0" xfId="3" applyFont="1" applyAlignment="1">
      <alignment horizontal="center"/>
    </xf>
    <xf numFmtId="0" fontId="4" fillId="2" borderId="0" xfId="3" applyFont="1" applyFill="1" applyAlignment="1">
      <alignment horizontal="center"/>
    </xf>
    <xf numFmtId="0" fontId="22" fillId="0" borderId="0" xfId="3" applyFont="1"/>
    <xf numFmtId="4" fontId="22" fillId="0" borderId="0" xfId="3" applyNumberFormat="1" applyFont="1" applyAlignment="1">
      <alignment horizontal="right"/>
    </xf>
    <xf numFmtId="168" fontId="22" fillId="0" borderId="0" xfId="3" applyNumberFormat="1" applyFont="1" applyAlignment="1">
      <alignment horizontal="right"/>
    </xf>
    <xf numFmtId="0" fontId="22" fillId="0" borderId="0" xfId="3" applyFont="1" applyAlignment="1">
      <alignment horizontal="left" indent="2"/>
    </xf>
    <xf numFmtId="0" fontId="16" fillId="0" borderId="0" xfId="3" applyFont="1" applyAlignment="1">
      <alignment vertical="center"/>
    </xf>
    <xf numFmtId="0" fontId="15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49" fontId="15" fillId="0" borderId="0" xfId="3" applyNumberFormat="1" applyFont="1" applyAlignment="1">
      <alignment vertical="center"/>
    </xf>
    <xf numFmtId="4" fontId="15" fillId="0" borderId="0" xfId="3" applyNumberFormat="1" applyFont="1" applyAlignment="1">
      <alignment horizontal="right" vertical="center"/>
    </xf>
    <xf numFmtId="168" fontId="15" fillId="0" borderId="0" xfId="3" applyNumberFormat="1" applyFont="1" applyAlignment="1">
      <alignment horizontal="right" vertical="center"/>
    </xf>
    <xf numFmtId="0" fontId="15" fillId="0" borderId="0" xfId="3" applyFont="1" applyAlignment="1">
      <alignment horizontal="center" vertical="center"/>
    </xf>
    <xf numFmtId="0" fontId="16" fillId="0" borderId="1" xfId="3" applyFont="1" applyBorder="1" applyAlignment="1">
      <alignment vertical="center"/>
    </xf>
    <xf numFmtId="4" fontId="16" fillId="0" borderId="1" xfId="3" applyNumberFormat="1" applyFont="1" applyBorder="1" applyAlignment="1">
      <alignment horizontal="right" vertical="center"/>
    </xf>
    <xf numFmtId="168" fontId="16" fillId="0" borderId="1" xfId="3" applyNumberFormat="1" applyFont="1" applyBorder="1" applyAlignment="1">
      <alignment horizontal="right" vertical="center"/>
    </xf>
    <xf numFmtId="0" fontId="15" fillId="0" borderId="14" xfId="3" applyFont="1" applyBorder="1" applyAlignment="1">
      <alignment horizontal="center" vertical="center"/>
    </xf>
    <xf numFmtId="0" fontId="10" fillId="0" borderId="0" xfId="3" applyFont="1" applyAlignment="1">
      <alignment vertical="top"/>
    </xf>
    <xf numFmtId="0" fontId="23" fillId="0" borderId="0" xfId="3" applyFont="1" applyAlignment="1">
      <alignment horizontal="center" vertical="top"/>
    </xf>
    <xf numFmtId="0" fontId="11" fillId="0" borderId="0" xfId="3" applyFont="1" applyAlignment="1">
      <alignment vertical="center"/>
    </xf>
    <xf numFmtId="0" fontId="23" fillId="0" borderId="0" xfId="3" applyFont="1" applyAlignment="1">
      <alignment vertical="center"/>
    </xf>
    <xf numFmtId="4" fontId="24" fillId="0" borderId="0" xfId="3" applyNumberFormat="1" applyFont="1" applyAlignment="1">
      <alignment horizontal="center" vertical="center"/>
    </xf>
    <xf numFmtId="168" fontId="24" fillId="0" borderId="0" xfId="3" applyNumberFormat="1" applyFont="1" applyAlignment="1">
      <alignment horizontal="center" vertical="center"/>
    </xf>
    <xf numFmtId="0" fontId="11" fillId="0" borderId="0" xfId="3" quotePrefix="1" applyFont="1" applyAlignment="1">
      <alignment horizontal="left" indent="1"/>
    </xf>
    <xf numFmtId="2" fontId="11" fillId="0" borderId="0" xfId="3" applyNumberFormat="1" applyFont="1" applyAlignment="1">
      <alignment horizontal="right" vertical="center" wrapText="1" shrinkToFit="1"/>
    </xf>
    <xf numFmtId="168" fontId="11" fillId="0" borderId="0" xfId="3" applyNumberFormat="1" applyFont="1" applyAlignment="1">
      <alignment horizontal="right" vertical="center" wrapText="1" shrinkToFit="1"/>
    </xf>
    <xf numFmtId="2" fontId="11" fillId="0" borderId="0" xfId="3" applyNumberFormat="1" applyFont="1" applyAlignment="1">
      <alignment horizontal="right" vertical="center"/>
    </xf>
    <xf numFmtId="0" fontId="11" fillId="0" borderId="0" xfId="3" quotePrefix="1" applyFont="1" applyAlignment="1">
      <alignment horizontal="left" wrapText="1" indent="1" shrinkToFit="1"/>
    </xf>
    <xf numFmtId="0" fontId="23" fillId="0" borderId="0" xfId="3" quotePrefix="1" applyFont="1" applyAlignment="1">
      <alignment horizontal="left" indent="1"/>
    </xf>
    <xf numFmtId="4" fontId="25" fillId="0" borderId="0" xfId="0" applyNumberFormat="1" applyFont="1" applyAlignment="1">
      <alignment horizontal="center" vertical="center" wrapText="1"/>
    </xf>
    <xf numFmtId="168" fontId="25" fillId="0" borderId="0" xfId="0" applyNumberFormat="1" applyFont="1" applyAlignment="1">
      <alignment horizontal="center" wrapText="1"/>
    </xf>
    <xf numFmtId="169" fontId="24" fillId="0" borderId="0" xfId="3" applyNumberFormat="1" applyFont="1" applyAlignment="1">
      <alignment horizontal="center" vertical="center"/>
    </xf>
    <xf numFmtId="169" fontId="24" fillId="0" borderId="0" xfId="0" applyNumberFormat="1" applyFont="1" applyAlignment="1">
      <alignment horizontal="center" vertical="center"/>
    </xf>
    <xf numFmtId="168" fontId="24" fillId="0" borderId="0" xfId="0" applyNumberFormat="1" applyFont="1" applyAlignment="1">
      <alignment horizontal="center" vertical="center"/>
    </xf>
    <xf numFmtId="169" fontId="11" fillId="0" borderId="0" xfId="3" applyNumberFormat="1" applyFont="1" applyAlignment="1">
      <alignment horizontal="center" vertical="center"/>
    </xf>
    <xf numFmtId="168" fontId="11" fillId="0" borderId="0" xfId="3" applyNumberFormat="1" applyFont="1" applyAlignment="1">
      <alignment horizontal="center" vertical="center"/>
    </xf>
    <xf numFmtId="7" fontId="11" fillId="0" borderId="0" xfId="3" applyNumberFormat="1" applyFont="1" applyAlignment="1">
      <alignment vertical="center" wrapText="1" shrinkToFit="1"/>
    </xf>
    <xf numFmtId="0" fontId="23" fillId="0" borderId="0" xfId="3" applyFont="1" applyAlignment="1">
      <alignment vertical="center" shrinkToFit="1"/>
    </xf>
    <xf numFmtId="0" fontId="15" fillId="0" borderId="0" xfId="3" applyFont="1" applyAlignment="1">
      <alignment horizontal="left" vertical="center"/>
    </xf>
    <xf numFmtId="168" fontId="15" fillId="0" borderId="0" xfId="2" applyNumberFormat="1" applyFont="1"/>
    <xf numFmtId="0" fontId="16" fillId="0" borderId="0" xfId="3" applyFont="1" applyAlignment="1">
      <alignment horizontal="right" vertical="center"/>
    </xf>
    <xf numFmtId="168" fontId="16" fillId="0" borderId="0" xfId="2" applyNumberFormat="1" applyFont="1"/>
    <xf numFmtId="7" fontId="16" fillId="0" borderId="0" xfId="3" applyNumberFormat="1" applyFont="1" applyAlignment="1">
      <alignment horizontal="right" vertical="center"/>
    </xf>
    <xf numFmtId="168" fontId="15" fillId="0" borderId="0" xfId="5" applyNumberFormat="1" applyFont="1"/>
    <xf numFmtId="10" fontId="16" fillId="0" borderId="0" xfId="4" applyNumberFormat="1" applyFont="1" applyAlignment="1">
      <alignment horizontal="left" vertical="center"/>
    </xf>
    <xf numFmtId="168" fontId="16" fillId="0" borderId="0" xfId="5" applyNumberFormat="1" applyFont="1" applyBorder="1"/>
    <xf numFmtId="0" fontId="16" fillId="0" borderId="0" xfId="3" applyFont="1" applyAlignment="1">
      <alignment horizontal="left" vertical="center"/>
    </xf>
    <xf numFmtId="167" fontId="16" fillId="0" borderId="0" xfId="4" applyNumberFormat="1" applyFont="1" applyAlignment="1">
      <alignment horizontal="left" vertical="center"/>
    </xf>
    <xf numFmtId="168" fontId="16" fillId="0" borderId="2" xfId="5" applyNumberFormat="1" applyFont="1" applyBorder="1"/>
    <xf numFmtId="0" fontId="23" fillId="0" borderId="0" xfId="3" applyFont="1"/>
    <xf numFmtId="166" fontId="16" fillId="0" borderId="0" xfId="5" applyNumberFormat="1" applyFont="1" applyBorder="1"/>
    <xf numFmtId="168" fontId="15" fillId="0" borderId="3" xfId="2" applyNumberFormat="1" applyFont="1" applyBorder="1"/>
    <xf numFmtId="166" fontId="15" fillId="0" borderId="0" xfId="2" applyNumberFormat="1" applyFont="1" applyBorder="1"/>
    <xf numFmtId="168" fontId="16" fillId="0" borderId="0" xfId="3" applyNumberFormat="1" applyFont="1" applyAlignment="1">
      <alignment horizontal="left" vertical="center"/>
    </xf>
    <xf numFmtId="0" fontId="26" fillId="3" borderId="15" xfId="3" applyFont="1" applyFill="1" applyBorder="1" applyAlignment="1">
      <alignment horizontal="left" vertical="center"/>
    </xf>
    <xf numFmtId="0" fontId="26" fillId="3" borderId="16" xfId="3" applyFont="1" applyFill="1" applyBorder="1" applyAlignment="1">
      <alignment horizontal="left" vertical="center"/>
    </xf>
    <xf numFmtId="4" fontId="27" fillId="3" borderId="16" xfId="3" applyNumberFormat="1" applyFont="1" applyFill="1" applyBorder="1" applyAlignment="1">
      <alignment horizontal="right" vertical="center"/>
    </xf>
    <xf numFmtId="168" fontId="26" fillId="3" borderId="16" xfId="3" applyNumberFormat="1" applyFont="1" applyFill="1" applyBorder="1" applyAlignment="1">
      <alignment horizontal="right" vertical="center"/>
    </xf>
    <xf numFmtId="0" fontId="13" fillId="0" borderId="0" xfId="3" applyFont="1" applyAlignment="1">
      <alignment vertical="center"/>
    </xf>
    <xf numFmtId="0" fontId="28" fillId="0" borderId="0" xfId="3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13" fillId="0" borderId="0" xfId="3" applyFont="1"/>
    <xf numFmtId="0" fontId="17" fillId="0" borderId="0" xfId="3" applyFont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5" fillId="0" borderId="0" xfId="0" applyFont="1" applyAlignment="1">
      <alignment horizontal="center"/>
    </xf>
  </cellXfs>
  <cellStyles count="6">
    <cellStyle name="Milliers" xfId="1" builtinId="3"/>
    <cellStyle name="Milliers 2" xfId="5" xr:uid="{7AB14A7C-0DDD-442D-8B1B-0DEAF3E4CB7A}"/>
    <cellStyle name="Monétaire" xfId="2" builtinId="4"/>
    <cellStyle name="Normal" xfId="0" builtinId="0"/>
    <cellStyle name="Normal 2" xfId="3" xr:uid="{00000000-0005-0000-0000-000003000000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3EDF349-F160-4CA9-85BD-F170F19BF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75130B1-0FFE-418C-878C-13467EC57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1A32C1B-61C8-472D-B4AE-655344328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DA3C65B-18EB-4FB7-A900-25E20A377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5337235-E36D-4A4C-9F78-75E1EE9C6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F87A856-B28A-4D75-8D0B-8EC37396A1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93D89D8-1826-4C7A-AFEC-C84F4104F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3C741C7-64EB-453B-A053-693C13D33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8A50809-4EA1-4B1F-B423-9FA75C8A8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56858CD-0584-496C-90D2-6D1340D67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D323971-80FA-4854-BDA3-11E92E978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D086F407-445E-4888-8E48-235D615B54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8"/>
  <sheetViews>
    <sheetView view="pageBreakPreview" zoomScale="80" zoomScaleNormal="100" zoomScaleSheetLayoutView="80" workbookViewId="0">
      <selection activeCell="B71" sqref="B71:D71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0.42578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46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/>
      <c r="C24" s="9"/>
      <c r="D24" s="9"/>
      <c r="E24" s="9"/>
      <c r="F24" s="9"/>
    </row>
    <row r="25" spans="1:6" ht="15" x14ac:dyDescent="0.2">
      <c r="A25" s="5"/>
      <c r="B25" s="13" t="s">
        <v>47</v>
      </c>
      <c r="C25" s="9"/>
      <c r="D25" s="9"/>
      <c r="E25" s="9"/>
      <c r="F25" s="9"/>
    </row>
    <row r="26" spans="1:6" ht="15" x14ac:dyDescent="0.2">
      <c r="A26" s="5"/>
      <c r="B26" s="14" t="s">
        <v>48</v>
      </c>
      <c r="C26" s="9"/>
      <c r="D26" s="9"/>
      <c r="E26" s="9"/>
      <c r="F26" s="9"/>
    </row>
    <row r="27" spans="1:6" ht="15" x14ac:dyDescent="0.2">
      <c r="A27" s="5"/>
      <c r="B27" s="14" t="s">
        <v>49</v>
      </c>
      <c r="C27" s="9"/>
      <c r="D27" s="9"/>
      <c r="E27" s="9"/>
      <c r="F27" s="9"/>
    </row>
    <row r="28" spans="1:6" x14ac:dyDescent="0.2">
      <c r="A28" s="6"/>
      <c r="B28" s="9"/>
      <c r="C28" s="11"/>
      <c r="D28" s="11"/>
      <c r="E28" s="12"/>
      <c r="F28" s="9"/>
    </row>
    <row r="29" spans="1:6" ht="15" x14ac:dyDescent="0.2">
      <c r="A29" s="5"/>
      <c r="B29" s="11"/>
      <c r="C29" s="11"/>
      <c r="D29" s="15" t="s">
        <v>16</v>
      </c>
      <c r="E29" s="15" t="s">
        <v>50</v>
      </c>
      <c r="F29" s="9"/>
    </row>
    <row r="30" spans="1:6" ht="13.5" thickBot="1" x14ac:dyDescent="0.25">
      <c r="A30" s="7"/>
      <c r="B30" s="7"/>
      <c r="C30" s="7"/>
      <c r="D30" s="7"/>
      <c r="E30" s="7"/>
      <c r="F30" s="8"/>
    </row>
    <row r="31" spans="1:6" s="29" customFormat="1" ht="21.75" customHeight="1" x14ac:dyDescent="0.2">
      <c r="A31" s="79" t="s">
        <v>0</v>
      </c>
      <c r="B31" s="79"/>
      <c r="C31" s="79"/>
      <c r="D31" s="79"/>
      <c r="E31" s="79"/>
      <c r="F31" s="79"/>
    </row>
    <row r="32" spans="1:6" x14ac:dyDescent="0.2">
      <c r="A32" s="5"/>
      <c r="B32" s="6"/>
      <c r="C32" s="5"/>
      <c r="D32" s="5"/>
      <c r="E32" s="5"/>
    </row>
    <row r="33" spans="1:6" ht="14.25" x14ac:dyDescent="0.2">
      <c r="A33" s="9"/>
      <c r="B33" s="10" t="s">
        <v>6</v>
      </c>
      <c r="C33" s="10"/>
      <c r="D33" s="10"/>
      <c r="E33" s="16"/>
      <c r="F33" s="9"/>
    </row>
    <row r="34" spans="1:6" ht="14.25" x14ac:dyDescent="0.2">
      <c r="A34" s="9"/>
      <c r="B34" s="78"/>
      <c r="C34" s="78"/>
      <c r="D34" s="78"/>
      <c r="E34" s="16"/>
      <c r="F34" s="9"/>
    </row>
    <row r="35" spans="1:6" ht="14.25" x14ac:dyDescent="0.2">
      <c r="A35" s="9"/>
      <c r="B35" s="78"/>
      <c r="C35" s="78"/>
      <c r="D35" s="78"/>
      <c r="E35" s="16"/>
      <c r="F35" s="9"/>
    </row>
    <row r="36" spans="1:6" ht="14.25" x14ac:dyDescent="0.2">
      <c r="A36" s="9"/>
      <c r="B36" s="78" t="s">
        <v>51</v>
      </c>
      <c r="C36" s="78"/>
      <c r="D36" s="78"/>
      <c r="E36" s="16"/>
      <c r="F36" s="9"/>
    </row>
    <row r="37" spans="1:6" ht="14.25" x14ac:dyDescent="0.2">
      <c r="A37" s="9"/>
      <c r="B37" s="78"/>
      <c r="C37" s="78"/>
      <c r="D37" s="78"/>
      <c r="E37" s="16"/>
      <c r="F37" s="9"/>
    </row>
    <row r="38" spans="1:6" ht="14.25" x14ac:dyDescent="0.2">
      <c r="A38" s="9"/>
      <c r="B38" s="78"/>
      <c r="C38" s="78"/>
      <c r="D38" s="78"/>
      <c r="E38" s="16"/>
      <c r="F38" s="9"/>
    </row>
    <row r="39" spans="1:6" ht="14.25" x14ac:dyDescent="0.2">
      <c r="A39" s="9"/>
      <c r="B39" s="78" t="s">
        <v>52</v>
      </c>
      <c r="C39" s="78"/>
      <c r="D39" s="78"/>
      <c r="E39" s="16"/>
      <c r="F39" s="9"/>
    </row>
    <row r="40" spans="1:6" ht="14.25" x14ac:dyDescent="0.2">
      <c r="A40" s="9"/>
      <c r="B40" s="78"/>
      <c r="C40" s="78"/>
      <c r="D40" s="78"/>
      <c r="E40" s="16"/>
      <c r="F40" s="9"/>
    </row>
    <row r="41" spans="1:6" ht="13.5" customHeight="1" x14ac:dyDescent="0.2">
      <c r="A41" s="9"/>
      <c r="B41" s="78"/>
      <c r="C41" s="78"/>
      <c r="D41" s="78"/>
      <c r="E41" s="16"/>
      <c r="F41" s="9"/>
    </row>
    <row r="42" spans="1:6" ht="14.25" x14ac:dyDescent="0.2">
      <c r="A42" s="9"/>
      <c r="B42" s="78"/>
      <c r="C42" s="78"/>
      <c r="D42" s="78"/>
      <c r="E42" s="16"/>
      <c r="F42" s="9"/>
    </row>
    <row r="43" spans="1:6" ht="14.25" x14ac:dyDescent="0.2">
      <c r="A43" s="9"/>
      <c r="B43" s="78"/>
      <c r="C43" s="78"/>
      <c r="D43" s="78"/>
      <c r="E43" s="16"/>
      <c r="F43" s="9"/>
    </row>
    <row r="44" spans="1:6" ht="14.25" x14ac:dyDescent="0.2">
      <c r="A44" s="9"/>
      <c r="B44" s="78"/>
      <c r="C44" s="78"/>
      <c r="D44" s="78"/>
      <c r="E44" s="16"/>
      <c r="F44" s="9"/>
    </row>
    <row r="45" spans="1:6" ht="14.25" x14ac:dyDescent="0.2">
      <c r="A45" s="9"/>
      <c r="B45" s="78"/>
      <c r="C45" s="78"/>
      <c r="D45" s="78"/>
      <c r="E45" s="16"/>
      <c r="F45" s="9"/>
    </row>
    <row r="46" spans="1:6" ht="14.25" x14ac:dyDescent="0.2">
      <c r="A46" s="9"/>
      <c r="B46" s="78"/>
      <c r="C46" s="78"/>
      <c r="D46" s="78"/>
      <c r="E46" s="16"/>
      <c r="F46" s="9"/>
    </row>
    <row r="47" spans="1:6" ht="14.25" x14ac:dyDescent="0.2">
      <c r="A47" s="9"/>
      <c r="B47" s="78"/>
      <c r="C47" s="78"/>
      <c r="D47" s="78"/>
      <c r="E47" s="16"/>
      <c r="F47" s="9"/>
    </row>
    <row r="48" spans="1:6" ht="14.25" x14ac:dyDescent="0.2">
      <c r="A48" s="9"/>
      <c r="B48" s="78"/>
      <c r="C48" s="78"/>
      <c r="D48" s="78"/>
      <c r="E48" s="16"/>
      <c r="F48" s="9"/>
    </row>
    <row r="49" spans="1:6" ht="14.25" x14ac:dyDescent="0.2">
      <c r="A49" s="9"/>
      <c r="B49" s="78"/>
      <c r="C49" s="78"/>
      <c r="D49" s="78"/>
      <c r="E49" s="16"/>
      <c r="F49" s="9"/>
    </row>
    <row r="50" spans="1:6" ht="14.25" x14ac:dyDescent="0.2">
      <c r="A50" s="9"/>
      <c r="B50" s="78"/>
      <c r="C50" s="78"/>
      <c r="D50" s="78"/>
      <c r="E50" s="16"/>
      <c r="F50" s="9"/>
    </row>
    <row r="51" spans="1:6" ht="14.25" x14ac:dyDescent="0.2">
      <c r="A51" s="9"/>
      <c r="B51" s="78"/>
      <c r="C51" s="78"/>
      <c r="D51" s="78"/>
      <c r="E51" s="16"/>
      <c r="F51" s="9"/>
    </row>
    <row r="52" spans="1:6" ht="14.25" x14ac:dyDescent="0.2">
      <c r="A52" s="9"/>
      <c r="B52" s="78"/>
      <c r="C52" s="78"/>
      <c r="D52" s="78"/>
      <c r="E52" s="16"/>
      <c r="F52" s="9"/>
    </row>
    <row r="53" spans="1:6" ht="14.25" x14ac:dyDescent="0.2">
      <c r="A53" s="9"/>
      <c r="B53" s="78"/>
      <c r="C53" s="78"/>
      <c r="D53" s="78"/>
      <c r="E53" s="16"/>
      <c r="F53" s="9"/>
    </row>
    <row r="54" spans="1:6" ht="14.25" x14ac:dyDescent="0.2">
      <c r="A54" s="9"/>
      <c r="B54" s="78"/>
      <c r="C54" s="78"/>
      <c r="D54" s="78"/>
      <c r="E54" s="16"/>
      <c r="F54" s="9"/>
    </row>
    <row r="55" spans="1:6" ht="14.25" x14ac:dyDescent="0.2">
      <c r="A55" s="9"/>
      <c r="B55" s="78"/>
      <c r="C55" s="78"/>
      <c r="D55" s="78"/>
      <c r="E55" s="16"/>
      <c r="F55" s="9"/>
    </row>
    <row r="56" spans="1:6" ht="14.25" x14ac:dyDescent="0.2">
      <c r="A56" s="9"/>
      <c r="B56" s="78"/>
      <c r="C56" s="78"/>
      <c r="D56" s="78"/>
      <c r="E56" s="16"/>
      <c r="F56" s="9"/>
    </row>
    <row r="57" spans="1:6" ht="14.25" x14ac:dyDescent="0.2">
      <c r="A57" s="9"/>
      <c r="B57" s="78"/>
      <c r="C57" s="78"/>
      <c r="D57" s="78"/>
      <c r="E57" s="16"/>
      <c r="F57" s="9"/>
    </row>
    <row r="58" spans="1:6" ht="14.25" x14ac:dyDescent="0.2">
      <c r="A58" s="9"/>
      <c r="B58" s="78"/>
      <c r="C58" s="78"/>
      <c r="D58" s="78"/>
      <c r="E58" s="16"/>
      <c r="F58" s="9"/>
    </row>
    <row r="59" spans="1:6" ht="14.25" x14ac:dyDescent="0.2">
      <c r="A59" s="9"/>
      <c r="B59" s="78"/>
      <c r="C59" s="78"/>
      <c r="D59" s="78"/>
      <c r="E59" s="16"/>
      <c r="F59" s="9"/>
    </row>
    <row r="60" spans="1:6" ht="14.25" x14ac:dyDescent="0.2">
      <c r="A60" s="9"/>
      <c r="B60" s="78"/>
      <c r="C60" s="78"/>
      <c r="D60" s="78"/>
      <c r="E60" s="16"/>
      <c r="F60" s="9"/>
    </row>
    <row r="61" spans="1:6" ht="14.25" x14ac:dyDescent="0.2">
      <c r="A61" s="9"/>
      <c r="B61" s="78"/>
      <c r="C61" s="78"/>
      <c r="D61" s="78"/>
      <c r="E61" s="16"/>
      <c r="F61" s="9"/>
    </row>
    <row r="62" spans="1:6" ht="14.25" x14ac:dyDescent="0.2">
      <c r="A62" s="9"/>
      <c r="B62" s="78"/>
      <c r="C62" s="78"/>
      <c r="D62" s="78"/>
      <c r="E62" s="16"/>
      <c r="F62" s="9"/>
    </row>
    <row r="63" spans="1:6" ht="14.25" x14ac:dyDescent="0.2">
      <c r="A63" s="9"/>
      <c r="B63" s="78"/>
      <c r="C63" s="78"/>
      <c r="D63" s="78"/>
      <c r="E63" s="16"/>
      <c r="F63" s="9"/>
    </row>
    <row r="64" spans="1:6" ht="14.25" x14ac:dyDescent="0.2">
      <c r="A64" s="9"/>
      <c r="B64" s="78"/>
      <c r="C64" s="78"/>
      <c r="D64" s="78"/>
      <c r="E64" s="16"/>
      <c r="F64" s="9"/>
    </row>
    <row r="65" spans="1:6" ht="14.25" x14ac:dyDescent="0.2">
      <c r="A65" s="9"/>
      <c r="B65" s="78"/>
      <c r="C65" s="78"/>
      <c r="D65" s="78"/>
      <c r="E65" s="16"/>
      <c r="F65" s="9"/>
    </row>
    <row r="66" spans="1:6" ht="14.25" x14ac:dyDescent="0.2">
      <c r="A66" s="9"/>
      <c r="B66" s="78"/>
      <c r="C66" s="78"/>
      <c r="D66" s="78"/>
      <c r="E66" s="16"/>
      <c r="F66" s="9"/>
    </row>
    <row r="67" spans="1:6" ht="14.25" x14ac:dyDescent="0.2">
      <c r="A67" s="9"/>
      <c r="B67" s="78"/>
      <c r="C67" s="78"/>
      <c r="D67" s="78"/>
      <c r="E67" s="16"/>
      <c r="F67" s="9"/>
    </row>
    <row r="68" spans="1:6" ht="14.25" x14ac:dyDescent="0.2">
      <c r="A68" s="9"/>
      <c r="B68" s="78"/>
      <c r="C68" s="78"/>
      <c r="D68" s="78"/>
      <c r="E68" s="16"/>
      <c r="F68" s="9"/>
    </row>
    <row r="69" spans="1:6" ht="14.25" x14ac:dyDescent="0.2">
      <c r="A69" s="9"/>
      <c r="B69" s="78"/>
      <c r="C69" s="78"/>
      <c r="D69" s="78"/>
      <c r="E69" s="16"/>
      <c r="F69" s="9"/>
    </row>
    <row r="70" spans="1:6" ht="14.25" x14ac:dyDescent="0.2">
      <c r="A70" s="9"/>
      <c r="B70" s="78"/>
      <c r="C70" s="78"/>
      <c r="D70" s="78"/>
      <c r="E70" s="16"/>
      <c r="F70" s="9"/>
    </row>
    <row r="71" spans="1:6" ht="14.25" x14ac:dyDescent="0.2">
      <c r="A71" s="9"/>
      <c r="B71" s="78"/>
      <c r="C71" s="78"/>
      <c r="D71" s="78"/>
      <c r="E71" s="16"/>
      <c r="F71" s="9"/>
    </row>
    <row r="72" spans="1:6" ht="14.25" x14ac:dyDescent="0.2">
      <c r="A72" s="9"/>
      <c r="B72" s="78"/>
      <c r="C72" s="78"/>
      <c r="D72" s="78"/>
      <c r="E72" s="16"/>
      <c r="F72" s="9"/>
    </row>
    <row r="73" spans="1:6" ht="14.25" x14ac:dyDescent="0.2">
      <c r="A73" s="9"/>
      <c r="B73" s="78"/>
      <c r="C73" s="78"/>
      <c r="D73" s="78"/>
      <c r="E73" s="16"/>
      <c r="F73" s="9"/>
    </row>
    <row r="74" spans="1:6" ht="13.5" customHeight="1" x14ac:dyDescent="0.2">
      <c r="A74" s="9"/>
      <c r="B74" s="78"/>
      <c r="C74" s="78"/>
      <c r="D74" s="78"/>
      <c r="E74" s="16"/>
      <c r="F74" s="9"/>
    </row>
    <row r="75" spans="1:6" ht="13.5" customHeight="1" x14ac:dyDescent="0.2">
      <c r="A75" s="9"/>
      <c r="B75" s="13" t="s">
        <v>20</v>
      </c>
      <c r="C75" s="14"/>
      <c r="D75" s="14"/>
      <c r="E75" s="17">
        <f>1.5*190</f>
        <v>285</v>
      </c>
      <c r="F75" s="9"/>
    </row>
    <row r="76" spans="1:6" ht="13.5" customHeight="1" x14ac:dyDescent="0.2">
      <c r="A76" s="9"/>
      <c r="B76" s="22" t="s">
        <v>17</v>
      </c>
      <c r="C76" s="14"/>
      <c r="D76" s="14"/>
      <c r="E76" s="18">
        <v>0</v>
      </c>
      <c r="F76" s="9"/>
    </row>
    <row r="77" spans="1:6" ht="13.5" customHeight="1" x14ac:dyDescent="0.2">
      <c r="A77" s="9"/>
      <c r="B77" s="22" t="s">
        <v>18</v>
      </c>
      <c r="C77" s="14"/>
      <c r="D77" s="14"/>
      <c r="E77" s="18">
        <v>0</v>
      </c>
      <c r="F77" s="9"/>
    </row>
    <row r="78" spans="1:6" ht="13.5" customHeight="1" x14ac:dyDescent="0.2">
      <c r="A78" s="9"/>
      <c r="B78" s="13" t="s">
        <v>19</v>
      </c>
      <c r="C78" s="14"/>
      <c r="D78" s="14"/>
      <c r="E78" s="17">
        <f>SUM(E75:E77)</f>
        <v>285</v>
      </c>
      <c r="F78" s="9"/>
    </row>
    <row r="79" spans="1:6" ht="13.5" customHeight="1" x14ac:dyDescent="0.2">
      <c r="A79" s="9"/>
      <c r="B79" s="14" t="s">
        <v>5</v>
      </c>
      <c r="C79" s="19">
        <v>0.05</v>
      </c>
      <c r="D79" s="14"/>
      <c r="E79" s="23">
        <f>ROUND(E78*C79,2)</f>
        <v>14.25</v>
      </c>
      <c r="F79" s="9"/>
    </row>
    <row r="80" spans="1:6" ht="13.5" customHeight="1" x14ac:dyDescent="0.2">
      <c r="A80" s="9"/>
      <c r="B80" s="14" t="s">
        <v>4</v>
      </c>
      <c r="C80" s="19">
        <v>9.5000000000000001E-2</v>
      </c>
      <c r="D80" s="14"/>
      <c r="E80" s="24">
        <f>ROUND((E78+E79)*C80,2)</f>
        <v>28.43</v>
      </c>
      <c r="F80" s="9"/>
    </row>
    <row r="81" spans="1:6" ht="13.5" customHeight="1" x14ac:dyDescent="0.2">
      <c r="A81" s="9"/>
      <c r="B81" s="14"/>
      <c r="C81" s="14"/>
      <c r="D81" s="14"/>
      <c r="E81" s="20"/>
      <c r="F81" s="9"/>
    </row>
    <row r="82" spans="1:6" ht="16.5" customHeight="1" thickBot="1" x14ac:dyDescent="0.25">
      <c r="A82" s="9"/>
      <c r="B82" s="13" t="s">
        <v>21</v>
      </c>
      <c r="C82" s="14"/>
      <c r="D82" s="14"/>
      <c r="E82" s="21">
        <f>SUM(E78:E80)</f>
        <v>327.68</v>
      </c>
      <c r="F82" s="9"/>
    </row>
    <row r="83" spans="1:6" ht="15.75" thickTop="1" x14ac:dyDescent="0.2">
      <c r="A83" s="9"/>
      <c r="B83" s="81"/>
      <c r="C83" s="81"/>
      <c r="D83" s="81"/>
      <c r="E83" s="25"/>
      <c r="F83" s="9"/>
    </row>
    <row r="84" spans="1:6" ht="15" x14ac:dyDescent="0.2">
      <c r="A84" s="9"/>
      <c r="B84" s="80" t="s">
        <v>23</v>
      </c>
      <c r="C84" s="80"/>
      <c r="D84" s="80"/>
      <c r="E84" s="25">
        <v>0</v>
      </c>
      <c r="F84" s="9"/>
    </row>
    <row r="85" spans="1:6" ht="15" x14ac:dyDescent="0.2">
      <c r="A85" s="9"/>
      <c r="B85" s="81"/>
      <c r="C85" s="81"/>
      <c r="D85" s="81"/>
      <c r="E85" s="25"/>
      <c r="F85" s="9"/>
    </row>
    <row r="86" spans="1:6" ht="19.5" customHeight="1" x14ac:dyDescent="0.2">
      <c r="A86" s="9"/>
      <c r="B86" s="26" t="s">
        <v>22</v>
      </c>
      <c r="C86" s="27"/>
      <c r="D86" s="27"/>
      <c r="E86" s="28">
        <f>E82-E84</f>
        <v>327.68</v>
      </c>
      <c r="F86" s="9"/>
    </row>
    <row r="87" spans="1:6" ht="13.5" customHeight="1" x14ac:dyDescent="0.2">
      <c r="A87" s="9"/>
      <c r="B87" s="9"/>
      <c r="C87" s="9"/>
      <c r="D87" s="9"/>
      <c r="E87" s="9"/>
      <c r="F87" s="9"/>
    </row>
    <row r="88" spans="1:6" x14ac:dyDescent="0.2">
      <c r="A88" s="9"/>
      <c r="B88" s="9"/>
      <c r="C88" s="9"/>
      <c r="D88" s="9"/>
      <c r="E88" s="9"/>
      <c r="F88" s="9"/>
    </row>
    <row r="89" spans="1:6" x14ac:dyDescent="0.2">
      <c r="A89" s="9"/>
      <c r="B89" s="76"/>
      <c r="C89" s="76"/>
      <c r="D89" s="76"/>
      <c r="E89" s="76"/>
      <c r="F89" s="9"/>
    </row>
    <row r="90" spans="1:6" ht="14.25" x14ac:dyDescent="0.2">
      <c r="A90" s="84" t="s">
        <v>24</v>
      </c>
      <c r="B90" s="84"/>
      <c r="C90" s="84"/>
      <c r="D90" s="84"/>
      <c r="E90" s="84"/>
      <c r="F90" s="84"/>
    </row>
    <row r="91" spans="1:6" ht="14.25" x14ac:dyDescent="0.2">
      <c r="A91" s="82" t="s">
        <v>7</v>
      </c>
      <c r="B91" s="82"/>
      <c r="C91" s="82"/>
      <c r="D91" s="82"/>
      <c r="E91" s="82"/>
      <c r="F91" s="82"/>
    </row>
    <row r="92" spans="1:6" x14ac:dyDescent="0.2">
      <c r="A92" s="9"/>
      <c r="B92" s="9"/>
      <c r="C92" s="9"/>
      <c r="D92" s="9"/>
      <c r="E92" s="9"/>
      <c r="F92" s="9"/>
    </row>
    <row r="93" spans="1:6" x14ac:dyDescent="0.2">
      <c r="A93" s="9"/>
      <c r="B93" s="77"/>
      <c r="C93" s="77"/>
      <c r="D93" s="77"/>
      <c r="E93" s="77"/>
      <c r="F93" s="9"/>
    </row>
    <row r="94" spans="1:6" ht="15" x14ac:dyDescent="0.2">
      <c r="A94" s="83" t="s">
        <v>8</v>
      </c>
      <c r="B94" s="83"/>
      <c r="C94" s="83"/>
      <c r="D94" s="83"/>
      <c r="E94" s="83"/>
      <c r="F94" s="83"/>
    </row>
    <row r="96" spans="1:6" ht="39.75" customHeight="1" x14ac:dyDescent="0.2">
      <c r="B96" s="74"/>
      <c r="C96" s="75"/>
      <c r="D96" s="75"/>
    </row>
    <row r="97" spans="2:4" ht="13.5" customHeight="1" x14ac:dyDescent="0.2"/>
    <row r="98" spans="2:4" x14ac:dyDescent="0.2">
      <c r="B98" s="4"/>
      <c r="C98" s="4"/>
      <c r="D98" s="4"/>
    </row>
  </sheetData>
  <mergeCells count="51"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31:F31"/>
    <mergeCell ref="B45:D45"/>
    <mergeCell ref="B46:D46"/>
    <mergeCell ref="B47:D47"/>
    <mergeCell ref="B48:D48"/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2:F91"/>
  <sheetViews>
    <sheetView view="pageBreakPreview" topLeftCell="A16" zoomScale="80" zoomScaleNormal="100" zoomScaleSheetLayoutView="80" workbookViewId="0">
      <selection activeCell="E36" sqref="E36"/>
    </sheetView>
  </sheetViews>
  <sheetFormatPr baseColWidth="10" defaultRowHeight="12.75" x14ac:dyDescent="0.2"/>
  <cols>
    <col min="1" max="1" width="5.140625" style="32" customWidth="1"/>
    <col min="2" max="2" width="120" style="32" customWidth="1"/>
    <col min="3" max="3" width="11.5703125" style="32" customWidth="1"/>
    <col min="4" max="4" width="17.5703125" style="32" customWidth="1"/>
    <col min="5" max="5" width="17.7109375" style="32" customWidth="1"/>
    <col min="6" max="6" width="10.5703125" style="32" customWidth="1"/>
    <col min="7" max="16384" width="11.42578125" style="32"/>
  </cols>
  <sheetData>
    <row r="12" spans="2:5" x14ac:dyDescent="0.2">
      <c r="B12" s="31"/>
      <c r="E12" s="33"/>
    </row>
    <row r="13" spans="2:5" x14ac:dyDescent="0.2">
      <c r="B13" s="31"/>
      <c r="E13" s="33"/>
    </row>
    <row r="14" spans="2:5" x14ac:dyDescent="0.2">
      <c r="B14" s="31"/>
      <c r="E14" s="33"/>
    </row>
    <row r="15" spans="2:5" x14ac:dyDescent="0.2">
      <c r="B15" s="31"/>
      <c r="E15" s="33"/>
    </row>
    <row r="16" spans="2:5" x14ac:dyDescent="0.2">
      <c r="B16" s="31"/>
      <c r="E16" s="33"/>
    </row>
    <row r="17" spans="1:6" x14ac:dyDescent="0.2">
      <c r="B17" s="31"/>
      <c r="E17" s="33"/>
    </row>
    <row r="18" spans="1:6" x14ac:dyDescent="0.2">
      <c r="B18" s="31"/>
      <c r="E18" s="33"/>
    </row>
    <row r="19" spans="1:6" x14ac:dyDescent="0.2">
      <c r="B19" s="31"/>
      <c r="E19" s="33"/>
    </row>
    <row r="20" spans="1:6" x14ac:dyDescent="0.2">
      <c r="B20" s="31"/>
      <c r="E20" s="33"/>
    </row>
    <row r="21" spans="1:6" ht="15" x14ac:dyDescent="0.2">
      <c r="A21" s="34"/>
      <c r="B21" s="35" t="s">
        <v>92</v>
      </c>
      <c r="C21" s="36"/>
      <c r="D21" s="36"/>
      <c r="E21" s="36"/>
      <c r="F21" s="36"/>
    </row>
    <row r="22" spans="1:6" ht="15" x14ac:dyDescent="0.2">
      <c r="A22" s="34"/>
      <c r="B22" s="37"/>
      <c r="C22" s="36"/>
      <c r="D22" s="36"/>
      <c r="E22" s="36"/>
      <c r="F22" s="36"/>
    </row>
    <row r="23" spans="1:6" ht="15" x14ac:dyDescent="0.2">
      <c r="A23" s="34"/>
      <c r="B23" s="37"/>
      <c r="C23" s="36"/>
      <c r="D23" s="36"/>
      <c r="E23" s="36"/>
      <c r="F23" s="36"/>
    </row>
    <row r="24" spans="1:6" ht="15" x14ac:dyDescent="0.2">
      <c r="A24" s="34"/>
      <c r="B24" s="13"/>
      <c r="C24" s="36"/>
      <c r="D24" s="36"/>
      <c r="E24" s="36"/>
      <c r="F24" s="36"/>
    </row>
    <row r="25" spans="1:6" ht="15" x14ac:dyDescent="0.2">
      <c r="A25" s="34"/>
      <c r="B25" s="13" t="s">
        <v>57</v>
      </c>
      <c r="C25" s="36"/>
      <c r="D25" s="36"/>
      <c r="E25" s="36"/>
      <c r="F25" s="36"/>
    </row>
    <row r="26" spans="1:6" ht="33.75" customHeight="1" x14ac:dyDescent="0.2">
      <c r="A26" s="34"/>
      <c r="B26" s="73" t="s">
        <v>83</v>
      </c>
      <c r="C26" s="36"/>
      <c r="D26" s="36"/>
      <c r="E26" s="36"/>
      <c r="F26" s="36"/>
    </row>
    <row r="27" spans="1:6" x14ac:dyDescent="0.2">
      <c r="A27" s="38"/>
      <c r="B27" s="36"/>
      <c r="C27" s="39"/>
      <c r="D27" s="39"/>
      <c r="E27" s="40"/>
      <c r="F27" s="36"/>
    </row>
    <row r="28" spans="1:6" ht="15" x14ac:dyDescent="0.2">
      <c r="A28" s="34"/>
      <c r="B28" s="39"/>
      <c r="C28" s="39"/>
      <c r="D28" s="41" t="s">
        <v>16</v>
      </c>
      <c r="E28" s="41" t="s">
        <v>93</v>
      </c>
      <c r="F28" s="36"/>
    </row>
    <row r="29" spans="1:6" ht="13.5" thickBot="1" x14ac:dyDescent="0.25">
      <c r="A29" s="42"/>
      <c r="B29" s="42"/>
      <c r="C29" s="42"/>
      <c r="D29" s="42"/>
      <c r="E29" s="42"/>
      <c r="F29" s="43"/>
    </row>
    <row r="30" spans="1:6" s="44" customFormat="1" ht="21.75" customHeight="1" x14ac:dyDescent="0.2">
      <c r="A30" s="86" t="s">
        <v>0</v>
      </c>
      <c r="B30" s="86"/>
      <c r="C30" s="86"/>
      <c r="D30" s="86"/>
      <c r="E30" s="86"/>
      <c r="F30" s="86"/>
    </row>
    <row r="31" spans="1:6" x14ac:dyDescent="0.2">
      <c r="A31" s="34"/>
      <c r="B31" s="38"/>
      <c r="C31" s="34"/>
      <c r="D31" s="34"/>
      <c r="E31" s="34"/>
    </row>
    <row r="32" spans="1:6" ht="14.25" x14ac:dyDescent="0.2">
      <c r="A32" s="36"/>
      <c r="B32" s="45" t="s">
        <v>6</v>
      </c>
      <c r="C32" s="45"/>
      <c r="D32" s="45"/>
      <c r="E32" s="46"/>
      <c r="F32" s="36"/>
    </row>
    <row r="33" spans="1:6" ht="14.25" x14ac:dyDescent="0.2">
      <c r="A33" s="36"/>
      <c r="B33" s="85"/>
      <c r="C33" s="85"/>
      <c r="D33" s="85"/>
      <c r="E33" s="46"/>
      <c r="F33" s="36"/>
    </row>
    <row r="34" spans="1:6" ht="14.25" x14ac:dyDescent="0.2">
      <c r="A34" s="36"/>
      <c r="B34" s="85"/>
      <c r="C34" s="85"/>
      <c r="D34" s="85"/>
      <c r="E34" s="46"/>
      <c r="F34" s="36"/>
    </row>
    <row r="35" spans="1:6" ht="14.25" x14ac:dyDescent="0.2">
      <c r="A35" s="36"/>
      <c r="B35" s="85" t="s">
        <v>94</v>
      </c>
      <c r="C35" s="85"/>
      <c r="D35" s="85"/>
      <c r="E35" s="46">
        <f>2*245</f>
        <v>490</v>
      </c>
      <c r="F35" s="36"/>
    </row>
    <row r="36" spans="1:6" ht="14.25" x14ac:dyDescent="0.2">
      <c r="A36" s="36"/>
      <c r="B36" s="85"/>
      <c r="C36" s="85"/>
      <c r="D36" s="85"/>
      <c r="E36" s="46"/>
      <c r="F36" s="36"/>
    </row>
    <row r="37" spans="1:6" ht="14.25" x14ac:dyDescent="0.2">
      <c r="A37" s="36"/>
      <c r="B37" s="85"/>
      <c r="C37" s="85"/>
      <c r="D37" s="85"/>
      <c r="E37" s="46"/>
      <c r="F37" s="36"/>
    </row>
    <row r="38" spans="1:6" ht="14.25" x14ac:dyDescent="0.2">
      <c r="A38" s="36"/>
      <c r="B38" s="85"/>
      <c r="C38" s="85"/>
      <c r="D38" s="85"/>
      <c r="E38" s="46"/>
      <c r="F38" s="36"/>
    </row>
    <row r="39" spans="1:6" ht="14.25" x14ac:dyDescent="0.2">
      <c r="A39" s="36"/>
      <c r="B39" s="85"/>
      <c r="C39" s="85"/>
      <c r="D39" s="85"/>
      <c r="E39" s="46"/>
      <c r="F39" s="36"/>
    </row>
    <row r="40" spans="1:6" ht="14.25" x14ac:dyDescent="0.2">
      <c r="A40" s="36"/>
      <c r="B40" s="85"/>
      <c r="C40" s="85"/>
      <c r="D40" s="85"/>
      <c r="E40" s="46"/>
      <c r="F40" s="36"/>
    </row>
    <row r="41" spans="1:6" ht="14.25" x14ac:dyDescent="0.2">
      <c r="A41" s="36"/>
      <c r="B41" s="85"/>
      <c r="C41" s="85"/>
      <c r="D41" s="85"/>
      <c r="E41" s="46"/>
      <c r="F41" s="36"/>
    </row>
    <row r="42" spans="1:6" ht="14.25" x14ac:dyDescent="0.2">
      <c r="A42" s="36"/>
      <c r="B42" s="85"/>
      <c r="C42" s="85"/>
      <c r="D42" s="85"/>
      <c r="E42" s="46"/>
      <c r="F42" s="36"/>
    </row>
    <row r="43" spans="1:6" ht="14.25" x14ac:dyDescent="0.2">
      <c r="A43" s="36"/>
      <c r="B43" s="85"/>
      <c r="C43" s="85"/>
      <c r="D43" s="85"/>
      <c r="E43" s="46"/>
      <c r="F43" s="36"/>
    </row>
    <row r="44" spans="1:6" ht="14.25" x14ac:dyDescent="0.2">
      <c r="A44" s="36"/>
      <c r="B44" s="85"/>
      <c r="C44" s="85"/>
      <c r="D44" s="85"/>
      <c r="E44" s="46"/>
      <c r="F44" s="36"/>
    </row>
    <row r="45" spans="1:6" ht="14.25" x14ac:dyDescent="0.2">
      <c r="A45" s="36"/>
      <c r="B45" s="85"/>
      <c r="C45" s="85"/>
      <c r="D45" s="85"/>
      <c r="E45" s="46"/>
      <c r="F45" s="36"/>
    </row>
    <row r="46" spans="1:6" ht="14.25" x14ac:dyDescent="0.2">
      <c r="A46" s="36"/>
      <c r="B46" s="85"/>
      <c r="C46" s="85"/>
      <c r="D46" s="85"/>
      <c r="E46" s="46"/>
      <c r="F46" s="36"/>
    </row>
    <row r="47" spans="1:6" ht="14.25" x14ac:dyDescent="0.2">
      <c r="A47" s="36"/>
      <c r="B47" s="85"/>
      <c r="C47" s="85"/>
      <c r="D47" s="85"/>
      <c r="E47" s="46"/>
      <c r="F47" s="36"/>
    </row>
    <row r="48" spans="1:6" ht="14.25" x14ac:dyDescent="0.2">
      <c r="A48" s="36"/>
      <c r="B48" s="85"/>
      <c r="C48" s="85"/>
      <c r="D48" s="85"/>
      <c r="E48" s="46"/>
      <c r="F48" s="36"/>
    </row>
    <row r="49" spans="1:6" ht="14.25" x14ac:dyDescent="0.2">
      <c r="A49" s="36"/>
      <c r="B49" s="85"/>
      <c r="C49" s="85"/>
      <c r="D49" s="85"/>
      <c r="E49" s="46"/>
      <c r="F49" s="36"/>
    </row>
    <row r="50" spans="1:6" ht="14.25" x14ac:dyDescent="0.2">
      <c r="A50" s="36"/>
      <c r="B50" s="85"/>
      <c r="C50" s="85"/>
      <c r="D50" s="85"/>
      <c r="E50" s="46"/>
      <c r="F50" s="36"/>
    </row>
    <row r="51" spans="1:6" ht="14.25" x14ac:dyDescent="0.2">
      <c r="A51" s="36"/>
      <c r="B51" s="85"/>
      <c r="C51" s="85"/>
      <c r="D51" s="85"/>
      <c r="E51" s="46"/>
      <c r="F51" s="36"/>
    </row>
    <row r="52" spans="1:6" ht="14.25" x14ac:dyDescent="0.2">
      <c r="A52" s="36"/>
      <c r="B52" s="85"/>
      <c r="C52" s="85"/>
      <c r="D52" s="85"/>
      <c r="E52" s="46"/>
      <c r="F52" s="36"/>
    </row>
    <row r="53" spans="1:6" ht="14.25" x14ac:dyDescent="0.2">
      <c r="A53" s="36"/>
      <c r="B53" s="85"/>
      <c r="C53" s="85"/>
      <c r="D53" s="85"/>
      <c r="E53" s="46"/>
      <c r="F53" s="36"/>
    </row>
    <row r="54" spans="1:6" ht="14.25" x14ac:dyDescent="0.2">
      <c r="A54" s="36"/>
      <c r="B54" s="47"/>
      <c r="C54" s="47"/>
      <c r="D54" s="47"/>
      <c r="E54" s="46"/>
      <c r="F54" s="36"/>
    </row>
    <row r="55" spans="1:6" ht="14.25" x14ac:dyDescent="0.2">
      <c r="A55" s="36"/>
      <c r="B55" s="85"/>
      <c r="C55" s="85"/>
      <c r="D55" s="85"/>
      <c r="E55" s="46"/>
      <c r="F55" s="36"/>
    </row>
    <row r="56" spans="1:6" ht="14.25" x14ac:dyDescent="0.2">
      <c r="A56" s="36"/>
      <c r="B56" s="85"/>
      <c r="C56" s="85"/>
      <c r="D56" s="85"/>
      <c r="E56" s="46"/>
      <c r="F56" s="36"/>
    </row>
    <row r="57" spans="1:6" ht="14.25" x14ac:dyDescent="0.2">
      <c r="A57" s="36"/>
      <c r="B57" s="85"/>
      <c r="C57" s="85"/>
      <c r="D57" s="85"/>
      <c r="E57" s="46"/>
      <c r="F57" s="36"/>
    </row>
    <row r="58" spans="1:6" ht="14.25" x14ac:dyDescent="0.2">
      <c r="A58" s="36"/>
      <c r="B58" s="85"/>
      <c r="C58" s="85"/>
      <c r="D58" s="85"/>
      <c r="E58" s="46"/>
      <c r="F58" s="36"/>
    </row>
    <row r="59" spans="1:6" ht="14.25" x14ac:dyDescent="0.2">
      <c r="A59" s="36"/>
      <c r="B59" s="85"/>
      <c r="C59" s="85"/>
      <c r="D59" s="85"/>
      <c r="E59" s="46"/>
      <c r="F59" s="36"/>
    </row>
    <row r="60" spans="1:6" ht="14.25" x14ac:dyDescent="0.2">
      <c r="A60" s="36"/>
      <c r="B60" s="85"/>
      <c r="C60" s="85"/>
      <c r="D60" s="85"/>
      <c r="E60" s="46"/>
      <c r="F60" s="36"/>
    </row>
    <row r="61" spans="1:6" ht="14.25" x14ac:dyDescent="0.2">
      <c r="A61" s="36"/>
      <c r="B61" s="85"/>
      <c r="C61" s="85"/>
      <c r="D61" s="85"/>
      <c r="E61" s="46"/>
      <c r="F61" s="36"/>
    </row>
    <row r="62" spans="1:6" ht="14.25" x14ac:dyDescent="0.2">
      <c r="A62" s="36"/>
      <c r="B62" s="85"/>
      <c r="C62" s="85"/>
      <c r="D62" s="85"/>
      <c r="E62" s="46"/>
      <c r="F62" s="36"/>
    </row>
    <row r="63" spans="1:6" ht="14.25" x14ac:dyDescent="0.2">
      <c r="A63" s="36"/>
      <c r="B63" s="85"/>
      <c r="C63" s="85"/>
      <c r="D63" s="85"/>
      <c r="E63" s="46"/>
      <c r="F63" s="36"/>
    </row>
    <row r="64" spans="1:6" ht="14.25" x14ac:dyDescent="0.2">
      <c r="A64" s="36"/>
      <c r="B64" s="85"/>
      <c r="C64" s="85"/>
      <c r="D64" s="85"/>
      <c r="E64" s="46"/>
      <c r="F64" s="36"/>
    </row>
    <row r="65" spans="1:6" ht="14.25" x14ac:dyDescent="0.2">
      <c r="A65" s="36"/>
      <c r="B65" s="85"/>
      <c r="C65" s="85"/>
      <c r="D65" s="85"/>
      <c r="E65" s="46"/>
      <c r="F65" s="36"/>
    </row>
    <row r="66" spans="1:6" ht="14.25" x14ac:dyDescent="0.2">
      <c r="A66" s="36"/>
      <c r="B66" s="85"/>
      <c r="C66" s="85"/>
      <c r="D66" s="85"/>
      <c r="E66" s="46"/>
      <c r="F66" s="36"/>
    </row>
    <row r="67" spans="1:6" ht="13.5" customHeight="1" x14ac:dyDescent="0.2">
      <c r="A67" s="36"/>
      <c r="B67" s="85"/>
      <c r="C67" s="85"/>
      <c r="D67" s="85"/>
      <c r="E67" s="46"/>
      <c r="F67" s="36"/>
    </row>
    <row r="68" spans="1:6" ht="13.5" customHeight="1" x14ac:dyDescent="0.2">
      <c r="A68" s="36"/>
      <c r="B68" s="35" t="s">
        <v>20</v>
      </c>
      <c r="C68" s="37"/>
      <c r="D68" s="37"/>
      <c r="E68" s="17">
        <f>SUM(E32:E67)</f>
        <v>490</v>
      </c>
      <c r="F68" s="36"/>
    </row>
    <row r="69" spans="1:6" ht="13.5" customHeight="1" x14ac:dyDescent="0.2">
      <c r="A69" s="36"/>
      <c r="B69" s="48" t="s">
        <v>17</v>
      </c>
      <c r="C69" s="37"/>
      <c r="D69" s="37"/>
      <c r="E69" s="18">
        <v>0</v>
      </c>
      <c r="F69" s="36"/>
    </row>
    <row r="70" spans="1:6" ht="13.5" customHeight="1" x14ac:dyDescent="0.2">
      <c r="A70" s="36"/>
      <c r="B70" s="48" t="s">
        <v>18</v>
      </c>
      <c r="C70" s="37"/>
      <c r="D70" s="37"/>
      <c r="E70" s="18">
        <v>0</v>
      </c>
      <c r="F70" s="36"/>
    </row>
    <row r="71" spans="1:6" ht="13.5" customHeight="1" x14ac:dyDescent="0.2">
      <c r="A71" s="36"/>
      <c r="B71" s="35" t="s">
        <v>19</v>
      </c>
      <c r="C71" s="37"/>
      <c r="D71" s="37"/>
      <c r="E71" s="17">
        <f>SUM(E68:E70)</f>
        <v>490</v>
      </c>
      <c r="F71" s="36"/>
    </row>
    <row r="72" spans="1:6" ht="13.5" customHeight="1" x14ac:dyDescent="0.2">
      <c r="A72" s="36"/>
      <c r="B72" s="37" t="s">
        <v>5</v>
      </c>
      <c r="C72" s="49">
        <v>0.05</v>
      </c>
      <c r="D72" s="37"/>
      <c r="E72" s="23">
        <f>ROUND(E71*C72,2)</f>
        <v>24.5</v>
      </c>
      <c r="F72" s="36"/>
    </row>
    <row r="73" spans="1:6" ht="13.5" customHeight="1" x14ac:dyDescent="0.2">
      <c r="A73" s="36"/>
      <c r="B73" s="37" t="s">
        <v>4</v>
      </c>
      <c r="C73" s="50">
        <v>9.9750000000000005E-2</v>
      </c>
      <c r="D73" s="37"/>
      <c r="E73" s="24">
        <f>ROUND(E71*C73,2)</f>
        <v>48.88</v>
      </c>
      <c r="F73" s="36"/>
    </row>
    <row r="74" spans="1:6" ht="13.5" customHeight="1" x14ac:dyDescent="0.2">
      <c r="A74" s="36"/>
      <c r="B74" s="37"/>
      <c r="C74" s="37"/>
      <c r="D74" s="37"/>
      <c r="E74" s="51"/>
      <c r="F74" s="36"/>
    </row>
    <row r="75" spans="1:6" ht="16.5" customHeight="1" thickBot="1" x14ac:dyDescent="0.25">
      <c r="A75" s="36"/>
      <c r="B75" s="35" t="s">
        <v>21</v>
      </c>
      <c r="C75" s="37"/>
      <c r="D75" s="37"/>
      <c r="E75" s="21">
        <f>SUM(E71:E73)</f>
        <v>563.38</v>
      </c>
      <c r="F75" s="36"/>
    </row>
    <row r="76" spans="1:6" ht="15.75" thickTop="1" x14ac:dyDescent="0.2">
      <c r="A76" s="36"/>
      <c r="B76" s="91"/>
      <c r="C76" s="91"/>
      <c r="D76" s="91"/>
      <c r="E76" s="52"/>
      <c r="F76" s="36"/>
    </row>
    <row r="77" spans="1:6" ht="15" x14ac:dyDescent="0.2">
      <c r="A77" s="36"/>
      <c r="B77" s="92" t="s">
        <v>23</v>
      </c>
      <c r="C77" s="92"/>
      <c r="D77" s="92"/>
      <c r="E77" s="52">
        <v>0</v>
      </c>
      <c r="F77" s="36"/>
    </row>
    <row r="78" spans="1:6" ht="15" x14ac:dyDescent="0.2">
      <c r="A78" s="36"/>
      <c r="B78" s="91"/>
      <c r="C78" s="91"/>
      <c r="D78" s="91"/>
      <c r="E78" s="52"/>
      <c r="F78" s="36"/>
    </row>
    <row r="79" spans="1:6" ht="19.5" customHeight="1" x14ac:dyDescent="0.2">
      <c r="A79" s="36"/>
      <c r="B79" s="53" t="s">
        <v>22</v>
      </c>
      <c r="C79" s="54"/>
      <c r="D79" s="54"/>
      <c r="E79" s="55">
        <f>E75-E77</f>
        <v>563.38</v>
      </c>
      <c r="F79" s="36"/>
    </row>
    <row r="80" spans="1:6" ht="13.5" customHeight="1" x14ac:dyDescent="0.2">
      <c r="A80" s="36"/>
      <c r="B80" s="36"/>
      <c r="C80" s="36"/>
      <c r="D80" s="36"/>
      <c r="E80" s="36"/>
      <c r="F80" s="36"/>
    </row>
    <row r="81" spans="1:6" x14ac:dyDescent="0.2">
      <c r="A81" s="36"/>
      <c r="B81" s="36"/>
      <c r="C81" s="36"/>
      <c r="D81" s="36"/>
      <c r="E81" s="36"/>
      <c r="F81" s="36"/>
    </row>
    <row r="82" spans="1:6" x14ac:dyDescent="0.2">
      <c r="A82" s="36"/>
      <c r="B82" s="93"/>
      <c r="C82" s="93"/>
      <c r="D82" s="93"/>
      <c r="E82" s="93"/>
      <c r="F82" s="36"/>
    </row>
    <row r="83" spans="1:6" ht="14.25" x14ac:dyDescent="0.2">
      <c r="A83" s="94" t="s">
        <v>71</v>
      </c>
      <c r="B83" s="94"/>
      <c r="C83" s="94"/>
      <c r="D83" s="94"/>
      <c r="E83" s="94"/>
      <c r="F83" s="94"/>
    </row>
    <row r="84" spans="1:6" ht="14.25" x14ac:dyDescent="0.2">
      <c r="A84" s="95" t="s">
        <v>72</v>
      </c>
      <c r="B84" s="95"/>
      <c r="C84" s="95"/>
      <c r="D84" s="95"/>
      <c r="E84" s="95"/>
      <c r="F84" s="95"/>
    </row>
    <row r="85" spans="1:6" x14ac:dyDescent="0.2">
      <c r="A85" s="36"/>
      <c r="B85" s="36"/>
      <c r="C85" s="36"/>
      <c r="D85" s="36"/>
      <c r="E85" s="36"/>
      <c r="F85" s="36"/>
    </row>
    <row r="86" spans="1:6" x14ac:dyDescent="0.2">
      <c r="A86" s="36"/>
      <c r="B86" s="87"/>
      <c r="C86" s="87"/>
      <c r="D86" s="87"/>
      <c r="E86" s="87"/>
      <c r="F86" s="36"/>
    </row>
    <row r="87" spans="1:6" ht="15" x14ac:dyDescent="0.2">
      <c r="A87" s="88" t="s">
        <v>8</v>
      </c>
      <c r="B87" s="88"/>
      <c r="C87" s="88"/>
      <c r="D87" s="88"/>
      <c r="E87" s="88"/>
      <c r="F87" s="88"/>
    </row>
    <row r="89" spans="1:6" ht="39.75" customHeight="1" x14ac:dyDescent="0.2">
      <c r="B89" s="89"/>
      <c r="C89" s="90"/>
      <c r="D89" s="90"/>
    </row>
    <row r="90" spans="1:6" ht="13.5" customHeight="1" x14ac:dyDescent="0.2"/>
    <row r="91" spans="1:6" x14ac:dyDescent="0.2">
      <c r="B91" s="56"/>
      <c r="C91" s="56"/>
      <c r="D91" s="5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00000000-0002-0000-09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2:F91"/>
  <sheetViews>
    <sheetView view="pageBreakPreview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32" customWidth="1"/>
    <col min="2" max="2" width="120" style="32" customWidth="1"/>
    <col min="3" max="3" width="11.5703125" style="32" customWidth="1"/>
    <col min="4" max="4" width="17.5703125" style="32" customWidth="1"/>
    <col min="5" max="5" width="17.7109375" style="32" customWidth="1"/>
    <col min="6" max="6" width="10.5703125" style="32" customWidth="1"/>
    <col min="7" max="16384" width="11.42578125" style="32"/>
  </cols>
  <sheetData>
    <row r="12" spans="2:5" x14ac:dyDescent="0.2">
      <c r="B12" s="31"/>
      <c r="E12" s="33"/>
    </row>
    <row r="13" spans="2:5" x14ac:dyDescent="0.2">
      <c r="B13" s="31"/>
      <c r="E13" s="33"/>
    </row>
    <row r="14" spans="2:5" x14ac:dyDescent="0.2">
      <c r="B14" s="31"/>
      <c r="E14" s="33"/>
    </row>
    <row r="15" spans="2:5" x14ac:dyDescent="0.2">
      <c r="B15" s="31"/>
      <c r="E15" s="33"/>
    </row>
    <row r="16" spans="2:5" x14ac:dyDescent="0.2">
      <c r="B16" s="31"/>
      <c r="E16" s="33"/>
    </row>
    <row r="17" spans="1:6" x14ac:dyDescent="0.2">
      <c r="B17" s="31"/>
      <c r="E17" s="33"/>
    </row>
    <row r="18" spans="1:6" x14ac:dyDescent="0.2">
      <c r="B18" s="31"/>
      <c r="E18" s="33"/>
    </row>
    <row r="19" spans="1:6" x14ac:dyDescent="0.2">
      <c r="B19" s="31"/>
      <c r="E19" s="33"/>
    </row>
    <row r="20" spans="1:6" x14ac:dyDescent="0.2">
      <c r="B20" s="31"/>
      <c r="E20" s="33"/>
    </row>
    <row r="21" spans="1:6" ht="15" x14ac:dyDescent="0.2">
      <c r="A21" s="34"/>
      <c r="B21" s="35" t="s">
        <v>95</v>
      </c>
      <c r="C21" s="36"/>
      <c r="D21" s="36"/>
      <c r="E21" s="36"/>
      <c r="F21" s="36"/>
    </row>
    <row r="22" spans="1:6" ht="15" x14ac:dyDescent="0.2">
      <c r="A22" s="34"/>
      <c r="B22" s="37"/>
      <c r="C22" s="36"/>
      <c r="D22" s="36"/>
      <c r="E22" s="36"/>
      <c r="F22" s="36"/>
    </row>
    <row r="23" spans="1:6" ht="15" x14ac:dyDescent="0.2">
      <c r="A23" s="34"/>
      <c r="B23" s="37"/>
      <c r="C23" s="36"/>
      <c r="D23" s="36"/>
      <c r="E23" s="36"/>
      <c r="F23" s="36"/>
    </row>
    <row r="24" spans="1:6" ht="15" x14ac:dyDescent="0.2">
      <c r="A24" s="34"/>
      <c r="B24" s="13"/>
      <c r="C24" s="36"/>
      <c r="D24" s="36"/>
      <c r="E24" s="36"/>
      <c r="F24" s="36"/>
    </row>
    <row r="25" spans="1:6" ht="15" x14ac:dyDescent="0.2">
      <c r="A25" s="34"/>
      <c r="B25" s="13" t="s">
        <v>57</v>
      </c>
      <c r="C25" s="36"/>
      <c r="D25" s="36"/>
      <c r="E25" s="36"/>
      <c r="F25" s="36"/>
    </row>
    <row r="26" spans="1:6" ht="33.75" customHeight="1" x14ac:dyDescent="0.2">
      <c r="A26" s="34"/>
      <c r="B26" s="73" t="s">
        <v>83</v>
      </c>
      <c r="C26" s="36"/>
      <c r="D26" s="36"/>
      <c r="E26" s="36"/>
      <c r="F26" s="36"/>
    </row>
    <row r="27" spans="1:6" x14ac:dyDescent="0.2">
      <c r="A27" s="38"/>
      <c r="B27" s="36"/>
      <c r="C27" s="39"/>
      <c r="D27" s="39"/>
      <c r="E27" s="40"/>
      <c r="F27" s="36"/>
    </row>
    <row r="28" spans="1:6" ht="15" x14ac:dyDescent="0.2">
      <c r="A28" s="34"/>
      <c r="B28" s="39"/>
      <c r="C28" s="39"/>
      <c r="D28" s="41" t="s">
        <v>16</v>
      </c>
      <c r="E28" s="41" t="s">
        <v>96</v>
      </c>
      <c r="F28" s="36"/>
    </row>
    <row r="29" spans="1:6" ht="13.5" thickBot="1" x14ac:dyDescent="0.25">
      <c r="A29" s="42"/>
      <c r="B29" s="42"/>
      <c r="C29" s="42"/>
      <c r="D29" s="42"/>
      <c r="E29" s="42"/>
      <c r="F29" s="43"/>
    </row>
    <row r="30" spans="1:6" s="44" customFormat="1" ht="21.75" customHeight="1" x14ac:dyDescent="0.2">
      <c r="A30" s="86" t="s">
        <v>0</v>
      </c>
      <c r="B30" s="86"/>
      <c r="C30" s="86"/>
      <c r="D30" s="86"/>
      <c r="E30" s="86"/>
      <c r="F30" s="86"/>
    </row>
    <row r="31" spans="1:6" x14ac:dyDescent="0.2">
      <c r="A31" s="34"/>
      <c r="B31" s="38"/>
      <c r="C31" s="34"/>
      <c r="D31" s="34"/>
      <c r="E31" s="34"/>
    </row>
    <row r="32" spans="1:6" ht="14.25" x14ac:dyDescent="0.2">
      <c r="A32" s="36"/>
      <c r="B32" s="45" t="s">
        <v>6</v>
      </c>
      <c r="C32" s="45"/>
      <c r="D32" s="45"/>
      <c r="E32" s="46"/>
      <c r="F32" s="36"/>
    </row>
    <row r="33" spans="1:6" ht="14.25" x14ac:dyDescent="0.2">
      <c r="A33" s="36"/>
      <c r="B33" s="85"/>
      <c r="C33" s="85"/>
      <c r="D33" s="85"/>
      <c r="E33" s="46"/>
      <c r="F33" s="36"/>
    </row>
    <row r="34" spans="1:6" ht="14.25" x14ac:dyDescent="0.2">
      <c r="A34" s="36"/>
      <c r="B34" s="85"/>
      <c r="C34" s="85"/>
      <c r="D34" s="85"/>
      <c r="E34" s="46"/>
      <c r="F34" s="36"/>
    </row>
    <row r="35" spans="1:6" ht="30" customHeight="1" x14ac:dyDescent="0.2">
      <c r="A35" s="36"/>
      <c r="B35" s="85" t="s">
        <v>97</v>
      </c>
      <c r="C35" s="85"/>
      <c r="D35" s="85"/>
      <c r="E35" s="46">
        <f>0.25*255</f>
        <v>63.75</v>
      </c>
      <c r="F35" s="36"/>
    </row>
    <row r="36" spans="1:6" ht="14.25" x14ac:dyDescent="0.2">
      <c r="A36" s="36"/>
      <c r="B36" s="85"/>
      <c r="C36" s="85"/>
      <c r="D36" s="85"/>
      <c r="E36" s="46"/>
      <c r="F36" s="36"/>
    </row>
    <row r="37" spans="1:6" ht="14.25" x14ac:dyDescent="0.2">
      <c r="A37" s="36"/>
      <c r="B37" s="85"/>
      <c r="C37" s="85"/>
      <c r="D37" s="85"/>
      <c r="E37" s="46"/>
      <c r="F37" s="36"/>
    </row>
    <row r="38" spans="1:6" ht="14.25" x14ac:dyDescent="0.2">
      <c r="A38" s="36"/>
      <c r="B38" s="85"/>
      <c r="C38" s="85"/>
      <c r="D38" s="85"/>
      <c r="E38" s="46"/>
      <c r="F38" s="36"/>
    </row>
    <row r="39" spans="1:6" ht="14.25" x14ac:dyDescent="0.2">
      <c r="A39" s="36"/>
      <c r="B39" s="85"/>
      <c r="C39" s="85"/>
      <c r="D39" s="85"/>
      <c r="E39" s="46"/>
      <c r="F39" s="36"/>
    </row>
    <row r="40" spans="1:6" ht="14.25" x14ac:dyDescent="0.2">
      <c r="A40" s="36"/>
      <c r="B40" s="85"/>
      <c r="C40" s="85"/>
      <c r="D40" s="85"/>
      <c r="E40" s="46"/>
      <c r="F40" s="36"/>
    </row>
    <row r="41" spans="1:6" ht="14.25" x14ac:dyDescent="0.2">
      <c r="A41" s="36"/>
      <c r="B41" s="85"/>
      <c r="C41" s="85"/>
      <c r="D41" s="85"/>
      <c r="E41" s="46"/>
      <c r="F41" s="36"/>
    </row>
    <row r="42" spans="1:6" ht="14.25" x14ac:dyDescent="0.2">
      <c r="A42" s="36"/>
      <c r="B42" s="85"/>
      <c r="C42" s="85"/>
      <c r="D42" s="85"/>
      <c r="E42" s="46"/>
      <c r="F42" s="36"/>
    </row>
    <row r="43" spans="1:6" ht="14.25" x14ac:dyDescent="0.2">
      <c r="A43" s="36"/>
      <c r="B43" s="85"/>
      <c r="C43" s="85"/>
      <c r="D43" s="85"/>
      <c r="E43" s="46"/>
      <c r="F43" s="36"/>
    </row>
    <row r="44" spans="1:6" ht="14.25" x14ac:dyDescent="0.2">
      <c r="A44" s="36"/>
      <c r="B44" s="85"/>
      <c r="C44" s="85"/>
      <c r="D44" s="85"/>
      <c r="E44" s="46"/>
      <c r="F44" s="36"/>
    </row>
    <row r="45" spans="1:6" ht="14.25" x14ac:dyDescent="0.2">
      <c r="A45" s="36"/>
      <c r="B45" s="85"/>
      <c r="C45" s="85"/>
      <c r="D45" s="85"/>
      <c r="E45" s="46"/>
      <c r="F45" s="36"/>
    </row>
    <row r="46" spans="1:6" ht="14.25" x14ac:dyDescent="0.2">
      <c r="A46" s="36"/>
      <c r="B46" s="85"/>
      <c r="C46" s="85"/>
      <c r="D46" s="85"/>
      <c r="E46" s="46"/>
      <c r="F46" s="36"/>
    </row>
    <row r="47" spans="1:6" ht="14.25" x14ac:dyDescent="0.2">
      <c r="A47" s="36"/>
      <c r="B47" s="85"/>
      <c r="C47" s="85"/>
      <c r="D47" s="85"/>
      <c r="E47" s="46"/>
      <c r="F47" s="36"/>
    </row>
    <row r="48" spans="1:6" ht="14.25" x14ac:dyDescent="0.2">
      <c r="A48" s="36"/>
      <c r="B48" s="85"/>
      <c r="C48" s="85"/>
      <c r="D48" s="85"/>
      <c r="E48" s="46"/>
      <c r="F48" s="36"/>
    </row>
    <row r="49" spans="1:6" ht="14.25" x14ac:dyDescent="0.2">
      <c r="A49" s="36"/>
      <c r="B49" s="85"/>
      <c r="C49" s="85"/>
      <c r="D49" s="85"/>
      <c r="E49" s="46"/>
      <c r="F49" s="36"/>
    </row>
    <row r="50" spans="1:6" ht="14.25" x14ac:dyDescent="0.2">
      <c r="A50" s="36"/>
      <c r="B50" s="85"/>
      <c r="C50" s="85"/>
      <c r="D50" s="85"/>
      <c r="E50" s="46"/>
      <c r="F50" s="36"/>
    </row>
    <row r="51" spans="1:6" ht="14.25" x14ac:dyDescent="0.2">
      <c r="A51" s="36"/>
      <c r="B51" s="85"/>
      <c r="C51" s="85"/>
      <c r="D51" s="85"/>
      <c r="E51" s="46"/>
      <c r="F51" s="36"/>
    </row>
    <row r="52" spans="1:6" ht="14.25" x14ac:dyDescent="0.2">
      <c r="A52" s="36"/>
      <c r="B52" s="85"/>
      <c r="C52" s="85"/>
      <c r="D52" s="85"/>
      <c r="E52" s="46"/>
      <c r="F52" s="36"/>
    </row>
    <row r="53" spans="1:6" ht="14.25" x14ac:dyDescent="0.2">
      <c r="A53" s="36"/>
      <c r="B53" s="85"/>
      <c r="C53" s="85"/>
      <c r="D53" s="85"/>
      <c r="E53" s="46"/>
      <c r="F53" s="36"/>
    </row>
    <row r="54" spans="1:6" ht="14.25" x14ac:dyDescent="0.2">
      <c r="A54" s="36"/>
      <c r="B54" s="47"/>
      <c r="C54" s="47"/>
      <c r="D54" s="47"/>
      <c r="E54" s="46"/>
      <c r="F54" s="36"/>
    </row>
    <row r="55" spans="1:6" ht="14.25" x14ac:dyDescent="0.2">
      <c r="A55" s="36"/>
      <c r="B55" s="85"/>
      <c r="C55" s="85"/>
      <c r="D55" s="85"/>
      <c r="E55" s="46"/>
      <c r="F55" s="36"/>
    </row>
    <row r="56" spans="1:6" ht="14.25" x14ac:dyDescent="0.2">
      <c r="A56" s="36"/>
      <c r="B56" s="85"/>
      <c r="C56" s="85"/>
      <c r="D56" s="85"/>
      <c r="E56" s="46"/>
      <c r="F56" s="36"/>
    </row>
    <row r="57" spans="1:6" ht="14.25" x14ac:dyDescent="0.2">
      <c r="A57" s="36"/>
      <c r="B57" s="85"/>
      <c r="C57" s="85"/>
      <c r="D57" s="85"/>
      <c r="E57" s="46"/>
      <c r="F57" s="36"/>
    </row>
    <row r="58" spans="1:6" ht="14.25" x14ac:dyDescent="0.2">
      <c r="A58" s="36"/>
      <c r="B58" s="85"/>
      <c r="C58" s="85"/>
      <c r="D58" s="85"/>
      <c r="E58" s="46"/>
      <c r="F58" s="36"/>
    </row>
    <row r="59" spans="1:6" ht="14.25" x14ac:dyDescent="0.2">
      <c r="A59" s="36"/>
      <c r="B59" s="85"/>
      <c r="C59" s="85"/>
      <c r="D59" s="85"/>
      <c r="E59" s="46"/>
      <c r="F59" s="36"/>
    </row>
    <row r="60" spans="1:6" ht="14.25" x14ac:dyDescent="0.2">
      <c r="A60" s="36"/>
      <c r="B60" s="85"/>
      <c r="C60" s="85"/>
      <c r="D60" s="85"/>
      <c r="E60" s="46"/>
      <c r="F60" s="36"/>
    </row>
    <row r="61" spans="1:6" ht="14.25" x14ac:dyDescent="0.2">
      <c r="A61" s="36"/>
      <c r="B61" s="85"/>
      <c r="C61" s="85"/>
      <c r="D61" s="85"/>
      <c r="E61" s="46"/>
      <c r="F61" s="36"/>
    </row>
    <row r="62" spans="1:6" ht="14.25" x14ac:dyDescent="0.2">
      <c r="A62" s="36"/>
      <c r="B62" s="85"/>
      <c r="C62" s="85"/>
      <c r="D62" s="85"/>
      <c r="E62" s="46"/>
      <c r="F62" s="36"/>
    </row>
    <row r="63" spans="1:6" ht="14.25" x14ac:dyDescent="0.2">
      <c r="A63" s="36"/>
      <c r="B63" s="85"/>
      <c r="C63" s="85"/>
      <c r="D63" s="85"/>
      <c r="E63" s="46"/>
      <c r="F63" s="36"/>
    </row>
    <row r="64" spans="1:6" ht="14.25" x14ac:dyDescent="0.2">
      <c r="A64" s="36"/>
      <c r="B64" s="85"/>
      <c r="C64" s="85"/>
      <c r="D64" s="85"/>
      <c r="E64" s="46"/>
      <c r="F64" s="36"/>
    </row>
    <row r="65" spans="1:6" ht="14.25" x14ac:dyDescent="0.2">
      <c r="A65" s="36"/>
      <c r="B65" s="85"/>
      <c r="C65" s="85"/>
      <c r="D65" s="85"/>
      <c r="E65" s="46"/>
      <c r="F65" s="36"/>
    </row>
    <row r="66" spans="1:6" ht="14.25" x14ac:dyDescent="0.2">
      <c r="A66" s="36"/>
      <c r="B66" s="85"/>
      <c r="C66" s="85"/>
      <c r="D66" s="85"/>
      <c r="E66" s="46"/>
      <c r="F66" s="36"/>
    </row>
    <row r="67" spans="1:6" ht="13.5" customHeight="1" x14ac:dyDescent="0.2">
      <c r="A67" s="36"/>
      <c r="B67" s="85"/>
      <c r="C67" s="85"/>
      <c r="D67" s="85"/>
      <c r="E67" s="46"/>
      <c r="F67" s="36"/>
    </row>
    <row r="68" spans="1:6" ht="13.5" customHeight="1" x14ac:dyDescent="0.2">
      <c r="A68" s="36"/>
      <c r="B68" s="35" t="s">
        <v>20</v>
      </c>
      <c r="C68" s="37"/>
      <c r="D68" s="37"/>
      <c r="E68" s="17">
        <f>SUM(E32:E67)</f>
        <v>63.75</v>
      </c>
      <c r="F68" s="36"/>
    </row>
    <row r="69" spans="1:6" ht="13.5" customHeight="1" x14ac:dyDescent="0.2">
      <c r="A69" s="36"/>
      <c r="B69" s="48" t="s">
        <v>17</v>
      </c>
      <c r="C69" s="37"/>
      <c r="D69" s="37"/>
      <c r="E69" s="18">
        <v>0</v>
      </c>
      <c r="F69" s="36"/>
    </row>
    <row r="70" spans="1:6" ht="13.5" customHeight="1" x14ac:dyDescent="0.2">
      <c r="A70" s="36"/>
      <c r="B70" s="48" t="s">
        <v>18</v>
      </c>
      <c r="C70" s="37"/>
      <c r="D70" s="37"/>
      <c r="E70" s="18">
        <v>0</v>
      </c>
      <c r="F70" s="36"/>
    </row>
    <row r="71" spans="1:6" ht="13.5" customHeight="1" x14ac:dyDescent="0.2">
      <c r="A71" s="36"/>
      <c r="B71" s="35" t="s">
        <v>19</v>
      </c>
      <c r="C71" s="37"/>
      <c r="D71" s="37"/>
      <c r="E71" s="17">
        <f>SUM(E68:E70)</f>
        <v>63.75</v>
      </c>
      <c r="F71" s="36"/>
    </row>
    <row r="72" spans="1:6" ht="13.5" customHeight="1" x14ac:dyDescent="0.2">
      <c r="A72" s="36"/>
      <c r="B72" s="37" t="s">
        <v>5</v>
      </c>
      <c r="C72" s="49">
        <v>0.05</v>
      </c>
      <c r="D72" s="37"/>
      <c r="E72" s="23">
        <f>ROUND(E71*C72,2)</f>
        <v>3.19</v>
      </c>
      <c r="F72" s="36"/>
    </row>
    <row r="73" spans="1:6" ht="13.5" customHeight="1" x14ac:dyDescent="0.2">
      <c r="A73" s="36"/>
      <c r="B73" s="37" t="s">
        <v>4</v>
      </c>
      <c r="C73" s="50">
        <v>9.9750000000000005E-2</v>
      </c>
      <c r="D73" s="37"/>
      <c r="E73" s="24">
        <f>ROUND(E71*C73,2)</f>
        <v>6.36</v>
      </c>
      <c r="F73" s="36"/>
    </row>
    <row r="74" spans="1:6" ht="13.5" customHeight="1" x14ac:dyDescent="0.2">
      <c r="A74" s="36"/>
      <c r="B74" s="37"/>
      <c r="C74" s="37"/>
      <c r="D74" s="37"/>
      <c r="E74" s="51"/>
      <c r="F74" s="36"/>
    </row>
    <row r="75" spans="1:6" ht="16.5" customHeight="1" thickBot="1" x14ac:dyDescent="0.25">
      <c r="A75" s="36"/>
      <c r="B75" s="35" t="s">
        <v>21</v>
      </c>
      <c r="C75" s="37"/>
      <c r="D75" s="37"/>
      <c r="E75" s="21">
        <f>SUM(E71:E73)</f>
        <v>73.3</v>
      </c>
      <c r="F75" s="36"/>
    </row>
    <row r="76" spans="1:6" ht="15.75" thickTop="1" x14ac:dyDescent="0.2">
      <c r="A76" s="36"/>
      <c r="B76" s="91"/>
      <c r="C76" s="91"/>
      <c r="D76" s="91"/>
      <c r="E76" s="52"/>
      <c r="F76" s="36"/>
    </row>
    <row r="77" spans="1:6" ht="15" x14ac:dyDescent="0.2">
      <c r="A77" s="36"/>
      <c r="B77" s="92" t="s">
        <v>23</v>
      </c>
      <c r="C77" s="92"/>
      <c r="D77" s="92"/>
      <c r="E77" s="52">
        <v>0</v>
      </c>
      <c r="F77" s="36"/>
    </row>
    <row r="78" spans="1:6" ht="15" x14ac:dyDescent="0.2">
      <c r="A78" s="36"/>
      <c r="B78" s="91"/>
      <c r="C78" s="91"/>
      <c r="D78" s="91"/>
      <c r="E78" s="52"/>
      <c r="F78" s="36"/>
    </row>
    <row r="79" spans="1:6" ht="19.5" customHeight="1" x14ac:dyDescent="0.2">
      <c r="A79" s="36"/>
      <c r="B79" s="53" t="s">
        <v>22</v>
      </c>
      <c r="C79" s="54"/>
      <c r="D79" s="54"/>
      <c r="E79" s="55">
        <f>E75-E77</f>
        <v>73.3</v>
      </c>
      <c r="F79" s="36"/>
    </row>
    <row r="80" spans="1:6" ht="13.5" customHeight="1" x14ac:dyDescent="0.2">
      <c r="A80" s="36"/>
      <c r="B80" s="36"/>
      <c r="C80" s="36"/>
      <c r="D80" s="36"/>
      <c r="E80" s="36"/>
      <c r="F80" s="36"/>
    </row>
    <row r="81" spans="1:6" x14ac:dyDescent="0.2">
      <c r="A81" s="36"/>
      <c r="B81" s="36"/>
      <c r="C81" s="36"/>
      <c r="D81" s="36"/>
      <c r="E81" s="36"/>
      <c r="F81" s="36"/>
    </row>
    <row r="82" spans="1:6" x14ac:dyDescent="0.2">
      <c r="A82" s="36"/>
      <c r="B82" s="93"/>
      <c r="C82" s="93"/>
      <c r="D82" s="93"/>
      <c r="E82" s="93"/>
      <c r="F82" s="36"/>
    </row>
    <row r="83" spans="1:6" ht="14.25" x14ac:dyDescent="0.2">
      <c r="A83" s="94" t="s">
        <v>71</v>
      </c>
      <c r="B83" s="94"/>
      <c r="C83" s="94"/>
      <c r="D83" s="94"/>
      <c r="E83" s="94"/>
      <c r="F83" s="94"/>
    </row>
    <row r="84" spans="1:6" ht="14.25" x14ac:dyDescent="0.2">
      <c r="A84" s="95" t="s">
        <v>72</v>
      </c>
      <c r="B84" s="95"/>
      <c r="C84" s="95"/>
      <c r="D84" s="95"/>
      <c r="E84" s="95"/>
      <c r="F84" s="95"/>
    </row>
    <row r="85" spans="1:6" x14ac:dyDescent="0.2">
      <c r="A85" s="36"/>
      <c r="B85" s="36"/>
      <c r="C85" s="36"/>
      <c r="D85" s="36"/>
      <c r="E85" s="36"/>
      <c r="F85" s="36"/>
    </row>
    <row r="86" spans="1:6" x14ac:dyDescent="0.2">
      <c r="A86" s="36"/>
      <c r="B86" s="87"/>
      <c r="C86" s="87"/>
      <c r="D86" s="87"/>
      <c r="E86" s="87"/>
      <c r="F86" s="36"/>
    </row>
    <row r="87" spans="1:6" ht="15" x14ac:dyDescent="0.2">
      <c r="A87" s="88" t="s">
        <v>8</v>
      </c>
      <c r="B87" s="88"/>
      <c r="C87" s="88"/>
      <c r="D87" s="88"/>
      <c r="E87" s="88"/>
      <c r="F87" s="88"/>
    </row>
    <row r="89" spans="1:6" ht="39.75" customHeight="1" x14ac:dyDescent="0.2">
      <c r="B89" s="89"/>
      <c r="C89" s="90"/>
      <c r="D89" s="90"/>
    </row>
    <row r="90" spans="1:6" ht="13.5" customHeight="1" x14ac:dyDescent="0.2"/>
    <row r="91" spans="1:6" x14ac:dyDescent="0.2">
      <c r="B91" s="56"/>
      <c r="C91" s="56"/>
      <c r="D91" s="56"/>
    </row>
  </sheetData>
  <mergeCells count="44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00000000-0002-0000-0A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59D20-A758-49D1-AA07-9E2A801CC019}">
  <sheetPr>
    <pageSetUpPr fitToPage="1"/>
  </sheetPr>
  <dimension ref="A12:F91"/>
  <sheetViews>
    <sheetView view="pageBreakPreview" zoomScale="80" zoomScaleNormal="100" zoomScaleSheetLayoutView="80" workbookViewId="0">
      <selection activeCell="E36" sqref="E36"/>
    </sheetView>
  </sheetViews>
  <sheetFormatPr baseColWidth="10" defaultRowHeight="12.75" x14ac:dyDescent="0.2"/>
  <cols>
    <col min="1" max="1" width="5.140625" style="32" customWidth="1"/>
    <col min="2" max="2" width="120" style="32" customWidth="1"/>
    <col min="3" max="3" width="11.5703125" style="32" customWidth="1"/>
    <col min="4" max="4" width="17.5703125" style="32" customWidth="1"/>
    <col min="5" max="5" width="17.7109375" style="32" customWidth="1"/>
    <col min="6" max="6" width="10.5703125" style="32" customWidth="1"/>
    <col min="7" max="16384" width="11.42578125" style="32"/>
  </cols>
  <sheetData>
    <row r="12" spans="2:5" x14ac:dyDescent="0.2">
      <c r="B12" s="31"/>
      <c r="E12" s="33"/>
    </row>
    <row r="13" spans="2:5" x14ac:dyDescent="0.2">
      <c r="B13" s="31"/>
      <c r="E13" s="33"/>
    </row>
    <row r="14" spans="2:5" x14ac:dyDescent="0.2">
      <c r="B14" s="31"/>
      <c r="E14" s="33"/>
    </row>
    <row r="15" spans="2:5" x14ac:dyDescent="0.2">
      <c r="B15" s="31"/>
      <c r="E15" s="33"/>
    </row>
    <row r="16" spans="2:5" x14ac:dyDescent="0.2">
      <c r="B16" s="31"/>
      <c r="E16" s="33"/>
    </row>
    <row r="17" spans="1:6" x14ac:dyDescent="0.2">
      <c r="B17" s="31"/>
      <c r="E17" s="33"/>
    </row>
    <row r="18" spans="1:6" x14ac:dyDescent="0.2">
      <c r="B18" s="31"/>
      <c r="E18" s="33"/>
    </row>
    <row r="19" spans="1:6" x14ac:dyDescent="0.2">
      <c r="B19" s="31"/>
      <c r="E19" s="33"/>
    </row>
    <row r="20" spans="1:6" x14ac:dyDescent="0.2">
      <c r="B20" s="31"/>
      <c r="E20" s="33"/>
    </row>
    <row r="21" spans="1:6" ht="15" x14ac:dyDescent="0.2">
      <c r="A21" s="34"/>
      <c r="B21" s="35" t="s">
        <v>98</v>
      </c>
      <c r="C21" s="36"/>
      <c r="D21" s="36"/>
      <c r="E21" s="36"/>
      <c r="F21" s="36"/>
    </row>
    <row r="22" spans="1:6" ht="15" x14ac:dyDescent="0.2">
      <c r="A22" s="34"/>
      <c r="B22" s="37"/>
      <c r="C22" s="36"/>
      <c r="D22" s="36"/>
      <c r="E22" s="36"/>
      <c r="F22" s="36"/>
    </row>
    <row r="23" spans="1:6" ht="15" x14ac:dyDescent="0.2">
      <c r="A23" s="34"/>
      <c r="B23" s="37"/>
      <c r="C23" s="36"/>
      <c r="D23" s="36"/>
      <c r="E23" s="36"/>
      <c r="F23" s="36"/>
    </row>
    <row r="24" spans="1:6" ht="15" x14ac:dyDescent="0.2">
      <c r="A24" s="34"/>
      <c r="B24" s="13"/>
      <c r="C24" s="36"/>
      <c r="D24" s="36"/>
      <c r="E24" s="36"/>
      <c r="F24" s="36"/>
    </row>
    <row r="25" spans="1:6" ht="15" x14ac:dyDescent="0.2">
      <c r="A25" s="34"/>
      <c r="B25" s="13" t="s">
        <v>57</v>
      </c>
      <c r="C25" s="36"/>
      <c r="D25" s="36"/>
      <c r="E25" s="36"/>
      <c r="F25" s="36"/>
    </row>
    <row r="26" spans="1:6" ht="33.75" customHeight="1" x14ac:dyDescent="0.2">
      <c r="A26" s="34"/>
      <c r="B26" s="73" t="s">
        <v>83</v>
      </c>
      <c r="C26" s="36"/>
      <c r="D26" s="36"/>
      <c r="E26" s="36"/>
      <c r="F26" s="36"/>
    </row>
    <row r="27" spans="1:6" x14ac:dyDescent="0.2">
      <c r="A27" s="38"/>
      <c r="B27" s="36"/>
      <c r="C27" s="39"/>
      <c r="D27" s="39"/>
      <c r="E27" s="40"/>
      <c r="F27" s="36"/>
    </row>
    <row r="28" spans="1:6" ht="15" x14ac:dyDescent="0.2">
      <c r="A28" s="34"/>
      <c r="B28" s="39"/>
      <c r="C28" s="39"/>
      <c r="D28" s="41" t="s">
        <v>16</v>
      </c>
      <c r="E28" s="41" t="s">
        <v>99</v>
      </c>
      <c r="F28" s="36"/>
    </row>
    <row r="29" spans="1:6" ht="13.5" thickBot="1" x14ac:dyDescent="0.25">
      <c r="A29" s="42"/>
      <c r="B29" s="42"/>
      <c r="C29" s="42"/>
      <c r="D29" s="42"/>
      <c r="E29" s="42"/>
      <c r="F29" s="43"/>
    </row>
    <row r="30" spans="1:6" s="44" customFormat="1" ht="21.75" customHeight="1" x14ac:dyDescent="0.2">
      <c r="A30" s="86" t="s">
        <v>0</v>
      </c>
      <c r="B30" s="86"/>
      <c r="C30" s="86"/>
      <c r="D30" s="86"/>
      <c r="E30" s="86"/>
      <c r="F30" s="86"/>
    </row>
    <row r="31" spans="1:6" x14ac:dyDescent="0.2">
      <c r="A31" s="34"/>
      <c r="B31" s="38"/>
      <c r="C31" s="34"/>
      <c r="D31" s="34"/>
      <c r="E31" s="34"/>
    </row>
    <row r="32" spans="1:6" ht="14.25" x14ac:dyDescent="0.2">
      <c r="A32" s="36"/>
      <c r="B32" s="45" t="s">
        <v>6</v>
      </c>
      <c r="C32" s="45"/>
      <c r="D32" s="45"/>
      <c r="E32" s="46"/>
      <c r="F32" s="36"/>
    </row>
    <row r="33" spans="1:6" ht="14.25" x14ac:dyDescent="0.2">
      <c r="A33" s="36"/>
      <c r="B33" s="85"/>
      <c r="C33" s="85"/>
      <c r="D33" s="85"/>
      <c r="E33" s="46"/>
      <c r="F33" s="36"/>
    </row>
    <row r="34" spans="1:6" ht="14.25" x14ac:dyDescent="0.2">
      <c r="A34" s="36"/>
      <c r="B34" s="85"/>
      <c r="C34" s="85"/>
      <c r="D34" s="85"/>
      <c r="E34" s="46"/>
      <c r="F34" s="36"/>
    </row>
    <row r="35" spans="1:6" ht="30" customHeight="1" x14ac:dyDescent="0.2">
      <c r="A35" s="36"/>
      <c r="B35" s="85" t="s">
        <v>100</v>
      </c>
      <c r="C35" s="85"/>
      <c r="D35" s="85"/>
      <c r="E35" s="46">
        <f>2.75*255</f>
        <v>701.25</v>
      </c>
      <c r="F35" s="36"/>
    </row>
    <row r="36" spans="1:6" ht="14.25" x14ac:dyDescent="0.2">
      <c r="A36" s="36"/>
      <c r="B36" s="85"/>
      <c r="C36" s="85"/>
      <c r="D36" s="85"/>
      <c r="E36" s="46"/>
      <c r="F36" s="36"/>
    </row>
    <row r="37" spans="1:6" ht="14.25" x14ac:dyDescent="0.2">
      <c r="A37" s="36"/>
      <c r="B37" s="85"/>
      <c r="C37" s="85"/>
      <c r="D37" s="85"/>
      <c r="E37" s="46"/>
      <c r="F37" s="36"/>
    </row>
    <row r="38" spans="1:6" ht="14.25" x14ac:dyDescent="0.2">
      <c r="A38" s="36"/>
      <c r="B38" s="85"/>
      <c r="C38" s="85"/>
      <c r="D38" s="85"/>
      <c r="E38" s="46"/>
      <c r="F38" s="36"/>
    </row>
    <row r="39" spans="1:6" ht="14.25" x14ac:dyDescent="0.2">
      <c r="A39" s="36"/>
      <c r="B39" s="85"/>
      <c r="C39" s="85"/>
      <c r="D39" s="85"/>
      <c r="E39" s="46"/>
      <c r="F39" s="36"/>
    </row>
    <row r="40" spans="1:6" ht="14.25" x14ac:dyDescent="0.2">
      <c r="A40" s="36"/>
      <c r="B40" s="85"/>
      <c r="C40" s="85"/>
      <c r="D40" s="85"/>
      <c r="E40" s="46"/>
      <c r="F40" s="36"/>
    </row>
    <row r="41" spans="1:6" ht="14.25" x14ac:dyDescent="0.2">
      <c r="A41" s="36"/>
      <c r="B41" s="85"/>
      <c r="C41" s="85"/>
      <c r="D41" s="85"/>
      <c r="E41" s="46"/>
      <c r="F41" s="36"/>
    </row>
    <row r="42" spans="1:6" ht="14.25" x14ac:dyDescent="0.2">
      <c r="A42" s="36"/>
      <c r="B42" s="85"/>
      <c r="C42" s="85"/>
      <c r="D42" s="85"/>
      <c r="E42" s="46"/>
      <c r="F42" s="36"/>
    </row>
    <row r="43" spans="1:6" ht="14.25" x14ac:dyDescent="0.2">
      <c r="A43" s="36"/>
      <c r="B43" s="85"/>
      <c r="C43" s="85"/>
      <c r="D43" s="85"/>
      <c r="E43" s="46"/>
      <c r="F43" s="36"/>
    </row>
    <row r="44" spans="1:6" ht="14.25" x14ac:dyDescent="0.2">
      <c r="A44" s="36"/>
      <c r="B44" s="85"/>
      <c r="C44" s="85"/>
      <c r="D44" s="85"/>
      <c r="E44" s="46"/>
      <c r="F44" s="36"/>
    </row>
    <row r="45" spans="1:6" ht="14.25" x14ac:dyDescent="0.2">
      <c r="A45" s="36"/>
      <c r="B45" s="85"/>
      <c r="C45" s="85"/>
      <c r="D45" s="85"/>
      <c r="E45" s="46"/>
      <c r="F45" s="36"/>
    </row>
    <row r="46" spans="1:6" ht="14.25" x14ac:dyDescent="0.2">
      <c r="A46" s="36"/>
      <c r="B46" s="85"/>
      <c r="C46" s="85"/>
      <c r="D46" s="85"/>
      <c r="E46" s="46"/>
      <c r="F46" s="36"/>
    </row>
    <row r="47" spans="1:6" ht="14.25" x14ac:dyDescent="0.2">
      <c r="A47" s="36"/>
      <c r="B47" s="85"/>
      <c r="C47" s="85"/>
      <c r="D47" s="85"/>
      <c r="E47" s="46"/>
      <c r="F47" s="36"/>
    </row>
    <row r="48" spans="1:6" ht="14.25" x14ac:dyDescent="0.2">
      <c r="A48" s="36"/>
      <c r="B48" s="85"/>
      <c r="C48" s="85"/>
      <c r="D48" s="85"/>
      <c r="E48" s="46"/>
      <c r="F48" s="36"/>
    </row>
    <row r="49" spans="1:6" ht="14.25" x14ac:dyDescent="0.2">
      <c r="A49" s="36"/>
      <c r="B49" s="85"/>
      <c r="C49" s="85"/>
      <c r="D49" s="85"/>
      <c r="E49" s="46"/>
      <c r="F49" s="36"/>
    </row>
    <row r="50" spans="1:6" ht="14.25" x14ac:dyDescent="0.2">
      <c r="A50" s="36"/>
      <c r="B50" s="85"/>
      <c r="C50" s="85"/>
      <c r="D50" s="85"/>
      <c r="E50" s="46"/>
      <c r="F50" s="36"/>
    </row>
    <row r="51" spans="1:6" ht="14.25" x14ac:dyDescent="0.2">
      <c r="A51" s="36"/>
      <c r="B51" s="85"/>
      <c r="C51" s="85"/>
      <c r="D51" s="85"/>
      <c r="E51" s="46"/>
      <c r="F51" s="36"/>
    </row>
    <row r="52" spans="1:6" ht="14.25" x14ac:dyDescent="0.2">
      <c r="A52" s="36"/>
      <c r="B52" s="85"/>
      <c r="C52" s="85"/>
      <c r="D52" s="85"/>
      <c r="E52" s="46"/>
      <c r="F52" s="36"/>
    </row>
    <row r="53" spans="1:6" ht="14.25" x14ac:dyDescent="0.2">
      <c r="A53" s="36"/>
      <c r="B53" s="85"/>
      <c r="C53" s="85"/>
      <c r="D53" s="85"/>
      <c r="E53" s="46"/>
      <c r="F53" s="36"/>
    </row>
    <row r="54" spans="1:6" ht="14.25" x14ac:dyDescent="0.2">
      <c r="A54" s="36"/>
      <c r="B54" s="47"/>
      <c r="C54" s="47"/>
      <c r="D54" s="47"/>
      <c r="E54" s="46"/>
      <c r="F54" s="36"/>
    </row>
    <row r="55" spans="1:6" ht="14.25" x14ac:dyDescent="0.2">
      <c r="A55" s="36"/>
      <c r="B55" s="85"/>
      <c r="C55" s="85"/>
      <c r="D55" s="85"/>
      <c r="E55" s="46"/>
      <c r="F55" s="36"/>
    </row>
    <row r="56" spans="1:6" ht="14.25" x14ac:dyDescent="0.2">
      <c r="A56" s="36"/>
      <c r="B56" s="85"/>
      <c r="C56" s="85"/>
      <c r="D56" s="85"/>
      <c r="E56" s="46"/>
      <c r="F56" s="36"/>
    </row>
    <row r="57" spans="1:6" ht="14.25" x14ac:dyDescent="0.2">
      <c r="A57" s="36"/>
      <c r="B57" s="85"/>
      <c r="C57" s="85"/>
      <c r="D57" s="85"/>
      <c r="E57" s="46"/>
      <c r="F57" s="36"/>
    </row>
    <row r="58" spans="1:6" ht="14.25" x14ac:dyDescent="0.2">
      <c r="A58" s="36"/>
      <c r="B58" s="85"/>
      <c r="C58" s="85"/>
      <c r="D58" s="85"/>
      <c r="E58" s="46"/>
      <c r="F58" s="36"/>
    </row>
    <row r="59" spans="1:6" ht="14.25" x14ac:dyDescent="0.2">
      <c r="A59" s="36"/>
      <c r="B59" s="85"/>
      <c r="C59" s="85"/>
      <c r="D59" s="85"/>
      <c r="E59" s="46"/>
      <c r="F59" s="36"/>
    </row>
    <row r="60" spans="1:6" ht="14.25" x14ac:dyDescent="0.2">
      <c r="A60" s="36"/>
      <c r="B60" s="85"/>
      <c r="C60" s="85"/>
      <c r="D60" s="85"/>
      <c r="E60" s="46"/>
      <c r="F60" s="36"/>
    </row>
    <row r="61" spans="1:6" ht="14.25" x14ac:dyDescent="0.2">
      <c r="A61" s="36"/>
      <c r="B61" s="85"/>
      <c r="C61" s="85"/>
      <c r="D61" s="85"/>
      <c r="E61" s="46"/>
      <c r="F61" s="36"/>
    </row>
    <row r="62" spans="1:6" ht="14.25" x14ac:dyDescent="0.2">
      <c r="A62" s="36"/>
      <c r="B62" s="85"/>
      <c r="C62" s="85"/>
      <c r="D62" s="85"/>
      <c r="E62" s="46"/>
      <c r="F62" s="36"/>
    </row>
    <row r="63" spans="1:6" ht="14.25" x14ac:dyDescent="0.2">
      <c r="A63" s="36"/>
      <c r="B63" s="85"/>
      <c r="C63" s="85"/>
      <c r="D63" s="85"/>
      <c r="E63" s="46"/>
      <c r="F63" s="36"/>
    </row>
    <row r="64" spans="1:6" ht="14.25" x14ac:dyDescent="0.2">
      <c r="A64" s="36"/>
      <c r="B64" s="85"/>
      <c r="C64" s="85"/>
      <c r="D64" s="85"/>
      <c r="E64" s="46"/>
      <c r="F64" s="36"/>
    </row>
    <row r="65" spans="1:6" ht="14.25" x14ac:dyDescent="0.2">
      <c r="A65" s="36"/>
      <c r="B65" s="85"/>
      <c r="C65" s="85"/>
      <c r="D65" s="85"/>
      <c r="E65" s="46"/>
      <c r="F65" s="36"/>
    </row>
    <row r="66" spans="1:6" ht="14.25" x14ac:dyDescent="0.2">
      <c r="A66" s="36"/>
      <c r="B66" s="85"/>
      <c r="C66" s="85"/>
      <c r="D66" s="85"/>
      <c r="E66" s="46"/>
      <c r="F66" s="36"/>
    </row>
    <row r="67" spans="1:6" ht="13.5" customHeight="1" x14ac:dyDescent="0.2">
      <c r="A67" s="36"/>
      <c r="B67" s="85"/>
      <c r="C67" s="85"/>
      <c r="D67" s="85"/>
      <c r="E67" s="46"/>
      <c r="F67" s="36"/>
    </row>
    <row r="68" spans="1:6" ht="13.5" customHeight="1" x14ac:dyDescent="0.2">
      <c r="A68" s="36"/>
      <c r="B68" s="35" t="s">
        <v>20</v>
      </c>
      <c r="C68" s="37"/>
      <c r="D68" s="37"/>
      <c r="E68" s="17">
        <f>SUM(E32:E67)</f>
        <v>701.25</v>
      </c>
      <c r="F68" s="36"/>
    </row>
    <row r="69" spans="1:6" ht="13.5" customHeight="1" x14ac:dyDescent="0.2">
      <c r="A69" s="36"/>
      <c r="B69" s="48" t="s">
        <v>17</v>
      </c>
      <c r="C69" s="37"/>
      <c r="D69" s="37"/>
      <c r="E69" s="18">
        <v>0</v>
      </c>
      <c r="F69" s="36"/>
    </row>
    <row r="70" spans="1:6" ht="13.5" customHeight="1" x14ac:dyDescent="0.2">
      <c r="A70" s="36"/>
      <c r="B70" s="48" t="s">
        <v>18</v>
      </c>
      <c r="C70" s="37"/>
      <c r="D70" s="37"/>
      <c r="E70" s="18">
        <v>0</v>
      </c>
      <c r="F70" s="36"/>
    </row>
    <row r="71" spans="1:6" ht="13.5" customHeight="1" x14ac:dyDescent="0.2">
      <c r="A71" s="36"/>
      <c r="B71" s="35" t="s">
        <v>19</v>
      </c>
      <c r="C71" s="37"/>
      <c r="D71" s="37"/>
      <c r="E71" s="17">
        <f>SUM(E68:E70)</f>
        <v>701.25</v>
      </c>
      <c r="F71" s="36"/>
    </row>
    <row r="72" spans="1:6" ht="13.5" customHeight="1" x14ac:dyDescent="0.2">
      <c r="A72" s="36"/>
      <c r="B72" s="37" t="s">
        <v>5</v>
      </c>
      <c r="C72" s="49">
        <v>0.05</v>
      </c>
      <c r="D72" s="37"/>
      <c r="E72" s="23">
        <f>ROUND(E71*C72,2)</f>
        <v>35.06</v>
      </c>
      <c r="F72" s="36"/>
    </row>
    <row r="73" spans="1:6" ht="13.5" customHeight="1" x14ac:dyDescent="0.2">
      <c r="A73" s="36"/>
      <c r="B73" s="37" t="s">
        <v>4</v>
      </c>
      <c r="C73" s="50">
        <v>9.9750000000000005E-2</v>
      </c>
      <c r="D73" s="37"/>
      <c r="E73" s="24">
        <f>ROUND(E71*C73,2)</f>
        <v>69.95</v>
      </c>
      <c r="F73" s="36"/>
    </row>
    <row r="74" spans="1:6" ht="13.5" customHeight="1" x14ac:dyDescent="0.2">
      <c r="A74" s="36"/>
      <c r="B74" s="37"/>
      <c r="C74" s="37"/>
      <c r="D74" s="37"/>
      <c r="E74" s="51"/>
      <c r="F74" s="36"/>
    </row>
    <row r="75" spans="1:6" ht="16.5" customHeight="1" thickBot="1" x14ac:dyDescent="0.25">
      <c r="A75" s="36"/>
      <c r="B75" s="35" t="s">
        <v>21</v>
      </c>
      <c r="C75" s="37"/>
      <c r="D75" s="37"/>
      <c r="E75" s="21">
        <f>SUM(E71:E73)</f>
        <v>806.26</v>
      </c>
      <c r="F75" s="36"/>
    </row>
    <row r="76" spans="1:6" ht="15.75" thickTop="1" x14ac:dyDescent="0.2">
      <c r="A76" s="36"/>
      <c r="B76" s="91"/>
      <c r="C76" s="91"/>
      <c r="D76" s="91"/>
      <c r="E76" s="52"/>
      <c r="F76" s="36"/>
    </row>
    <row r="77" spans="1:6" ht="15" x14ac:dyDescent="0.2">
      <c r="A77" s="36"/>
      <c r="B77" s="92" t="s">
        <v>23</v>
      </c>
      <c r="C77" s="92"/>
      <c r="D77" s="92"/>
      <c r="E77" s="52">
        <v>0</v>
      </c>
      <c r="F77" s="36"/>
    </row>
    <row r="78" spans="1:6" ht="15" x14ac:dyDescent="0.2">
      <c r="A78" s="36"/>
      <c r="B78" s="91"/>
      <c r="C78" s="91"/>
      <c r="D78" s="91"/>
      <c r="E78" s="52"/>
      <c r="F78" s="36"/>
    </row>
    <row r="79" spans="1:6" ht="19.5" customHeight="1" x14ac:dyDescent="0.2">
      <c r="A79" s="36"/>
      <c r="B79" s="53" t="s">
        <v>22</v>
      </c>
      <c r="C79" s="54"/>
      <c r="D79" s="54"/>
      <c r="E79" s="55">
        <f>E75-E77</f>
        <v>806.26</v>
      </c>
      <c r="F79" s="36"/>
    </row>
    <row r="80" spans="1:6" ht="13.5" customHeight="1" x14ac:dyDescent="0.2">
      <c r="A80" s="36"/>
      <c r="B80" s="36"/>
      <c r="C80" s="36"/>
      <c r="D80" s="36"/>
      <c r="E80" s="36"/>
      <c r="F80" s="36"/>
    </row>
    <row r="81" spans="1:6" x14ac:dyDescent="0.2">
      <c r="A81" s="36"/>
      <c r="B81" s="36"/>
      <c r="C81" s="36"/>
      <c r="D81" s="36"/>
      <c r="E81" s="36"/>
      <c r="F81" s="36"/>
    </row>
    <row r="82" spans="1:6" x14ac:dyDescent="0.2">
      <c r="A82" s="36"/>
      <c r="B82" s="93"/>
      <c r="C82" s="93"/>
      <c r="D82" s="93"/>
      <c r="E82" s="93"/>
      <c r="F82" s="36"/>
    </row>
    <row r="83" spans="1:6" ht="14.25" x14ac:dyDescent="0.2">
      <c r="A83" s="94" t="s">
        <v>71</v>
      </c>
      <c r="B83" s="94"/>
      <c r="C83" s="94"/>
      <c r="D83" s="94"/>
      <c r="E83" s="94"/>
      <c r="F83" s="94"/>
    </row>
    <row r="84" spans="1:6" ht="14.25" x14ac:dyDescent="0.2">
      <c r="A84" s="95" t="s">
        <v>72</v>
      </c>
      <c r="B84" s="95"/>
      <c r="C84" s="95"/>
      <c r="D84" s="95"/>
      <c r="E84" s="95"/>
      <c r="F84" s="95"/>
    </row>
    <row r="85" spans="1:6" x14ac:dyDescent="0.2">
      <c r="A85" s="36"/>
      <c r="B85" s="36"/>
      <c r="C85" s="36"/>
      <c r="D85" s="36"/>
      <c r="E85" s="36"/>
      <c r="F85" s="36"/>
    </row>
    <row r="86" spans="1:6" x14ac:dyDescent="0.2">
      <c r="A86" s="36"/>
      <c r="B86" s="87"/>
      <c r="C86" s="87"/>
      <c r="D86" s="87"/>
      <c r="E86" s="87"/>
      <c r="F86" s="36"/>
    </row>
    <row r="87" spans="1:6" ht="15" x14ac:dyDescent="0.2">
      <c r="A87" s="88" t="s">
        <v>8</v>
      </c>
      <c r="B87" s="88"/>
      <c r="C87" s="88"/>
      <c r="D87" s="88"/>
      <c r="E87" s="88"/>
      <c r="F87" s="88"/>
    </row>
    <row r="89" spans="1:6" ht="39.75" customHeight="1" x14ac:dyDescent="0.2">
      <c r="B89" s="89"/>
      <c r="C89" s="90"/>
      <c r="D89" s="90"/>
    </row>
    <row r="90" spans="1:6" ht="13.5" customHeight="1" x14ac:dyDescent="0.2"/>
    <row r="91" spans="1:6" x14ac:dyDescent="0.2">
      <c r="B91" s="56"/>
      <c r="C91" s="56"/>
      <c r="D91" s="5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ACF1E6AE-41B5-4C7C-8663-A66BA75D18A1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9BE18-78C7-4A03-8061-F700D3C688CC}">
  <sheetPr>
    <pageSetUpPr fitToPage="1"/>
  </sheetPr>
  <dimension ref="A12:F91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32" customWidth="1"/>
    <col min="2" max="2" width="120" style="32" customWidth="1"/>
    <col min="3" max="3" width="11.5703125" style="32" customWidth="1"/>
    <col min="4" max="4" width="17.5703125" style="32" customWidth="1"/>
    <col min="5" max="5" width="17.7109375" style="32" customWidth="1"/>
    <col min="6" max="6" width="10.5703125" style="32" customWidth="1"/>
    <col min="7" max="16384" width="11.42578125" style="32"/>
  </cols>
  <sheetData>
    <row r="12" spans="2:5" x14ac:dyDescent="0.2">
      <c r="B12" s="31"/>
      <c r="E12" s="33"/>
    </row>
    <row r="13" spans="2:5" x14ac:dyDescent="0.2">
      <c r="B13" s="31"/>
      <c r="E13" s="33"/>
    </row>
    <row r="14" spans="2:5" x14ac:dyDescent="0.2">
      <c r="B14" s="31"/>
      <c r="E14" s="33"/>
    </row>
    <row r="15" spans="2:5" x14ac:dyDescent="0.2">
      <c r="B15" s="31"/>
      <c r="E15" s="33"/>
    </row>
    <row r="16" spans="2:5" x14ac:dyDescent="0.2">
      <c r="B16" s="31"/>
      <c r="E16" s="33"/>
    </row>
    <row r="17" spans="1:6" x14ac:dyDescent="0.2">
      <c r="B17" s="31"/>
      <c r="E17" s="33"/>
    </row>
    <row r="18" spans="1:6" x14ac:dyDescent="0.2">
      <c r="B18" s="31"/>
      <c r="E18" s="33"/>
    </row>
    <row r="19" spans="1:6" x14ac:dyDescent="0.2">
      <c r="B19" s="31"/>
      <c r="E19" s="33"/>
    </row>
    <row r="20" spans="1:6" x14ac:dyDescent="0.2">
      <c r="B20" s="31"/>
      <c r="E20" s="33"/>
    </row>
    <row r="21" spans="1:6" ht="15" x14ac:dyDescent="0.2">
      <c r="A21" s="34"/>
      <c r="B21" s="35" t="s">
        <v>101</v>
      </c>
      <c r="C21" s="36"/>
      <c r="D21" s="36"/>
      <c r="E21" s="36"/>
      <c r="F21" s="36"/>
    </row>
    <row r="22" spans="1:6" ht="15" x14ac:dyDescent="0.2">
      <c r="A22" s="34"/>
      <c r="B22" s="37"/>
      <c r="C22" s="36"/>
      <c r="D22" s="36"/>
      <c r="E22" s="36"/>
      <c r="F22" s="36"/>
    </row>
    <row r="23" spans="1:6" ht="15" x14ac:dyDescent="0.2">
      <c r="A23" s="34"/>
      <c r="B23" s="37"/>
      <c r="C23" s="36"/>
      <c r="D23" s="36"/>
      <c r="E23" s="36"/>
      <c r="F23" s="36"/>
    </row>
    <row r="24" spans="1:6" ht="15" x14ac:dyDescent="0.2">
      <c r="A24" s="34"/>
      <c r="B24" s="13"/>
      <c r="C24" s="36"/>
      <c r="D24" s="36"/>
      <c r="E24" s="36"/>
      <c r="F24" s="36"/>
    </row>
    <row r="25" spans="1:6" ht="15" x14ac:dyDescent="0.2">
      <c r="A25" s="34"/>
      <c r="B25" s="13" t="s">
        <v>57</v>
      </c>
      <c r="C25" s="36"/>
      <c r="D25" s="36"/>
      <c r="E25" s="36"/>
      <c r="F25" s="36"/>
    </row>
    <row r="26" spans="1:6" ht="33.75" customHeight="1" x14ac:dyDescent="0.2">
      <c r="A26" s="34"/>
      <c r="B26" s="73" t="s">
        <v>83</v>
      </c>
      <c r="C26" s="36"/>
      <c r="D26" s="36"/>
      <c r="E26" s="36"/>
      <c r="F26" s="36"/>
    </row>
    <row r="27" spans="1:6" x14ac:dyDescent="0.2">
      <c r="A27" s="38"/>
      <c r="B27" s="36"/>
      <c r="C27" s="39"/>
      <c r="D27" s="39"/>
      <c r="E27" s="40"/>
      <c r="F27" s="36"/>
    </row>
    <row r="28" spans="1:6" ht="15" x14ac:dyDescent="0.2">
      <c r="A28" s="34"/>
      <c r="B28" s="39"/>
      <c r="C28" s="39"/>
      <c r="D28" s="41" t="s">
        <v>16</v>
      </c>
      <c r="E28" s="41" t="s">
        <v>102</v>
      </c>
      <c r="F28" s="36"/>
    </row>
    <row r="29" spans="1:6" ht="13.5" thickBot="1" x14ac:dyDescent="0.25">
      <c r="A29" s="42"/>
      <c r="B29" s="42"/>
      <c r="C29" s="42"/>
      <c r="D29" s="42"/>
      <c r="E29" s="42"/>
      <c r="F29" s="43"/>
    </row>
    <row r="30" spans="1:6" s="44" customFormat="1" ht="21.75" customHeight="1" x14ac:dyDescent="0.2">
      <c r="A30" s="86" t="s">
        <v>0</v>
      </c>
      <c r="B30" s="86"/>
      <c r="C30" s="86"/>
      <c r="D30" s="86"/>
      <c r="E30" s="86"/>
      <c r="F30" s="86"/>
    </row>
    <row r="31" spans="1:6" x14ac:dyDescent="0.2">
      <c r="A31" s="34"/>
      <c r="B31" s="38"/>
      <c r="C31" s="34"/>
      <c r="D31" s="34"/>
      <c r="E31" s="34"/>
    </row>
    <row r="32" spans="1:6" ht="14.25" x14ac:dyDescent="0.2">
      <c r="A32" s="36"/>
      <c r="B32" s="45" t="s">
        <v>6</v>
      </c>
      <c r="C32" s="45"/>
      <c r="D32" s="45"/>
      <c r="E32" s="46"/>
      <c r="F32" s="36"/>
    </row>
    <row r="33" spans="1:6" ht="14.25" x14ac:dyDescent="0.2">
      <c r="A33" s="36"/>
      <c r="B33" s="85"/>
      <c r="C33" s="85"/>
      <c r="D33" s="85"/>
      <c r="E33" s="46"/>
      <c r="F33" s="36"/>
    </row>
    <row r="34" spans="1:6" ht="14.25" x14ac:dyDescent="0.2">
      <c r="A34" s="36"/>
      <c r="B34" s="85"/>
      <c r="C34" s="85"/>
      <c r="D34" s="85"/>
      <c r="E34" s="46"/>
      <c r="F34" s="36"/>
    </row>
    <row r="35" spans="1:6" ht="30" customHeight="1" x14ac:dyDescent="0.2">
      <c r="A35" s="36"/>
      <c r="B35" s="85" t="s">
        <v>103</v>
      </c>
      <c r="C35" s="85"/>
      <c r="D35" s="85"/>
      <c r="E35" s="46">
        <f>0.5*265</f>
        <v>132.5</v>
      </c>
      <c r="F35" s="36"/>
    </row>
    <row r="36" spans="1:6" ht="14.25" x14ac:dyDescent="0.2">
      <c r="A36" s="36"/>
      <c r="B36" s="85"/>
      <c r="C36" s="85"/>
      <c r="D36" s="85"/>
      <c r="E36" s="46"/>
      <c r="F36" s="36"/>
    </row>
    <row r="37" spans="1:6" ht="14.25" x14ac:dyDescent="0.2">
      <c r="A37" s="36"/>
      <c r="B37" s="85"/>
      <c r="C37" s="85"/>
      <c r="D37" s="85"/>
      <c r="E37" s="46"/>
      <c r="F37" s="36"/>
    </row>
    <row r="38" spans="1:6" ht="14.25" x14ac:dyDescent="0.2">
      <c r="A38" s="36"/>
      <c r="B38" s="85"/>
      <c r="C38" s="85"/>
      <c r="D38" s="85"/>
      <c r="E38" s="46"/>
      <c r="F38" s="36"/>
    </row>
    <row r="39" spans="1:6" ht="14.25" x14ac:dyDescent="0.2">
      <c r="A39" s="36"/>
      <c r="B39" s="85"/>
      <c r="C39" s="85"/>
      <c r="D39" s="85"/>
      <c r="E39" s="46"/>
      <c r="F39" s="36"/>
    </row>
    <row r="40" spans="1:6" ht="14.25" x14ac:dyDescent="0.2">
      <c r="A40" s="36"/>
      <c r="B40" s="85"/>
      <c r="C40" s="85"/>
      <c r="D40" s="85"/>
      <c r="E40" s="46"/>
      <c r="F40" s="36"/>
    </row>
    <row r="41" spans="1:6" ht="14.25" x14ac:dyDescent="0.2">
      <c r="A41" s="36"/>
      <c r="B41" s="85"/>
      <c r="C41" s="85"/>
      <c r="D41" s="85"/>
      <c r="E41" s="46"/>
      <c r="F41" s="36"/>
    </row>
    <row r="42" spans="1:6" ht="14.25" x14ac:dyDescent="0.2">
      <c r="A42" s="36"/>
      <c r="B42" s="85"/>
      <c r="C42" s="85"/>
      <c r="D42" s="85"/>
      <c r="E42" s="46"/>
      <c r="F42" s="36"/>
    </row>
    <row r="43" spans="1:6" ht="14.25" x14ac:dyDescent="0.2">
      <c r="A43" s="36"/>
      <c r="B43" s="85"/>
      <c r="C43" s="85"/>
      <c r="D43" s="85"/>
      <c r="E43" s="46"/>
      <c r="F43" s="36"/>
    </row>
    <row r="44" spans="1:6" ht="14.25" x14ac:dyDescent="0.2">
      <c r="A44" s="36"/>
      <c r="B44" s="85"/>
      <c r="C44" s="85"/>
      <c r="D44" s="85"/>
      <c r="E44" s="46"/>
      <c r="F44" s="36"/>
    </row>
    <row r="45" spans="1:6" ht="14.25" x14ac:dyDescent="0.2">
      <c r="A45" s="36"/>
      <c r="B45" s="85"/>
      <c r="C45" s="85"/>
      <c r="D45" s="85"/>
      <c r="E45" s="46"/>
      <c r="F45" s="36"/>
    </row>
    <row r="46" spans="1:6" ht="14.25" x14ac:dyDescent="0.2">
      <c r="A46" s="36"/>
      <c r="B46" s="85"/>
      <c r="C46" s="85"/>
      <c r="D46" s="85"/>
      <c r="E46" s="46"/>
      <c r="F46" s="36"/>
    </row>
    <row r="47" spans="1:6" ht="14.25" x14ac:dyDescent="0.2">
      <c r="A47" s="36"/>
      <c r="B47" s="85"/>
      <c r="C47" s="85"/>
      <c r="D47" s="85"/>
      <c r="E47" s="46"/>
      <c r="F47" s="36"/>
    </row>
    <row r="48" spans="1:6" ht="14.25" x14ac:dyDescent="0.2">
      <c r="A48" s="36"/>
      <c r="B48" s="85"/>
      <c r="C48" s="85"/>
      <c r="D48" s="85"/>
      <c r="E48" s="46"/>
      <c r="F48" s="36"/>
    </row>
    <row r="49" spans="1:6" ht="14.25" x14ac:dyDescent="0.2">
      <c r="A49" s="36"/>
      <c r="B49" s="85"/>
      <c r="C49" s="85"/>
      <c r="D49" s="85"/>
      <c r="E49" s="46"/>
      <c r="F49" s="36"/>
    </row>
    <row r="50" spans="1:6" ht="14.25" x14ac:dyDescent="0.2">
      <c r="A50" s="36"/>
      <c r="B50" s="85"/>
      <c r="C50" s="85"/>
      <c r="D50" s="85"/>
      <c r="E50" s="46"/>
      <c r="F50" s="36"/>
    </row>
    <row r="51" spans="1:6" ht="14.25" x14ac:dyDescent="0.2">
      <c r="A51" s="36"/>
      <c r="B51" s="85"/>
      <c r="C51" s="85"/>
      <c r="D51" s="85"/>
      <c r="E51" s="46"/>
      <c r="F51" s="36"/>
    </row>
    <row r="52" spans="1:6" ht="14.25" x14ac:dyDescent="0.2">
      <c r="A52" s="36"/>
      <c r="B52" s="85"/>
      <c r="C52" s="85"/>
      <c r="D52" s="85"/>
      <c r="E52" s="46"/>
      <c r="F52" s="36"/>
    </row>
    <row r="53" spans="1:6" ht="14.25" x14ac:dyDescent="0.2">
      <c r="A53" s="36"/>
      <c r="B53" s="85"/>
      <c r="C53" s="85"/>
      <c r="D53" s="85"/>
      <c r="E53" s="46"/>
      <c r="F53" s="36"/>
    </row>
    <row r="54" spans="1:6" ht="14.25" x14ac:dyDescent="0.2">
      <c r="A54" s="36"/>
      <c r="B54" s="47"/>
      <c r="C54" s="47"/>
      <c r="D54" s="47"/>
      <c r="E54" s="46"/>
      <c r="F54" s="36"/>
    </row>
    <row r="55" spans="1:6" ht="14.25" x14ac:dyDescent="0.2">
      <c r="A55" s="36"/>
      <c r="B55" s="85"/>
      <c r="C55" s="85"/>
      <c r="D55" s="85"/>
      <c r="E55" s="46"/>
      <c r="F55" s="36"/>
    </row>
    <row r="56" spans="1:6" ht="14.25" x14ac:dyDescent="0.2">
      <c r="A56" s="36"/>
      <c r="B56" s="85"/>
      <c r="C56" s="85"/>
      <c r="D56" s="85"/>
      <c r="E56" s="46"/>
      <c r="F56" s="36"/>
    </row>
    <row r="57" spans="1:6" ht="14.25" x14ac:dyDescent="0.2">
      <c r="A57" s="36"/>
      <c r="B57" s="85"/>
      <c r="C57" s="85"/>
      <c r="D57" s="85"/>
      <c r="E57" s="46"/>
      <c r="F57" s="36"/>
    </row>
    <row r="58" spans="1:6" ht="14.25" x14ac:dyDescent="0.2">
      <c r="A58" s="36"/>
      <c r="B58" s="85"/>
      <c r="C58" s="85"/>
      <c r="D58" s="85"/>
      <c r="E58" s="46"/>
      <c r="F58" s="36"/>
    </row>
    <row r="59" spans="1:6" ht="14.25" x14ac:dyDescent="0.2">
      <c r="A59" s="36"/>
      <c r="B59" s="85"/>
      <c r="C59" s="85"/>
      <c r="D59" s="85"/>
      <c r="E59" s="46"/>
      <c r="F59" s="36"/>
    </row>
    <row r="60" spans="1:6" ht="14.25" x14ac:dyDescent="0.2">
      <c r="A60" s="36"/>
      <c r="B60" s="85"/>
      <c r="C60" s="85"/>
      <c r="D60" s="85"/>
      <c r="E60" s="46"/>
      <c r="F60" s="36"/>
    </row>
    <row r="61" spans="1:6" ht="14.25" x14ac:dyDescent="0.2">
      <c r="A61" s="36"/>
      <c r="B61" s="85"/>
      <c r="C61" s="85"/>
      <c r="D61" s="85"/>
      <c r="E61" s="46"/>
      <c r="F61" s="36"/>
    </row>
    <row r="62" spans="1:6" ht="14.25" x14ac:dyDescent="0.2">
      <c r="A62" s="36"/>
      <c r="B62" s="85"/>
      <c r="C62" s="85"/>
      <c r="D62" s="85"/>
      <c r="E62" s="46"/>
      <c r="F62" s="36"/>
    </row>
    <row r="63" spans="1:6" ht="14.25" x14ac:dyDescent="0.2">
      <c r="A63" s="36"/>
      <c r="B63" s="85"/>
      <c r="C63" s="85"/>
      <c r="D63" s="85"/>
      <c r="E63" s="46"/>
      <c r="F63" s="36"/>
    </row>
    <row r="64" spans="1:6" ht="14.25" x14ac:dyDescent="0.2">
      <c r="A64" s="36"/>
      <c r="B64" s="85"/>
      <c r="C64" s="85"/>
      <c r="D64" s="85"/>
      <c r="E64" s="46"/>
      <c r="F64" s="36"/>
    </row>
    <row r="65" spans="1:6" ht="14.25" x14ac:dyDescent="0.2">
      <c r="A65" s="36"/>
      <c r="B65" s="85"/>
      <c r="C65" s="85"/>
      <c r="D65" s="85"/>
      <c r="E65" s="46"/>
      <c r="F65" s="36"/>
    </row>
    <row r="66" spans="1:6" ht="14.25" x14ac:dyDescent="0.2">
      <c r="A66" s="36"/>
      <c r="B66" s="85"/>
      <c r="C66" s="85"/>
      <c r="D66" s="85"/>
      <c r="E66" s="46"/>
      <c r="F66" s="36"/>
    </row>
    <row r="67" spans="1:6" ht="13.5" customHeight="1" x14ac:dyDescent="0.2">
      <c r="A67" s="36"/>
      <c r="B67" s="85"/>
      <c r="C67" s="85"/>
      <c r="D67" s="85"/>
      <c r="E67" s="46"/>
      <c r="F67" s="36"/>
    </row>
    <row r="68" spans="1:6" ht="13.5" customHeight="1" x14ac:dyDescent="0.2">
      <c r="A68" s="36"/>
      <c r="B68" s="35" t="s">
        <v>20</v>
      </c>
      <c r="C68" s="37"/>
      <c r="D68" s="37"/>
      <c r="E68" s="17">
        <f>SUM(E32:E67)</f>
        <v>132.5</v>
      </c>
      <c r="F68" s="36"/>
    </row>
    <row r="69" spans="1:6" ht="13.5" customHeight="1" x14ac:dyDescent="0.2">
      <c r="A69" s="36"/>
      <c r="B69" s="48" t="s">
        <v>17</v>
      </c>
      <c r="C69" s="37"/>
      <c r="D69" s="37"/>
      <c r="E69" s="18">
        <v>0</v>
      </c>
      <c r="F69" s="36"/>
    </row>
    <row r="70" spans="1:6" ht="13.5" customHeight="1" x14ac:dyDescent="0.2">
      <c r="A70" s="36"/>
      <c r="B70" s="48" t="s">
        <v>18</v>
      </c>
      <c r="C70" s="37"/>
      <c r="D70" s="37"/>
      <c r="E70" s="18">
        <v>0</v>
      </c>
      <c r="F70" s="36"/>
    </row>
    <row r="71" spans="1:6" ht="13.5" customHeight="1" x14ac:dyDescent="0.2">
      <c r="A71" s="36"/>
      <c r="B71" s="35" t="s">
        <v>19</v>
      </c>
      <c r="C71" s="37"/>
      <c r="D71" s="37"/>
      <c r="E71" s="17">
        <f>SUM(E68:E70)</f>
        <v>132.5</v>
      </c>
      <c r="F71" s="36"/>
    </row>
    <row r="72" spans="1:6" ht="13.5" customHeight="1" x14ac:dyDescent="0.2">
      <c r="A72" s="36"/>
      <c r="B72" s="37" t="s">
        <v>5</v>
      </c>
      <c r="C72" s="49">
        <v>0.05</v>
      </c>
      <c r="D72" s="37"/>
      <c r="E72" s="23">
        <f>ROUND(E71*C72,2)</f>
        <v>6.63</v>
      </c>
      <c r="F72" s="36"/>
    </row>
    <row r="73" spans="1:6" ht="13.5" customHeight="1" x14ac:dyDescent="0.2">
      <c r="A73" s="36"/>
      <c r="B73" s="37" t="s">
        <v>4</v>
      </c>
      <c r="C73" s="50">
        <v>9.9750000000000005E-2</v>
      </c>
      <c r="D73" s="37"/>
      <c r="E73" s="24">
        <f>ROUND(E71*C73,2)</f>
        <v>13.22</v>
      </c>
      <c r="F73" s="36"/>
    </row>
    <row r="74" spans="1:6" ht="13.5" customHeight="1" x14ac:dyDescent="0.2">
      <c r="A74" s="36"/>
      <c r="B74" s="37"/>
      <c r="C74" s="37"/>
      <c r="D74" s="37"/>
      <c r="E74" s="51"/>
      <c r="F74" s="36"/>
    </row>
    <row r="75" spans="1:6" ht="16.5" customHeight="1" thickBot="1" x14ac:dyDescent="0.25">
      <c r="A75" s="36"/>
      <c r="B75" s="35" t="s">
        <v>21</v>
      </c>
      <c r="C75" s="37"/>
      <c r="D75" s="37"/>
      <c r="E75" s="21">
        <f>SUM(E71:E73)</f>
        <v>152.35</v>
      </c>
      <c r="F75" s="36"/>
    </row>
    <row r="76" spans="1:6" ht="15.75" thickTop="1" x14ac:dyDescent="0.2">
      <c r="A76" s="36"/>
      <c r="B76" s="91"/>
      <c r="C76" s="91"/>
      <c r="D76" s="91"/>
      <c r="E76" s="52"/>
      <c r="F76" s="36"/>
    </row>
    <row r="77" spans="1:6" ht="15" x14ac:dyDescent="0.2">
      <c r="A77" s="36"/>
      <c r="B77" s="92" t="s">
        <v>23</v>
      </c>
      <c r="C77" s="92"/>
      <c r="D77" s="92"/>
      <c r="E77" s="52">
        <v>0</v>
      </c>
      <c r="F77" s="36"/>
    </row>
    <row r="78" spans="1:6" ht="15" x14ac:dyDescent="0.2">
      <c r="A78" s="36"/>
      <c r="B78" s="91"/>
      <c r="C78" s="91"/>
      <c r="D78" s="91"/>
      <c r="E78" s="52"/>
      <c r="F78" s="36"/>
    </row>
    <row r="79" spans="1:6" ht="19.5" customHeight="1" x14ac:dyDescent="0.2">
      <c r="A79" s="36"/>
      <c r="B79" s="53" t="s">
        <v>22</v>
      </c>
      <c r="C79" s="54"/>
      <c r="D79" s="54"/>
      <c r="E79" s="55">
        <f>E75-E77</f>
        <v>152.35</v>
      </c>
      <c r="F79" s="36"/>
    </row>
    <row r="80" spans="1:6" ht="13.5" customHeight="1" x14ac:dyDescent="0.2">
      <c r="A80" s="36"/>
      <c r="B80" s="36"/>
      <c r="C80" s="36"/>
      <c r="D80" s="36"/>
      <c r="E80" s="36"/>
      <c r="F80" s="36"/>
    </row>
    <row r="81" spans="1:6" x14ac:dyDescent="0.2">
      <c r="A81" s="36"/>
      <c r="B81" s="36"/>
      <c r="C81" s="36"/>
      <c r="D81" s="36"/>
      <c r="E81" s="36"/>
      <c r="F81" s="36"/>
    </row>
    <row r="82" spans="1:6" x14ac:dyDescent="0.2">
      <c r="A82" s="36"/>
      <c r="B82" s="93"/>
      <c r="C82" s="93"/>
      <c r="D82" s="93"/>
      <c r="E82" s="93"/>
      <c r="F82" s="36"/>
    </row>
    <row r="83" spans="1:6" ht="14.25" x14ac:dyDescent="0.2">
      <c r="A83" s="94" t="s">
        <v>71</v>
      </c>
      <c r="B83" s="94"/>
      <c r="C83" s="94"/>
      <c r="D83" s="94"/>
      <c r="E83" s="94"/>
      <c r="F83" s="94"/>
    </row>
    <row r="84" spans="1:6" ht="14.25" x14ac:dyDescent="0.2">
      <c r="A84" s="95" t="s">
        <v>72</v>
      </c>
      <c r="B84" s="95"/>
      <c r="C84" s="95"/>
      <c r="D84" s="95"/>
      <c r="E84" s="95"/>
      <c r="F84" s="95"/>
    </row>
    <row r="85" spans="1:6" x14ac:dyDescent="0.2">
      <c r="A85" s="36"/>
      <c r="B85" s="36"/>
      <c r="C85" s="36"/>
      <c r="D85" s="36"/>
      <c r="E85" s="36"/>
      <c r="F85" s="36"/>
    </row>
    <row r="86" spans="1:6" x14ac:dyDescent="0.2">
      <c r="A86" s="36"/>
      <c r="B86" s="87"/>
      <c r="C86" s="87"/>
      <c r="D86" s="87"/>
      <c r="E86" s="87"/>
      <c r="F86" s="36"/>
    </row>
    <row r="87" spans="1:6" ht="15" x14ac:dyDescent="0.2">
      <c r="A87" s="88" t="s">
        <v>8</v>
      </c>
      <c r="B87" s="88"/>
      <c r="C87" s="88"/>
      <c r="D87" s="88"/>
      <c r="E87" s="88"/>
      <c r="F87" s="88"/>
    </row>
    <row r="89" spans="1:6" ht="39.75" customHeight="1" x14ac:dyDescent="0.2">
      <c r="B89" s="89"/>
      <c r="C89" s="90"/>
      <c r="D89" s="90"/>
    </row>
    <row r="90" spans="1:6" ht="13.5" customHeight="1" x14ac:dyDescent="0.2"/>
    <row r="91" spans="1:6" x14ac:dyDescent="0.2">
      <c r="B91" s="56"/>
      <c r="C91" s="56"/>
      <c r="D91" s="56"/>
    </row>
  </sheetData>
  <mergeCells count="44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43912A90-6B60-466F-A80B-3C9498B449E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67B65-8F6C-4988-AF34-C3E00AAAD36D}">
  <sheetPr>
    <pageSetUpPr fitToPage="1"/>
  </sheetPr>
  <dimension ref="A12:F91"/>
  <sheetViews>
    <sheetView view="pageBreakPreview" topLeftCell="A15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32" customWidth="1"/>
    <col min="2" max="2" width="120" style="32" customWidth="1"/>
    <col min="3" max="3" width="11.5703125" style="32" customWidth="1"/>
    <col min="4" max="4" width="17.5703125" style="32" customWidth="1"/>
    <col min="5" max="5" width="17.7109375" style="32" customWidth="1"/>
    <col min="6" max="6" width="10.5703125" style="32" customWidth="1"/>
    <col min="7" max="16384" width="11.42578125" style="32"/>
  </cols>
  <sheetData>
    <row r="12" spans="2:5" x14ac:dyDescent="0.2">
      <c r="B12" s="31"/>
      <c r="E12" s="33"/>
    </row>
    <row r="13" spans="2:5" x14ac:dyDescent="0.2">
      <c r="B13" s="31"/>
      <c r="E13" s="33"/>
    </row>
    <row r="14" spans="2:5" x14ac:dyDescent="0.2">
      <c r="B14" s="31"/>
      <c r="E14" s="33"/>
    </row>
    <row r="15" spans="2:5" x14ac:dyDescent="0.2">
      <c r="B15" s="31"/>
      <c r="E15" s="33"/>
    </row>
    <row r="16" spans="2:5" x14ac:dyDescent="0.2">
      <c r="B16" s="31"/>
      <c r="E16" s="33"/>
    </row>
    <row r="17" spans="1:6" x14ac:dyDescent="0.2">
      <c r="B17" s="31"/>
      <c r="E17" s="33"/>
    </row>
    <row r="18" spans="1:6" x14ac:dyDescent="0.2">
      <c r="B18" s="31"/>
      <c r="E18" s="33"/>
    </row>
    <row r="19" spans="1:6" x14ac:dyDescent="0.2">
      <c r="B19" s="31"/>
      <c r="E19" s="33"/>
    </row>
    <row r="20" spans="1:6" x14ac:dyDescent="0.2">
      <c r="B20" s="31"/>
      <c r="E20" s="33"/>
    </row>
    <row r="21" spans="1:6" ht="15" x14ac:dyDescent="0.2">
      <c r="A21" s="34"/>
      <c r="B21" s="35" t="s">
        <v>104</v>
      </c>
      <c r="C21" s="36"/>
      <c r="D21" s="36"/>
      <c r="E21" s="36"/>
      <c r="F21" s="36"/>
    </row>
    <row r="22" spans="1:6" ht="15" x14ac:dyDescent="0.2">
      <c r="A22" s="34"/>
      <c r="B22" s="37"/>
      <c r="C22" s="36"/>
      <c r="D22" s="36"/>
      <c r="E22" s="36"/>
      <c r="F22" s="36"/>
    </row>
    <row r="23" spans="1:6" ht="15" x14ac:dyDescent="0.2">
      <c r="A23" s="34"/>
      <c r="B23" s="37"/>
      <c r="C23" s="36"/>
      <c r="D23" s="36"/>
      <c r="E23" s="36"/>
      <c r="F23" s="36"/>
    </row>
    <row r="24" spans="1:6" ht="15" x14ac:dyDescent="0.2">
      <c r="A24" s="34"/>
      <c r="B24" s="13"/>
      <c r="C24" s="36"/>
      <c r="D24" s="36"/>
      <c r="E24" s="36"/>
      <c r="F24" s="36"/>
    </row>
    <row r="25" spans="1:6" ht="15" x14ac:dyDescent="0.2">
      <c r="A25" s="34"/>
      <c r="B25" s="13" t="s">
        <v>57</v>
      </c>
      <c r="C25" s="36"/>
      <c r="D25" s="36"/>
      <c r="E25" s="36"/>
      <c r="F25" s="36"/>
    </row>
    <row r="26" spans="1:6" ht="33.75" customHeight="1" x14ac:dyDescent="0.2">
      <c r="A26" s="34"/>
      <c r="B26" s="73" t="s">
        <v>83</v>
      </c>
      <c r="C26" s="36"/>
      <c r="D26" s="36"/>
      <c r="E26" s="36"/>
      <c r="F26" s="36"/>
    </row>
    <row r="27" spans="1:6" x14ac:dyDescent="0.2">
      <c r="A27" s="38"/>
      <c r="B27" s="36"/>
      <c r="C27" s="39"/>
      <c r="D27" s="39"/>
      <c r="E27" s="40"/>
      <c r="F27" s="36"/>
    </row>
    <row r="28" spans="1:6" ht="15" x14ac:dyDescent="0.2">
      <c r="A28" s="34"/>
      <c r="B28" s="39"/>
      <c r="C28" s="39"/>
      <c r="D28" s="41" t="s">
        <v>16</v>
      </c>
      <c r="E28" s="41" t="s">
        <v>105</v>
      </c>
      <c r="F28" s="36"/>
    </row>
    <row r="29" spans="1:6" ht="13.5" thickBot="1" x14ac:dyDescent="0.25">
      <c r="A29" s="42"/>
      <c r="B29" s="42"/>
      <c r="C29" s="42"/>
      <c r="D29" s="42"/>
      <c r="E29" s="42"/>
      <c r="F29" s="43"/>
    </row>
    <row r="30" spans="1:6" s="44" customFormat="1" ht="21.75" customHeight="1" x14ac:dyDescent="0.2">
      <c r="A30" s="86" t="s">
        <v>0</v>
      </c>
      <c r="B30" s="86"/>
      <c r="C30" s="86"/>
      <c r="D30" s="86"/>
      <c r="E30" s="86"/>
      <c r="F30" s="86"/>
    </row>
    <row r="31" spans="1:6" x14ac:dyDescent="0.2">
      <c r="A31" s="34"/>
      <c r="B31" s="38"/>
      <c r="C31" s="34"/>
      <c r="D31" s="34"/>
      <c r="E31" s="34"/>
    </row>
    <row r="32" spans="1:6" ht="14.25" x14ac:dyDescent="0.2">
      <c r="A32" s="36"/>
      <c r="B32" s="45" t="s">
        <v>6</v>
      </c>
      <c r="C32" s="45"/>
      <c r="D32" s="45"/>
      <c r="E32" s="46"/>
      <c r="F32" s="36"/>
    </row>
    <row r="33" spans="1:6" ht="14.25" x14ac:dyDescent="0.2">
      <c r="A33" s="36"/>
      <c r="B33" s="85"/>
      <c r="C33" s="85"/>
      <c r="D33" s="85"/>
      <c r="E33" s="46"/>
      <c r="F33" s="36"/>
    </row>
    <row r="34" spans="1:6" ht="14.25" x14ac:dyDescent="0.2">
      <c r="A34" s="36"/>
      <c r="B34" s="85"/>
      <c r="C34" s="85"/>
      <c r="D34" s="85"/>
      <c r="E34" s="46"/>
      <c r="F34" s="36"/>
    </row>
    <row r="35" spans="1:6" ht="30" customHeight="1" x14ac:dyDescent="0.2">
      <c r="A35" s="36"/>
      <c r="B35" s="85" t="s">
        <v>106</v>
      </c>
      <c r="C35" s="85"/>
      <c r="D35" s="85"/>
      <c r="E35" s="46">
        <f>0.4*265</f>
        <v>106</v>
      </c>
      <c r="F35" s="36"/>
    </row>
    <row r="36" spans="1:6" ht="14.25" x14ac:dyDescent="0.2">
      <c r="A36" s="36"/>
      <c r="B36" s="85"/>
      <c r="C36" s="85"/>
      <c r="D36" s="85"/>
      <c r="E36" s="46"/>
      <c r="F36" s="36"/>
    </row>
    <row r="37" spans="1:6" ht="14.25" x14ac:dyDescent="0.2">
      <c r="A37" s="36"/>
      <c r="B37" s="85"/>
      <c r="C37" s="85"/>
      <c r="D37" s="85"/>
      <c r="E37" s="46"/>
      <c r="F37" s="36"/>
    </row>
    <row r="38" spans="1:6" ht="14.25" x14ac:dyDescent="0.2">
      <c r="A38" s="36"/>
      <c r="B38" s="85"/>
      <c r="C38" s="85"/>
      <c r="D38" s="85"/>
      <c r="E38" s="46"/>
      <c r="F38" s="36"/>
    </row>
    <row r="39" spans="1:6" ht="14.25" x14ac:dyDescent="0.2">
      <c r="A39" s="36"/>
      <c r="B39" s="85"/>
      <c r="C39" s="85"/>
      <c r="D39" s="85"/>
      <c r="E39" s="46"/>
      <c r="F39" s="36"/>
    </row>
    <row r="40" spans="1:6" ht="14.25" x14ac:dyDescent="0.2">
      <c r="A40" s="36"/>
      <c r="B40" s="85"/>
      <c r="C40" s="85"/>
      <c r="D40" s="85"/>
      <c r="E40" s="46"/>
      <c r="F40" s="36"/>
    </row>
    <row r="41" spans="1:6" ht="14.25" x14ac:dyDescent="0.2">
      <c r="A41" s="36"/>
      <c r="B41" s="85"/>
      <c r="C41" s="85"/>
      <c r="D41" s="85"/>
      <c r="E41" s="46"/>
      <c r="F41" s="36"/>
    </row>
    <row r="42" spans="1:6" ht="14.25" x14ac:dyDescent="0.2">
      <c r="A42" s="36"/>
      <c r="B42" s="85"/>
      <c r="C42" s="85"/>
      <c r="D42" s="85"/>
      <c r="E42" s="46"/>
      <c r="F42" s="36"/>
    </row>
    <row r="43" spans="1:6" ht="14.25" x14ac:dyDescent="0.2">
      <c r="A43" s="36"/>
      <c r="B43" s="85"/>
      <c r="C43" s="85"/>
      <c r="D43" s="85"/>
      <c r="E43" s="46"/>
      <c r="F43" s="36"/>
    </row>
    <row r="44" spans="1:6" ht="14.25" x14ac:dyDescent="0.2">
      <c r="A44" s="36"/>
      <c r="B44" s="85"/>
      <c r="C44" s="85"/>
      <c r="D44" s="85"/>
      <c r="E44" s="46"/>
      <c r="F44" s="36"/>
    </row>
    <row r="45" spans="1:6" ht="14.25" x14ac:dyDescent="0.2">
      <c r="A45" s="36"/>
      <c r="B45" s="85"/>
      <c r="C45" s="85"/>
      <c r="D45" s="85"/>
      <c r="E45" s="46"/>
      <c r="F45" s="36"/>
    </row>
    <row r="46" spans="1:6" ht="14.25" x14ac:dyDescent="0.2">
      <c r="A46" s="36"/>
      <c r="B46" s="85"/>
      <c r="C46" s="85"/>
      <c r="D46" s="85"/>
      <c r="E46" s="46"/>
      <c r="F46" s="36"/>
    </row>
    <row r="47" spans="1:6" ht="14.25" x14ac:dyDescent="0.2">
      <c r="A47" s="36"/>
      <c r="B47" s="85"/>
      <c r="C47" s="85"/>
      <c r="D47" s="85"/>
      <c r="E47" s="46"/>
      <c r="F47" s="36"/>
    </row>
    <row r="48" spans="1:6" ht="14.25" x14ac:dyDescent="0.2">
      <c r="A48" s="36"/>
      <c r="B48" s="85"/>
      <c r="C48" s="85"/>
      <c r="D48" s="85"/>
      <c r="E48" s="46"/>
      <c r="F48" s="36"/>
    </row>
    <row r="49" spans="1:6" ht="14.25" x14ac:dyDescent="0.2">
      <c r="A49" s="36"/>
      <c r="B49" s="85"/>
      <c r="C49" s="85"/>
      <c r="D49" s="85"/>
      <c r="E49" s="46"/>
      <c r="F49" s="36"/>
    </row>
    <row r="50" spans="1:6" ht="14.25" x14ac:dyDescent="0.2">
      <c r="A50" s="36"/>
      <c r="B50" s="85"/>
      <c r="C50" s="85"/>
      <c r="D50" s="85"/>
      <c r="E50" s="46"/>
      <c r="F50" s="36"/>
    </row>
    <row r="51" spans="1:6" ht="14.25" x14ac:dyDescent="0.2">
      <c r="A51" s="36"/>
      <c r="B51" s="85"/>
      <c r="C51" s="85"/>
      <c r="D51" s="85"/>
      <c r="E51" s="46"/>
      <c r="F51" s="36"/>
    </row>
    <row r="52" spans="1:6" ht="14.25" x14ac:dyDescent="0.2">
      <c r="A52" s="36"/>
      <c r="B52" s="85"/>
      <c r="C52" s="85"/>
      <c r="D52" s="85"/>
      <c r="E52" s="46"/>
      <c r="F52" s="36"/>
    </row>
    <row r="53" spans="1:6" ht="14.25" x14ac:dyDescent="0.2">
      <c r="A53" s="36"/>
      <c r="B53" s="85"/>
      <c r="C53" s="85"/>
      <c r="D53" s="85"/>
      <c r="E53" s="46"/>
      <c r="F53" s="36"/>
    </row>
    <row r="54" spans="1:6" ht="14.25" x14ac:dyDescent="0.2">
      <c r="A54" s="36"/>
      <c r="B54" s="47"/>
      <c r="C54" s="47"/>
      <c r="D54" s="47"/>
      <c r="E54" s="46"/>
      <c r="F54" s="36"/>
    </row>
    <row r="55" spans="1:6" ht="14.25" x14ac:dyDescent="0.2">
      <c r="A55" s="36"/>
      <c r="B55" s="85"/>
      <c r="C55" s="85"/>
      <c r="D55" s="85"/>
      <c r="E55" s="46"/>
      <c r="F55" s="36"/>
    </row>
    <row r="56" spans="1:6" ht="14.25" x14ac:dyDescent="0.2">
      <c r="A56" s="36"/>
      <c r="B56" s="85"/>
      <c r="C56" s="85"/>
      <c r="D56" s="85"/>
      <c r="E56" s="46"/>
      <c r="F56" s="36"/>
    </row>
    <row r="57" spans="1:6" ht="14.25" x14ac:dyDescent="0.2">
      <c r="A57" s="36"/>
      <c r="B57" s="85"/>
      <c r="C57" s="85"/>
      <c r="D57" s="85"/>
      <c r="E57" s="46"/>
      <c r="F57" s="36"/>
    </row>
    <row r="58" spans="1:6" ht="14.25" x14ac:dyDescent="0.2">
      <c r="A58" s="36"/>
      <c r="B58" s="85"/>
      <c r="C58" s="85"/>
      <c r="D58" s="85"/>
      <c r="E58" s="46"/>
      <c r="F58" s="36"/>
    </row>
    <row r="59" spans="1:6" ht="14.25" x14ac:dyDescent="0.2">
      <c r="A59" s="36"/>
      <c r="B59" s="85"/>
      <c r="C59" s="85"/>
      <c r="D59" s="85"/>
      <c r="E59" s="46"/>
      <c r="F59" s="36"/>
    </row>
    <row r="60" spans="1:6" ht="14.25" x14ac:dyDescent="0.2">
      <c r="A60" s="36"/>
      <c r="B60" s="85"/>
      <c r="C60" s="85"/>
      <c r="D60" s="85"/>
      <c r="E60" s="46"/>
      <c r="F60" s="36"/>
    </row>
    <row r="61" spans="1:6" ht="14.25" x14ac:dyDescent="0.2">
      <c r="A61" s="36"/>
      <c r="B61" s="85"/>
      <c r="C61" s="85"/>
      <c r="D61" s="85"/>
      <c r="E61" s="46"/>
      <c r="F61" s="36"/>
    </row>
    <row r="62" spans="1:6" ht="14.25" x14ac:dyDescent="0.2">
      <c r="A62" s="36"/>
      <c r="B62" s="85"/>
      <c r="C62" s="85"/>
      <c r="D62" s="85"/>
      <c r="E62" s="46"/>
      <c r="F62" s="36"/>
    </row>
    <row r="63" spans="1:6" ht="14.25" x14ac:dyDescent="0.2">
      <c r="A63" s="36"/>
      <c r="B63" s="85"/>
      <c r="C63" s="85"/>
      <c r="D63" s="85"/>
      <c r="E63" s="46"/>
      <c r="F63" s="36"/>
    </row>
    <row r="64" spans="1:6" ht="14.25" x14ac:dyDescent="0.2">
      <c r="A64" s="36"/>
      <c r="B64" s="85"/>
      <c r="C64" s="85"/>
      <c r="D64" s="85"/>
      <c r="E64" s="46"/>
      <c r="F64" s="36"/>
    </row>
    <row r="65" spans="1:6" ht="14.25" x14ac:dyDescent="0.2">
      <c r="A65" s="36"/>
      <c r="B65" s="85"/>
      <c r="C65" s="85"/>
      <c r="D65" s="85"/>
      <c r="E65" s="46"/>
      <c r="F65" s="36"/>
    </row>
    <row r="66" spans="1:6" ht="14.25" x14ac:dyDescent="0.2">
      <c r="A66" s="36"/>
      <c r="B66" s="85"/>
      <c r="C66" s="85"/>
      <c r="D66" s="85"/>
      <c r="E66" s="46"/>
      <c r="F66" s="36"/>
    </row>
    <row r="67" spans="1:6" ht="13.5" customHeight="1" x14ac:dyDescent="0.2">
      <c r="A67" s="36"/>
      <c r="B67" s="85"/>
      <c r="C67" s="85"/>
      <c r="D67" s="85"/>
      <c r="E67" s="46"/>
      <c r="F67" s="36"/>
    </row>
    <row r="68" spans="1:6" ht="13.5" customHeight="1" x14ac:dyDescent="0.2">
      <c r="A68" s="36"/>
      <c r="B68" s="35" t="s">
        <v>20</v>
      </c>
      <c r="C68" s="37"/>
      <c r="D68" s="37"/>
      <c r="E68" s="17">
        <f>SUM(E32:E67)</f>
        <v>106</v>
      </c>
      <c r="F68" s="36"/>
    </row>
    <row r="69" spans="1:6" ht="13.5" customHeight="1" x14ac:dyDescent="0.2">
      <c r="A69" s="36"/>
      <c r="B69" s="48" t="s">
        <v>17</v>
      </c>
      <c r="C69" s="37"/>
      <c r="D69" s="37"/>
      <c r="E69" s="18">
        <v>0</v>
      </c>
      <c r="F69" s="36"/>
    </row>
    <row r="70" spans="1:6" ht="13.5" customHeight="1" x14ac:dyDescent="0.2">
      <c r="A70" s="36"/>
      <c r="B70" s="48" t="s">
        <v>18</v>
      </c>
      <c r="C70" s="37"/>
      <c r="D70" s="37"/>
      <c r="E70" s="18">
        <v>0</v>
      </c>
      <c r="F70" s="36"/>
    </row>
    <row r="71" spans="1:6" ht="13.5" customHeight="1" x14ac:dyDescent="0.2">
      <c r="A71" s="36"/>
      <c r="B71" s="35" t="s">
        <v>19</v>
      </c>
      <c r="C71" s="37"/>
      <c r="D71" s="37"/>
      <c r="E71" s="17">
        <f>SUM(E68:E70)</f>
        <v>106</v>
      </c>
      <c r="F71" s="36"/>
    </row>
    <row r="72" spans="1:6" ht="13.5" customHeight="1" x14ac:dyDescent="0.2">
      <c r="A72" s="36"/>
      <c r="B72" s="37" t="s">
        <v>5</v>
      </c>
      <c r="C72" s="49">
        <v>0.05</v>
      </c>
      <c r="D72" s="37"/>
      <c r="E72" s="23">
        <f>ROUND(E71*C72,2)</f>
        <v>5.3</v>
      </c>
      <c r="F72" s="36"/>
    </row>
    <row r="73" spans="1:6" ht="13.5" customHeight="1" x14ac:dyDescent="0.2">
      <c r="A73" s="36"/>
      <c r="B73" s="37" t="s">
        <v>4</v>
      </c>
      <c r="C73" s="50">
        <v>9.9750000000000005E-2</v>
      </c>
      <c r="D73" s="37"/>
      <c r="E73" s="24">
        <f>ROUND(E71*C73,2)</f>
        <v>10.57</v>
      </c>
      <c r="F73" s="36"/>
    </row>
    <row r="74" spans="1:6" ht="13.5" customHeight="1" x14ac:dyDescent="0.2">
      <c r="A74" s="36"/>
      <c r="B74" s="37"/>
      <c r="C74" s="37"/>
      <c r="D74" s="37"/>
      <c r="E74" s="51"/>
      <c r="F74" s="36"/>
    </row>
    <row r="75" spans="1:6" ht="16.5" customHeight="1" thickBot="1" x14ac:dyDescent="0.25">
      <c r="A75" s="36"/>
      <c r="B75" s="35" t="s">
        <v>21</v>
      </c>
      <c r="C75" s="37"/>
      <c r="D75" s="37"/>
      <c r="E75" s="21">
        <f>SUM(E71:E73)</f>
        <v>121.87</v>
      </c>
      <c r="F75" s="36"/>
    </row>
    <row r="76" spans="1:6" ht="15.75" thickTop="1" x14ac:dyDescent="0.2">
      <c r="A76" s="36"/>
      <c r="B76" s="91"/>
      <c r="C76" s="91"/>
      <c r="D76" s="91"/>
      <c r="E76" s="52"/>
      <c r="F76" s="36"/>
    </row>
    <row r="77" spans="1:6" ht="15" x14ac:dyDescent="0.2">
      <c r="A77" s="36"/>
      <c r="B77" s="92" t="s">
        <v>23</v>
      </c>
      <c r="C77" s="92"/>
      <c r="D77" s="92"/>
      <c r="E77" s="52">
        <v>0</v>
      </c>
      <c r="F77" s="36"/>
    </row>
    <row r="78" spans="1:6" ht="15" x14ac:dyDescent="0.2">
      <c r="A78" s="36"/>
      <c r="B78" s="91"/>
      <c r="C78" s="91"/>
      <c r="D78" s="91"/>
      <c r="E78" s="52"/>
      <c r="F78" s="36"/>
    </row>
    <row r="79" spans="1:6" ht="19.5" customHeight="1" x14ac:dyDescent="0.2">
      <c r="A79" s="36"/>
      <c r="B79" s="53" t="s">
        <v>22</v>
      </c>
      <c r="C79" s="54"/>
      <c r="D79" s="54"/>
      <c r="E79" s="55">
        <f>E75-E77</f>
        <v>121.87</v>
      </c>
      <c r="F79" s="36"/>
    </row>
    <row r="80" spans="1:6" ht="13.5" customHeight="1" x14ac:dyDescent="0.2">
      <c r="A80" s="36"/>
      <c r="B80" s="36"/>
      <c r="C80" s="36"/>
      <c r="D80" s="36"/>
      <c r="E80" s="36"/>
      <c r="F80" s="36"/>
    </row>
    <row r="81" spans="1:6" x14ac:dyDescent="0.2">
      <c r="A81" s="36"/>
      <c r="B81" s="36"/>
      <c r="C81" s="36"/>
      <c r="D81" s="36"/>
      <c r="E81" s="36"/>
      <c r="F81" s="36"/>
    </row>
    <row r="82" spans="1:6" x14ac:dyDescent="0.2">
      <c r="A82" s="36"/>
      <c r="B82" s="93"/>
      <c r="C82" s="93"/>
      <c r="D82" s="93"/>
      <c r="E82" s="93"/>
      <c r="F82" s="36"/>
    </row>
    <row r="83" spans="1:6" ht="14.25" x14ac:dyDescent="0.2">
      <c r="A83" s="94" t="s">
        <v>71</v>
      </c>
      <c r="B83" s="94"/>
      <c r="C83" s="94"/>
      <c r="D83" s="94"/>
      <c r="E83" s="94"/>
      <c r="F83" s="94"/>
    </row>
    <row r="84" spans="1:6" ht="14.25" x14ac:dyDescent="0.2">
      <c r="A84" s="95" t="s">
        <v>72</v>
      </c>
      <c r="B84" s="95"/>
      <c r="C84" s="95"/>
      <c r="D84" s="95"/>
      <c r="E84" s="95"/>
      <c r="F84" s="95"/>
    </row>
    <row r="85" spans="1:6" x14ac:dyDescent="0.2">
      <c r="A85" s="36"/>
      <c r="B85" s="36"/>
      <c r="C85" s="36"/>
      <c r="D85" s="36"/>
      <c r="E85" s="36"/>
      <c r="F85" s="36"/>
    </row>
    <row r="86" spans="1:6" x14ac:dyDescent="0.2">
      <c r="A86" s="36"/>
      <c r="B86" s="87"/>
      <c r="C86" s="87"/>
      <c r="D86" s="87"/>
      <c r="E86" s="87"/>
      <c r="F86" s="36"/>
    </row>
    <row r="87" spans="1:6" ht="15" x14ac:dyDescent="0.2">
      <c r="A87" s="88" t="s">
        <v>8</v>
      </c>
      <c r="B87" s="88"/>
      <c r="C87" s="88"/>
      <c r="D87" s="88"/>
      <c r="E87" s="88"/>
      <c r="F87" s="88"/>
    </row>
    <row r="89" spans="1:6" ht="39.75" customHeight="1" x14ac:dyDescent="0.2">
      <c r="B89" s="89"/>
      <c r="C89" s="90"/>
      <c r="D89" s="90"/>
    </row>
    <row r="90" spans="1:6" ht="13.5" customHeight="1" x14ac:dyDescent="0.2"/>
    <row r="91" spans="1:6" x14ac:dyDescent="0.2">
      <c r="B91" s="56"/>
      <c r="C91" s="56"/>
      <c r="D91" s="5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2D2A4BEF-A27A-428D-8DE8-A47B2BA9B9F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660DB-9D4E-403B-91C3-088CF90DCD25}">
  <sheetPr>
    <pageSetUpPr fitToPage="1"/>
  </sheetPr>
  <dimension ref="A12:F91"/>
  <sheetViews>
    <sheetView view="pageBreakPreview" topLeftCell="A12" zoomScale="80" zoomScaleNormal="100" zoomScaleSheetLayoutView="80" workbookViewId="0">
      <selection activeCell="E36" sqref="E36"/>
    </sheetView>
  </sheetViews>
  <sheetFormatPr baseColWidth="10" defaultRowHeight="12.75" x14ac:dyDescent="0.2"/>
  <cols>
    <col min="1" max="1" width="5.140625" style="32" customWidth="1"/>
    <col min="2" max="2" width="120" style="32" customWidth="1"/>
    <col min="3" max="3" width="11.5703125" style="32" customWidth="1"/>
    <col min="4" max="4" width="17.5703125" style="32" customWidth="1"/>
    <col min="5" max="5" width="17.7109375" style="32" customWidth="1"/>
    <col min="6" max="6" width="10.5703125" style="32" customWidth="1"/>
    <col min="7" max="16384" width="11.42578125" style="32"/>
  </cols>
  <sheetData>
    <row r="12" spans="2:5" x14ac:dyDescent="0.2">
      <c r="B12" s="31"/>
      <c r="E12" s="33"/>
    </row>
    <row r="13" spans="2:5" x14ac:dyDescent="0.2">
      <c r="B13" s="31"/>
      <c r="E13" s="33"/>
    </row>
    <row r="14" spans="2:5" x14ac:dyDescent="0.2">
      <c r="B14" s="31"/>
      <c r="E14" s="33"/>
    </row>
    <row r="15" spans="2:5" x14ac:dyDescent="0.2">
      <c r="B15" s="31"/>
      <c r="E15" s="33"/>
    </row>
    <row r="16" spans="2:5" x14ac:dyDescent="0.2">
      <c r="B16" s="31"/>
      <c r="E16" s="33"/>
    </row>
    <row r="17" spans="1:6" x14ac:dyDescent="0.2">
      <c r="B17" s="31"/>
      <c r="E17" s="33"/>
    </row>
    <row r="18" spans="1:6" x14ac:dyDescent="0.2">
      <c r="B18" s="31"/>
      <c r="E18" s="33"/>
    </row>
    <row r="19" spans="1:6" x14ac:dyDescent="0.2">
      <c r="B19" s="31"/>
      <c r="E19" s="33"/>
    </row>
    <row r="20" spans="1:6" x14ac:dyDescent="0.2">
      <c r="B20" s="31"/>
      <c r="E20" s="33"/>
    </row>
    <row r="21" spans="1:6" ht="15" x14ac:dyDescent="0.2">
      <c r="A21" s="34"/>
      <c r="B21" s="35" t="s">
        <v>107</v>
      </c>
      <c r="C21" s="36"/>
      <c r="D21" s="36"/>
      <c r="E21" s="36"/>
      <c r="F21" s="36"/>
    </row>
    <row r="22" spans="1:6" ht="15" x14ac:dyDescent="0.2">
      <c r="A22" s="34"/>
      <c r="B22" s="37"/>
      <c r="C22" s="36"/>
      <c r="D22" s="36"/>
      <c r="E22" s="36"/>
      <c r="F22" s="36"/>
    </row>
    <row r="23" spans="1:6" ht="15" x14ac:dyDescent="0.2">
      <c r="A23" s="34"/>
      <c r="B23" s="37"/>
      <c r="C23" s="36"/>
      <c r="D23" s="36"/>
      <c r="E23" s="36"/>
      <c r="F23" s="36"/>
    </row>
    <row r="24" spans="1:6" ht="15" x14ac:dyDescent="0.2">
      <c r="A24" s="34"/>
      <c r="B24" s="13"/>
      <c r="C24" s="36"/>
      <c r="D24" s="36"/>
      <c r="E24" s="36"/>
      <c r="F24" s="36"/>
    </row>
    <row r="25" spans="1:6" ht="15" x14ac:dyDescent="0.2">
      <c r="A25" s="34"/>
      <c r="B25" s="13" t="s">
        <v>57</v>
      </c>
      <c r="C25" s="36"/>
      <c r="D25" s="36"/>
      <c r="E25" s="36"/>
      <c r="F25" s="36"/>
    </row>
    <row r="26" spans="1:6" ht="33.75" customHeight="1" x14ac:dyDescent="0.2">
      <c r="A26" s="34"/>
      <c r="B26" s="73" t="s">
        <v>83</v>
      </c>
      <c r="C26" s="36"/>
      <c r="D26" s="36"/>
      <c r="E26" s="36"/>
      <c r="F26" s="36"/>
    </row>
    <row r="27" spans="1:6" x14ac:dyDescent="0.2">
      <c r="A27" s="38"/>
      <c r="B27" s="36"/>
      <c r="C27" s="39"/>
      <c r="D27" s="39"/>
      <c r="E27" s="40"/>
      <c r="F27" s="36"/>
    </row>
    <row r="28" spans="1:6" ht="15" x14ac:dyDescent="0.2">
      <c r="A28" s="34"/>
      <c r="B28" s="39"/>
      <c r="C28" s="39"/>
      <c r="D28" s="41" t="s">
        <v>16</v>
      </c>
      <c r="E28" s="41" t="s">
        <v>108</v>
      </c>
      <c r="F28" s="36"/>
    </row>
    <row r="29" spans="1:6" ht="13.5" thickBot="1" x14ac:dyDescent="0.25">
      <c r="A29" s="42"/>
      <c r="B29" s="42"/>
      <c r="C29" s="42"/>
      <c r="D29" s="42"/>
      <c r="E29" s="42"/>
      <c r="F29" s="43"/>
    </row>
    <row r="30" spans="1:6" s="44" customFormat="1" ht="21.75" customHeight="1" x14ac:dyDescent="0.2">
      <c r="A30" s="86" t="s">
        <v>0</v>
      </c>
      <c r="B30" s="86"/>
      <c r="C30" s="86"/>
      <c r="D30" s="86"/>
      <c r="E30" s="86"/>
      <c r="F30" s="86"/>
    </row>
    <row r="31" spans="1:6" x14ac:dyDescent="0.2">
      <c r="A31" s="34"/>
      <c r="B31" s="38"/>
      <c r="C31" s="34"/>
      <c r="D31" s="34"/>
      <c r="E31" s="34"/>
    </row>
    <row r="32" spans="1:6" ht="14.25" x14ac:dyDescent="0.2">
      <c r="A32" s="36"/>
      <c r="B32" s="45" t="s">
        <v>6</v>
      </c>
      <c r="C32" s="45"/>
      <c r="D32" s="45"/>
      <c r="E32" s="46"/>
      <c r="F32" s="36"/>
    </row>
    <row r="33" spans="1:6" ht="14.25" x14ac:dyDescent="0.2">
      <c r="A33" s="36"/>
      <c r="B33" s="85"/>
      <c r="C33" s="85"/>
      <c r="D33" s="85"/>
      <c r="E33" s="46"/>
      <c r="F33" s="36"/>
    </row>
    <row r="34" spans="1:6" ht="14.25" x14ac:dyDescent="0.2">
      <c r="A34" s="36"/>
      <c r="B34" s="85"/>
      <c r="C34" s="85"/>
      <c r="D34" s="85"/>
      <c r="E34" s="46"/>
      <c r="F34" s="36"/>
    </row>
    <row r="35" spans="1:6" ht="30" customHeight="1" x14ac:dyDescent="0.2">
      <c r="A35" s="36"/>
      <c r="B35" s="85" t="s">
        <v>109</v>
      </c>
      <c r="C35" s="85"/>
      <c r="D35" s="85"/>
      <c r="E35" s="46">
        <f>0.4*295</f>
        <v>118</v>
      </c>
      <c r="F35" s="36"/>
    </row>
    <row r="36" spans="1:6" ht="14.25" x14ac:dyDescent="0.2">
      <c r="A36" s="36"/>
      <c r="B36" s="85"/>
      <c r="C36" s="85"/>
      <c r="D36" s="85"/>
      <c r="E36" s="46"/>
      <c r="F36" s="36"/>
    </row>
    <row r="37" spans="1:6" ht="14.25" x14ac:dyDescent="0.2">
      <c r="A37" s="36"/>
      <c r="B37" s="85"/>
      <c r="C37" s="85"/>
      <c r="D37" s="85"/>
      <c r="E37" s="46"/>
      <c r="F37" s="36"/>
    </row>
    <row r="38" spans="1:6" ht="14.25" x14ac:dyDescent="0.2">
      <c r="A38" s="36"/>
      <c r="B38" s="85"/>
      <c r="C38" s="85"/>
      <c r="D38" s="85"/>
      <c r="E38" s="46"/>
      <c r="F38" s="36"/>
    </row>
    <row r="39" spans="1:6" ht="14.25" x14ac:dyDescent="0.2">
      <c r="A39" s="36"/>
      <c r="B39" s="85"/>
      <c r="C39" s="85"/>
      <c r="D39" s="85"/>
      <c r="E39" s="46"/>
      <c r="F39" s="36"/>
    </row>
    <row r="40" spans="1:6" ht="14.25" x14ac:dyDescent="0.2">
      <c r="A40" s="36"/>
      <c r="B40" s="85"/>
      <c r="C40" s="85"/>
      <c r="D40" s="85"/>
      <c r="E40" s="46"/>
      <c r="F40" s="36"/>
    </row>
    <row r="41" spans="1:6" ht="14.25" x14ac:dyDescent="0.2">
      <c r="A41" s="36"/>
      <c r="B41" s="85"/>
      <c r="C41" s="85"/>
      <c r="D41" s="85"/>
      <c r="E41" s="46"/>
      <c r="F41" s="36"/>
    </row>
    <row r="42" spans="1:6" ht="14.25" x14ac:dyDescent="0.2">
      <c r="A42" s="36"/>
      <c r="B42" s="85"/>
      <c r="C42" s="85"/>
      <c r="D42" s="85"/>
      <c r="E42" s="46"/>
      <c r="F42" s="36"/>
    </row>
    <row r="43" spans="1:6" ht="14.25" x14ac:dyDescent="0.2">
      <c r="A43" s="36"/>
      <c r="B43" s="85"/>
      <c r="C43" s="85"/>
      <c r="D43" s="85"/>
      <c r="E43" s="46"/>
      <c r="F43" s="36"/>
    </row>
    <row r="44" spans="1:6" ht="14.25" x14ac:dyDescent="0.2">
      <c r="A44" s="36"/>
      <c r="B44" s="85"/>
      <c r="C44" s="85"/>
      <c r="D44" s="85"/>
      <c r="E44" s="46"/>
      <c r="F44" s="36"/>
    </row>
    <row r="45" spans="1:6" ht="14.25" x14ac:dyDescent="0.2">
      <c r="A45" s="36"/>
      <c r="B45" s="85"/>
      <c r="C45" s="85"/>
      <c r="D45" s="85"/>
      <c r="E45" s="46"/>
      <c r="F45" s="36"/>
    </row>
    <row r="46" spans="1:6" ht="14.25" x14ac:dyDescent="0.2">
      <c r="A46" s="36"/>
      <c r="B46" s="85"/>
      <c r="C46" s="85"/>
      <c r="D46" s="85"/>
      <c r="E46" s="46"/>
      <c r="F46" s="36"/>
    </row>
    <row r="47" spans="1:6" ht="14.25" x14ac:dyDescent="0.2">
      <c r="A47" s="36"/>
      <c r="B47" s="85"/>
      <c r="C47" s="85"/>
      <c r="D47" s="85"/>
      <c r="E47" s="46"/>
      <c r="F47" s="36"/>
    </row>
    <row r="48" spans="1:6" ht="14.25" x14ac:dyDescent="0.2">
      <c r="A48" s="36"/>
      <c r="B48" s="85"/>
      <c r="C48" s="85"/>
      <c r="D48" s="85"/>
      <c r="E48" s="46"/>
      <c r="F48" s="36"/>
    </row>
    <row r="49" spans="1:6" ht="14.25" x14ac:dyDescent="0.2">
      <c r="A49" s="36"/>
      <c r="B49" s="85"/>
      <c r="C49" s="85"/>
      <c r="D49" s="85"/>
      <c r="E49" s="46"/>
      <c r="F49" s="36"/>
    </row>
    <row r="50" spans="1:6" ht="14.25" x14ac:dyDescent="0.2">
      <c r="A50" s="36"/>
      <c r="B50" s="85"/>
      <c r="C50" s="85"/>
      <c r="D50" s="85"/>
      <c r="E50" s="46"/>
      <c r="F50" s="36"/>
    </row>
    <row r="51" spans="1:6" ht="14.25" x14ac:dyDescent="0.2">
      <c r="A51" s="36"/>
      <c r="B51" s="85"/>
      <c r="C51" s="85"/>
      <c r="D51" s="85"/>
      <c r="E51" s="46"/>
      <c r="F51" s="36"/>
    </row>
    <row r="52" spans="1:6" ht="14.25" x14ac:dyDescent="0.2">
      <c r="A52" s="36"/>
      <c r="B52" s="85"/>
      <c r="C52" s="85"/>
      <c r="D52" s="85"/>
      <c r="E52" s="46"/>
      <c r="F52" s="36"/>
    </row>
    <row r="53" spans="1:6" ht="14.25" x14ac:dyDescent="0.2">
      <c r="A53" s="36"/>
      <c r="B53" s="85"/>
      <c r="C53" s="85"/>
      <c r="D53" s="85"/>
      <c r="E53" s="46"/>
      <c r="F53" s="36"/>
    </row>
    <row r="54" spans="1:6" ht="14.25" x14ac:dyDescent="0.2">
      <c r="A54" s="36"/>
      <c r="B54" s="47"/>
      <c r="C54" s="47"/>
      <c r="D54" s="47"/>
      <c r="E54" s="46"/>
      <c r="F54" s="36"/>
    </row>
    <row r="55" spans="1:6" ht="14.25" x14ac:dyDescent="0.2">
      <c r="A55" s="36"/>
      <c r="B55" s="85"/>
      <c r="C55" s="85"/>
      <c r="D55" s="85"/>
      <c r="E55" s="46"/>
      <c r="F55" s="36"/>
    </row>
    <row r="56" spans="1:6" ht="14.25" x14ac:dyDescent="0.2">
      <c r="A56" s="36"/>
      <c r="B56" s="85"/>
      <c r="C56" s="85"/>
      <c r="D56" s="85"/>
      <c r="E56" s="46"/>
      <c r="F56" s="36"/>
    </row>
    <row r="57" spans="1:6" ht="14.25" x14ac:dyDescent="0.2">
      <c r="A57" s="36"/>
      <c r="B57" s="85"/>
      <c r="C57" s="85"/>
      <c r="D57" s="85"/>
      <c r="E57" s="46"/>
      <c r="F57" s="36"/>
    </row>
    <row r="58" spans="1:6" ht="14.25" x14ac:dyDescent="0.2">
      <c r="A58" s="36"/>
      <c r="B58" s="85"/>
      <c r="C58" s="85"/>
      <c r="D58" s="85"/>
      <c r="E58" s="46"/>
      <c r="F58" s="36"/>
    </row>
    <row r="59" spans="1:6" ht="14.25" x14ac:dyDescent="0.2">
      <c r="A59" s="36"/>
      <c r="B59" s="85"/>
      <c r="C59" s="85"/>
      <c r="D59" s="85"/>
      <c r="E59" s="46"/>
      <c r="F59" s="36"/>
    </row>
    <row r="60" spans="1:6" ht="14.25" x14ac:dyDescent="0.2">
      <c r="A60" s="36"/>
      <c r="B60" s="85"/>
      <c r="C60" s="85"/>
      <c r="D60" s="85"/>
      <c r="E60" s="46"/>
      <c r="F60" s="36"/>
    </row>
    <row r="61" spans="1:6" ht="14.25" x14ac:dyDescent="0.2">
      <c r="A61" s="36"/>
      <c r="B61" s="85"/>
      <c r="C61" s="85"/>
      <c r="D61" s="85"/>
      <c r="E61" s="46"/>
      <c r="F61" s="36"/>
    </row>
    <row r="62" spans="1:6" ht="14.25" x14ac:dyDescent="0.2">
      <c r="A62" s="36"/>
      <c r="B62" s="85"/>
      <c r="C62" s="85"/>
      <c r="D62" s="85"/>
      <c r="E62" s="46"/>
      <c r="F62" s="36"/>
    </row>
    <row r="63" spans="1:6" ht="14.25" x14ac:dyDescent="0.2">
      <c r="A63" s="36"/>
      <c r="B63" s="85"/>
      <c r="C63" s="85"/>
      <c r="D63" s="85"/>
      <c r="E63" s="46"/>
      <c r="F63" s="36"/>
    </row>
    <row r="64" spans="1:6" ht="14.25" x14ac:dyDescent="0.2">
      <c r="A64" s="36"/>
      <c r="B64" s="85"/>
      <c r="C64" s="85"/>
      <c r="D64" s="85"/>
      <c r="E64" s="46"/>
      <c r="F64" s="36"/>
    </row>
    <row r="65" spans="1:6" ht="14.25" x14ac:dyDescent="0.2">
      <c r="A65" s="36"/>
      <c r="B65" s="85"/>
      <c r="C65" s="85"/>
      <c r="D65" s="85"/>
      <c r="E65" s="46"/>
      <c r="F65" s="36"/>
    </row>
    <row r="66" spans="1:6" ht="14.25" x14ac:dyDescent="0.2">
      <c r="A66" s="36"/>
      <c r="B66" s="85"/>
      <c r="C66" s="85"/>
      <c r="D66" s="85"/>
      <c r="E66" s="46"/>
      <c r="F66" s="36"/>
    </row>
    <row r="67" spans="1:6" ht="13.5" customHeight="1" x14ac:dyDescent="0.2">
      <c r="A67" s="36"/>
      <c r="B67" s="85"/>
      <c r="C67" s="85"/>
      <c r="D67" s="85"/>
      <c r="E67" s="46"/>
      <c r="F67" s="36"/>
    </row>
    <row r="68" spans="1:6" ht="13.5" customHeight="1" x14ac:dyDescent="0.2">
      <c r="A68" s="36"/>
      <c r="B68" s="35" t="s">
        <v>20</v>
      </c>
      <c r="C68" s="37"/>
      <c r="D68" s="37"/>
      <c r="E68" s="17">
        <f>SUM(E32:E67)</f>
        <v>118</v>
      </c>
      <c r="F68" s="36"/>
    </row>
    <row r="69" spans="1:6" ht="13.5" customHeight="1" x14ac:dyDescent="0.2">
      <c r="A69" s="36"/>
      <c r="B69" s="48" t="s">
        <v>17</v>
      </c>
      <c r="C69" s="37"/>
      <c r="D69" s="37"/>
      <c r="E69" s="18">
        <v>0</v>
      </c>
      <c r="F69" s="36"/>
    </row>
    <row r="70" spans="1:6" ht="13.5" customHeight="1" x14ac:dyDescent="0.2">
      <c r="A70" s="36"/>
      <c r="B70" s="48" t="s">
        <v>18</v>
      </c>
      <c r="C70" s="37"/>
      <c r="D70" s="37"/>
      <c r="E70" s="18">
        <v>0</v>
      </c>
      <c r="F70" s="36"/>
    </row>
    <row r="71" spans="1:6" ht="13.5" customHeight="1" x14ac:dyDescent="0.2">
      <c r="A71" s="36"/>
      <c r="B71" s="35" t="s">
        <v>19</v>
      </c>
      <c r="C71" s="37"/>
      <c r="D71" s="37"/>
      <c r="E71" s="17">
        <f>SUM(E68:E70)</f>
        <v>118</v>
      </c>
      <c r="F71" s="36"/>
    </row>
    <row r="72" spans="1:6" ht="13.5" customHeight="1" x14ac:dyDescent="0.2">
      <c r="A72" s="36"/>
      <c r="B72" s="37" t="s">
        <v>5</v>
      </c>
      <c r="C72" s="49">
        <v>0.05</v>
      </c>
      <c r="D72" s="37"/>
      <c r="E72" s="23">
        <f>ROUND(E71*C72,2)</f>
        <v>5.9</v>
      </c>
      <c r="F72" s="36"/>
    </row>
    <row r="73" spans="1:6" ht="13.5" customHeight="1" x14ac:dyDescent="0.2">
      <c r="A73" s="36"/>
      <c r="B73" s="37" t="s">
        <v>4</v>
      </c>
      <c r="C73" s="50">
        <v>9.9750000000000005E-2</v>
      </c>
      <c r="D73" s="37"/>
      <c r="E73" s="24">
        <f>ROUND(E71*C73,2)</f>
        <v>11.77</v>
      </c>
      <c r="F73" s="36"/>
    </row>
    <row r="74" spans="1:6" ht="13.5" customHeight="1" x14ac:dyDescent="0.2">
      <c r="A74" s="36"/>
      <c r="B74" s="37"/>
      <c r="C74" s="37"/>
      <c r="D74" s="37"/>
      <c r="E74" s="51"/>
      <c r="F74" s="36"/>
    </row>
    <row r="75" spans="1:6" ht="16.5" customHeight="1" thickBot="1" x14ac:dyDescent="0.25">
      <c r="A75" s="36"/>
      <c r="B75" s="35" t="s">
        <v>21</v>
      </c>
      <c r="C75" s="37"/>
      <c r="D75" s="37"/>
      <c r="E75" s="21">
        <f>SUM(E71:E73)</f>
        <v>135.67000000000002</v>
      </c>
      <c r="F75" s="36"/>
    </row>
    <row r="76" spans="1:6" ht="15.75" thickTop="1" x14ac:dyDescent="0.2">
      <c r="A76" s="36"/>
      <c r="B76" s="91"/>
      <c r="C76" s="91"/>
      <c r="D76" s="91"/>
      <c r="E76" s="52"/>
      <c r="F76" s="36"/>
    </row>
    <row r="77" spans="1:6" ht="15" x14ac:dyDescent="0.2">
      <c r="A77" s="36"/>
      <c r="B77" s="92" t="s">
        <v>23</v>
      </c>
      <c r="C77" s="92"/>
      <c r="D77" s="92"/>
      <c r="E77" s="52">
        <v>0</v>
      </c>
      <c r="F77" s="36"/>
    </row>
    <row r="78" spans="1:6" ht="15" x14ac:dyDescent="0.2">
      <c r="A78" s="36"/>
      <c r="B78" s="91"/>
      <c r="C78" s="91"/>
      <c r="D78" s="91"/>
      <c r="E78" s="52"/>
      <c r="F78" s="36"/>
    </row>
    <row r="79" spans="1:6" ht="19.5" customHeight="1" x14ac:dyDescent="0.2">
      <c r="A79" s="36"/>
      <c r="B79" s="53" t="s">
        <v>22</v>
      </c>
      <c r="C79" s="54"/>
      <c r="D79" s="54"/>
      <c r="E79" s="55">
        <f>E75-E77</f>
        <v>135.67000000000002</v>
      </c>
      <c r="F79" s="36"/>
    </row>
    <row r="80" spans="1:6" ht="13.5" customHeight="1" x14ac:dyDescent="0.2">
      <c r="A80" s="36"/>
      <c r="B80" s="36"/>
      <c r="C80" s="36"/>
      <c r="D80" s="36"/>
      <c r="E80" s="36"/>
      <c r="F80" s="36"/>
    </row>
    <row r="81" spans="1:6" x14ac:dyDescent="0.2">
      <c r="A81" s="36"/>
      <c r="B81" s="36"/>
      <c r="C81" s="36"/>
      <c r="D81" s="36"/>
      <c r="E81" s="36"/>
      <c r="F81" s="36"/>
    </row>
    <row r="82" spans="1:6" x14ac:dyDescent="0.2">
      <c r="A82" s="36"/>
      <c r="B82" s="93"/>
      <c r="C82" s="93"/>
      <c r="D82" s="93"/>
      <c r="E82" s="93"/>
      <c r="F82" s="36"/>
    </row>
    <row r="83" spans="1:6" ht="14.25" x14ac:dyDescent="0.2">
      <c r="A83" s="94" t="s">
        <v>71</v>
      </c>
      <c r="B83" s="94"/>
      <c r="C83" s="94"/>
      <c r="D83" s="94"/>
      <c r="E83" s="94"/>
      <c r="F83" s="94"/>
    </row>
    <row r="84" spans="1:6" ht="14.25" x14ac:dyDescent="0.2">
      <c r="A84" s="95" t="s">
        <v>72</v>
      </c>
      <c r="B84" s="95"/>
      <c r="C84" s="95"/>
      <c r="D84" s="95"/>
      <c r="E84" s="95"/>
      <c r="F84" s="95"/>
    </row>
    <row r="85" spans="1:6" x14ac:dyDescent="0.2">
      <c r="A85" s="36"/>
      <c r="B85" s="36"/>
      <c r="C85" s="36"/>
      <c r="D85" s="36"/>
      <c r="E85" s="36"/>
      <c r="F85" s="36"/>
    </row>
    <row r="86" spans="1:6" x14ac:dyDescent="0.2">
      <c r="A86" s="36"/>
      <c r="B86" s="87"/>
      <c r="C86" s="87"/>
      <c r="D86" s="87"/>
      <c r="E86" s="87"/>
      <c r="F86" s="36"/>
    </row>
    <row r="87" spans="1:6" ht="15" x14ac:dyDescent="0.2">
      <c r="A87" s="88" t="s">
        <v>8</v>
      </c>
      <c r="B87" s="88"/>
      <c r="C87" s="88"/>
      <c r="D87" s="88"/>
      <c r="E87" s="88"/>
      <c r="F87" s="88"/>
    </row>
    <row r="89" spans="1:6" ht="39.75" customHeight="1" x14ac:dyDescent="0.2">
      <c r="B89" s="89"/>
      <c r="C89" s="90"/>
      <c r="D89" s="90"/>
    </row>
    <row r="90" spans="1:6" ht="13.5" customHeight="1" x14ac:dyDescent="0.2"/>
    <row r="91" spans="1:6" x14ac:dyDescent="0.2">
      <c r="B91" s="56"/>
      <c r="C91" s="56"/>
      <c r="D91" s="56"/>
    </row>
  </sheetData>
  <mergeCells count="44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E7BF5EA8-4EF6-45AA-8BAE-A69086DBACC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C788-B584-406E-B5EF-B31036D08F07}">
  <sheetPr>
    <pageSetUpPr fitToPage="1"/>
  </sheetPr>
  <dimension ref="A12:F92"/>
  <sheetViews>
    <sheetView view="pageBreakPreview" topLeftCell="A7" zoomScale="80" zoomScaleNormal="100" zoomScaleSheetLayoutView="80" workbookViewId="0">
      <selection activeCell="E38" sqref="E38"/>
    </sheetView>
  </sheetViews>
  <sheetFormatPr baseColWidth="10" defaultRowHeight="12.75" x14ac:dyDescent="0.2"/>
  <cols>
    <col min="1" max="1" width="5.140625" style="32" customWidth="1"/>
    <col min="2" max="2" width="120" style="32" customWidth="1"/>
    <col min="3" max="3" width="11.5703125" style="32" customWidth="1"/>
    <col min="4" max="4" width="17.5703125" style="32" customWidth="1"/>
    <col min="5" max="5" width="17.7109375" style="32" customWidth="1"/>
    <col min="6" max="6" width="10.5703125" style="32" customWidth="1"/>
    <col min="7" max="16384" width="11.42578125" style="32"/>
  </cols>
  <sheetData>
    <row r="12" spans="2:5" x14ac:dyDescent="0.2">
      <c r="B12" s="31"/>
      <c r="E12" s="33"/>
    </row>
    <row r="13" spans="2:5" x14ac:dyDescent="0.2">
      <c r="B13" s="31"/>
      <c r="E13" s="33"/>
    </row>
    <row r="14" spans="2:5" x14ac:dyDescent="0.2">
      <c r="B14" s="31"/>
      <c r="E14" s="33"/>
    </row>
    <row r="15" spans="2:5" x14ac:dyDescent="0.2">
      <c r="B15" s="31"/>
      <c r="E15" s="33"/>
    </row>
    <row r="16" spans="2:5" x14ac:dyDescent="0.2">
      <c r="B16" s="31"/>
      <c r="E16" s="33"/>
    </row>
    <row r="17" spans="1:6" x14ac:dyDescent="0.2">
      <c r="B17" s="31"/>
      <c r="E17" s="33"/>
    </row>
    <row r="18" spans="1:6" x14ac:dyDescent="0.2">
      <c r="B18" s="31"/>
      <c r="E18" s="33"/>
    </row>
    <row r="19" spans="1:6" x14ac:dyDescent="0.2">
      <c r="B19" s="31"/>
      <c r="E19" s="33"/>
    </row>
    <row r="20" spans="1:6" x14ac:dyDescent="0.2">
      <c r="B20" s="31"/>
      <c r="E20" s="33"/>
    </row>
    <row r="21" spans="1:6" ht="15" x14ac:dyDescent="0.2">
      <c r="A21" s="34"/>
      <c r="B21" s="35" t="s">
        <v>111</v>
      </c>
      <c r="C21" s="36"/>
      <c r="D21" s="36"/>
      <c r="E21" s="36"/>
      <c r="F21" s="36"/>
    </row>
    <row r="22" spans="1:6" ht="15" x14ac:dyDescent="0.2">
      <c r="A22" s="34"/>
      <c r="B22" s="37"/>
      <c r="C22" s="36"/>
      <c r="D22" s="36"/>
      <c r="E22" s="36"/>
      <c r="F22" s="36"/>
    </row>
    <row r="23" spans="1:6" ht="15" x14ac:dyDescent="0.2">
      <c r="A23" s="34"/>
      <c r="B23" s="37"/>
      <c r="C23" s="36"/>
      <c r="D23" s="36"/>
      <c r="E23" s="36"/>
      <c r="F23" s="36"/>
    </row>
    <row r="24" spans="1:6" ht="15" x14ac:dyDescent="0.2">
      <c r="A24" s="34"/>
      <c r="B24" s="13"/>
      <c r="C24" s="36"/>
      <c r="D24" s="36"/>
      <c r="E24" s="36"/>
      <c r="F24" s="36"/>
    </row>
    <row r="25" spans="1:6" ht="15" x14ac:dyDescent="0.2">
      <c r="A25" s="34"/>
      <c r="B25" s="13" t="s">
        <v>57</v>
      </c>
      <c r="C25" s="36"/>
      <c r="D25" s="36"/>
      <c r="E25" s="36"/>
      <c r="F25" s="36"/>
    </row>
    <row r="26" spans="1:6" ht="33.75" customHeight="1" x14ac:dyDescent="0.2">
      <c r="A26" s="34"/>
      <c r="B26" s="73" t="s">
        <v>83</v>
      </c>
      <c r="C26" s="36"/>
      <c r="D26" s="36"/>
      <c r="E26" s="36"/>
      <c r="F26" s="36"/>
    </row>
    <row r="27" spans="1:6" x14ac:dyDescent="0.2">
      <c r="A27" s="38"/>
      <c r="B27" s="36"/>
      <c r="C27" s="39"/>
      <c r="D27" s="39"/>
      <c r="E27" s="40"/>
      <c r="F27" s="36"/>
    </row>
    <row r="28" spans="1:6" ht="15" x14ac:dyDescent="0.2">
      <c r="A28" s="34"/>
      <c r="B28" s="39"/>
      <c r="C28" s="39"/>
      <c r="D28" s="41" t="s">
        <v>16</v>
      </c>
      <c r="E28" s="41" t="s">
        <v>110</v>
      </c>
      <c r="F28" s="36"/>
    </row>
    <row r="29" spans="1:6" ht="13.5" thickBot="1" x14ac:dyDescent="0.25">
      <c r="A29" s="42"/>
      <c r="B29" s="42"/>
      <c r="C29" s="42"/>
      <c r="D29" s="42"/>
      <c r="E29" s="42"/>
      <c r="F29" s="43"/>
    </row>
    <row r="30" spans="1:6" s="44" customFormat="1" ht="21.75" customHeight="1" x14ac:dyDescent="0.2">
      <c r="A30" s="86" t="s">
        <v>0</v>
      </c>
      <c r="B30" s="86"/>
      <c r="C30" s="86"/>
      <c r="D30" s="86"/>
      <c r="E30" s="86"/>
      <c r="F30" s="86"/>
    </row>
    <row r="31" spans="1:6" x14ac:dyDescent="0.2">
      <c r="A31" s="34"/>
      <c r="B31" s="38"/>
      <c r="C31" s="34"/>
      <c r="D31" s="34"/>
      <c r="E31" s="34"/>
    </row>
    <row r="32" spans="1:6" ht="14.25" x14ac:dyDescent="0.2">
      <c r="A32" s="36"/>
      <c r="B32" s="45" t="s">
        <v>6</v>
      </c>
      <c r="C32" s="45"/>
      <c r="D32" s="45"/>
      <c r="E32" s="46"/>
      <c r="F32" s="36"/>
    </row>
    <row r="33" spans="1:6" ht="14.25" x14ac:dyDescent="0.2">
      <c r="A33" s="36"/>
      <c r="B33" s="85"/>
      <c r="C33" s="85"/>
      <c r="D33" s="85"/>
      <c r="E33" s="46"/>
      <c r="F33" s="36"/>
    </row>
    <row r="34" spans="1:6" ht="14.25" x14ac:dyDescent="0.2">
      <c r="A34" s="36"/>
      <c r="B34" s="85"/>
      <c r="C34" s="85"/>
      <c r="D34" s="85"/>
      <c r="E34" s="46"/>
      <c r="F34" s="36"/>
    </row>
    <row r="35" spans="1:6" ht="14.25" x14ac:dyDescent="0.2">
      <c r="A35" s="36"/>
      <c r="B35" s="85" t="s">
        <v>112</v>
      </c>
      <c r="C35" s="85"/>
      <c r="D35" s="85"/>
      <c r="E35" s="46">
        <f>0.25*295</f>
        <v>73.75</v>
      </c>
      <c r="F35" s="36"/>
    </row>
    <row r="36" spans="1:6" ht="14.25" x14ac:dyDescent="0.2">
      <c r="A36" s="36"/>
      <c r="B36" s="85"/>
      <c r="C36" s="85"/>
      <c r="D36" s="85"/>
      <c r="E36" s="46"/>
      <c r="F36" s="36"/>
    </row>
    <row r="37" spans="1:6" ht="14.25" x14ac:dyDescent="0.2">
      <c r="A37" s="36"/>
      <c r="B37" s="85" t="s">
        <v>113</v>
      </c>
      <c r="C37" s="85"/>
      <c r="D37" s="85"/>
      <c r="E37" s="46">
        <f>0.75*295</f>
        <v>221.25</v>
      </c>
      <c r="F37" s="36"/>
    </row>
    <row r="38" spans="1:6" ht="14.25" x14ac:dyDescent="0.2">
      <c r="A38" s="36"/>
      <c r="B38" s="85"/>
      <c r="C38" s="85"/>
      <c r="D38" s="85"/>
      <c r="E38" s="46"/>
      <c r="F38" s="36"/>
    </row>
    <row r="39" spans="1:6" ht="14.25" x14ac:dyDescent="0.2">
      <c r="A39" s="36"/>
      <c r="B39" s="85"/>
      <c r="C39" s="85"/>
      <c r="D39" s="85"/>
      <c r="E39" s="46"/>
      <c r="F39" s="36"/>
    </row>
    <row r="40" spans="1:6" ht="14.25" x14ac:dyDescent="0.2">
      <c r="A40" s="36"/>
      <c r="B40" s="85"/>
      <c r="C40" s="85"/>
      <c r="D40" s="85"/>
      <c r="E40" s="46"/>
      <c r="F40" s="36"/>
    </row>
    <row r="41" spans="1:6" ht="14.25" x14ac:dyDescent="0.2">
      <c r="A41" s="36"/>
      <c r="B41" s="85"/>
      <c r="C41" s="85"/>
      <c r="D41" s="85"/>
      <c r="E41" s="46"/>
      <c r="F41" s="36"/>
    </row>
    <row r="42" spans="1:6" ht="14.25" x14ac:dyDescent="0.2">
      <c r="A42" s="36"/>
      <c r="B42" s="85"/>
      <c r="C42" s="85"/>
      <c r="D42" s="85"/>
      <c r="E42" s="46"/>
      <c r="F42" s="36"/>
    </row>
    <row r="43" spans="1:6" ht="14.25" x14ac:dyDescent="0.2">
      <c r="A43" s="36"/>
      <c r="B43" s="85"/>
      <c r="C43" s="85"/>
      <c r="D43" s="85"/>
      <c r="E43" s="46"/>
      <c r="F43" s="36"/>
    </row>
    <row r="44" spans="1:6" ht="14.25" x14ac:dyDescent="0.2">
      <c r="A44" s="36"/>
      <c r="B44" s="85"/>
      <c r="C44" s="85"/>
      <c r="D44" s="85"/>
      <c r="E44" s="46"/>
      <c r="F44" s="36"/>
    </row>
    <row r="45" spans="1:6" ht="14.25" x14ac:dyDescent="0.2">
      <c r="A45" s="36"/>
      <c r="B45" s="85"/>
      <c r="C45" s="85"/>
      <c r="D45" s="85"/>
      <c r="E45" s="46"/>
      <c r="F45" s="36"/>
    </row>
    <row r="46" spans="1:6" ht="14.25" x14ac:dyDescent="0.2">
      <c r="A46" s="36"/>
      <c r="B46" s="85"/>
      <c r="C46" s="85"/>
      <c r="D46" s="85"/>
      <c r="E46" s="46"/>
      <c r="F46" s="36"/>
    </row>
    <row r="47" spans="1:6" ht="14.25" x14ac:dyDescent="0.2">
      <c r="A47" s="36"/>
      <c r="B47" s="85"/>
      <c r="C47" s="85"/>
      <c r="D47" s="85"/>
      <c r="E47" s="46"/>
      <c r="F47" s="36"/>
    </row>
    <row r="48" spans="1:6" ht="14.25" x14ac:dyDescent="0.2">
      <c r="A48" s="36"/>
      <c r="B48" s="85"/>
      <c r="C48" s="85"/>
      <c r="D48" s="85"/>
      <c r="E48" s="46"/>
      <c r="F48" s="36"/>
    </row>
    <row r="49" spans="1:6" ht="14.25" x14ac:dyDescent="0.2">
      <c r="A49" s="36"/>
      <c r="B49" s="85"/>
      <c r="C49" s="85"/>
      <c r="D49" s="85"/>
      <c r="E49" s="46"/>
      <c r="F49" s="36"/>
    </row>
    <row r="50" spans="1:6" ht="14.25" x14ac:dyDescent="0.2">
      <c r="A50" s="36"/>
      <c r="B50" s="85"/>
      <c r="C50" s="85"/>
      <c r="D50" s="85"/>
      <c r="E50" s="46"/>
      <c r="F50" s="36"/>
    </row>
    <row r="51" spans="1:6" ht="14.25" x14ac:dyDescent="0.2">
      <c r="A51" s="36"/>
      <c r="B51" s="85"/>
      <c r="C51" s="85"/>
      <c r="D51" s="85"/>
      <c r="E51" s="46"/>
      <c r="F51" s="36"/>
    </row>
    <row r="52" spans="1:6" ht="14.25" x14ac:dyDescent="0.2">
      <c r="A52" s="36"/>
      <c r="B52" s="85"/>
      <c r="C52" s="85"/>
      <c r="D52" s="85"/>
      <c r="E52" s="46"/>
      <c r="F52" s="36"/>
    </row>
    <row r="53" spans="1:6" ht="14.25" x14ac:dyDescent="0.2">
      <c r="A53" s="36"/>
      <c r="B53" s="85"/>
      <c r="C53" s="85"/>
      <c r="D53" s="85"/>
      <c r="E53" s="46"/>
      <c r="F53" s="36"/>
    </row>
    <row r="54" spans="1:6" ht="14.25" x14ac:dyDescent="0.2">
      <c r="A54" s="36"/>
      <c r="B54" s="85"/>
      <c r="C54" s="85"/>
      <c r="D54" s="85"/>
      <c r="E54" s="46"/>
      <c r="F54" s="36"/>
    </row>
    <row r="55" spans="1:6" ht="14.25" x14ac:dyDescent="0.2">
      <c r="A55" s="36"/>
      <c r="B55" s="47"/>
      <c r="C55" s="47"/>
      <c r="D55" s="47"/>
      <c r="E55" s="46"/>
      <c r="F55" s="36"/>
    </row>
    <row r="56" spans="1:6" ht="14.25" x14ac:dyDescent="0.2">
      <c r="A56" s="36"/>
      <c r="B56" s="85"/>
      <c r="C56" s="85"/>
      <c r="D56" s="85"/>
      <c r="E56" s="46"/>
      <c r="F56" s="36"/>
    </row>
    <row r="57" spans="1:6" ht="14.25" x14ac:dyDescent="0.2">
      <c r="A57" s="36"/>
      <c r="B57" s="85"/>
      <c r="C57" s="85"/>
      <c r="D57" s="85"/>
      <c r="E57" s="46"/>
      <c r="F57" s="36"/>
    </row>
    <row r="58" spans="1:6" ht="14.25" x14ac:dyDescent="0.2">
      <c r="A58" s="36"/>
      <c r="B58" s="85"/>
      <c r="C58" s="85"/>
      <c r="D58" s="85"/>
      <c r="E58" s="46"/>
      <c r="F58" s="36"/>
    </row>
    <row r="59" spans="1:6" ht="14.25" x14ac:dyDescent="0.2">
      <c r="A59" s="36"/>
      <c r="B59" s="85"/>
      <c r="C59" s="85"/>
      <c r="D59" s="85"/>
      <c r="E59" s="46"/>
      <c r="F59" s="36"/>
    </row>
    <row r="60" spans="1:6" ht="14.25" x14ac:dyDescent="0.2">
      <c r="A60" s="36"/>
      <c r="B60" s="85"/>
      <c r="C60" s="85"/>
      <c r="D60" s="85"/>
      <c r="E60" s="46"/>
      <c r="F60" s="36"/>
    </row>
    <row r="61" spans="1:6" ht="14.25" x14ac:dyDescent="0.2">
      <c r="A61" s="36"/>
      <c r="B61" s="85"/>
      <c r="C61" s="85"/>
      <c r="D61" s="85"/>
      <c r="E61" s="46"/>
      <c r="F61" s="36"/>
    </row>
    <row r="62" spans="1:6" ht="14.25" x14ac:dyDescent="0.2">
      <c r="A62" s="36"/>
      <c r="B62" s="85"/>
      <c r="C62" s="85"/>
      <c r="D62" s="85"/>
      <c r="E62" s="46"/>
      <c r="F62" s="36"/>
    </row>
    <row r="63" spans="1:6" ht="14.25" x14ac:dyDescent="0.2">
      <c r="A63" s="36"/>
      <c r="B63" s="85"/>
      <c r="C63" s="85"/>
      <c r="D63" s="85"/>
      <c r="E63" s="46"/>
      <c r="F63" s="36"/>
    </row>
    <row r="64" spans="1:6" ht="14.25" x14ac:dyDescent="0.2">
      <c r="A64" s="36"/>
      <c r="B64" s="85"/>
      <c r="C64" s="85"/>
      <c r="D64" s="85"/>
      <c r="E64" s="46"/>
      <c r="F64" s="36"/>
    </row>
    <row r="65" spans="1:6" ht="14.25" x14ac:dyDescent="0.2">
      <c r="A65" s="36"/>
      <c r="B65" s="85"/>
      <c r="C65" s="85"/>
      <c r="D65" s="85"/>
      <c r="E65" s="46"/>
      <c r="F65" s="36"/>
    </row>
    <row r="66" spans="1:6" ht="14.25" x14ac:dyDescent="0.2">
      <c r="A66" s="36"/>
      <c r="B66" s="85"/>
      <c r="C66" s="85"/>
      <c r="D66" s="85"/>
      <c r="E66" s="46"/>
      <c r="F66" s="36"/>
    </row>
    <row r="67" spans="1:6" ht="14.25" x14ac:dyDescent="0.2">
      <c r="A67" s="36"/>
      <c r="B67" s="85"/>
      <c r="C67" s="85"/>
      <c r="D67" s="85"/>
      <c r="E67" s="46"/>
      <c r="F67" s="36"/>
    </row>
    <row r="68" spans="1:6" ht="13.5" customHeight="1" x14ac:dyDescent="0.2">
      <c r="A68" s="36"/>
      <c r="B68" s="85"/>
      <c r="C68" s="85"/>
      <c r="D68" s="85"/>
      <c r="E68" s="46"/>
      <c r="F68" s="36"/>
    </row>
    <row r="69" spans="1:6" ht="13.5" customHeight="1" x14ac:dyDescent="0.2">
      <c r="A69" s="36"/>
      <c r="B69" s="35" t="s">
        <v>20</v>
      </c>
      <c r="C69" s="37"/>
      <c r="D69" s="37"/>
      <c r="E69" s="17">
        <f>SUM(E32:E68)</f>
        <v>295</v>
      </c>
      <c r="F69" s="36"/>
    </row>
    <row r="70" spans="1:6" ht="13.5" customHeight="1" x14ac:dyDescent="0.2">
      <c r="A70" s="36"/>
      <c r="B70" s="48" t="s">
        <v>17</v>
      </c>
      <c r="C70" s="37"/>
      <c r="D70" s="37"/>
      <c r="E70" s="18">
        <v>0</v>
      </c>
      <c r="F70" s="36"/>
    </row>
    <row r="71" spans="1:6" ht="13.5" customHeight="1" x14ac:dyDescent="0.2">
      <c r="A71" s="36"/>
      <c r="B71" s="48" t="s">
        <v>18</v>
      </c>
      <c r="C71" s="37"/>
      <c r="D71" s="37"/>
      <c r="E71" s="18">
        <v>0</v>
      </c>
      <c r="F71" s="36"/>
    </row>
    <row r="72" spans="1:6" ht="13.5" customHeight="1" x14ac:dyDescent="0.2">
      <c r="A72" s="36"/>
      <c r="B72" s="35" t="s">
        <v>19</v>
      </c>
      <c r="C72" s="37"/>
      <c r="D72" s="37"/>
      <c r="E72" s="17">
        <f>SUM(E69:E71)</f>
        <v>295</v>
      </c>
      <c r="F72" s="36"/>
    </row>
    <row r="73" spans="1:6" ht="13.5" customHeight="1" x14ac:dyDescent="0.2">
      <c r="A73" s="36"/>
      <c r="B73" s="37" t="s">
        <v>5</v>
      </c>
      <c r="C73" s="49">
        <v>0.05</v>
      </c>
      <c r="D73" s="37"/>
      <c r="E73" s="23">
        <f>ROUND(E72*C73,2)</f>
        <v>14.75</v>
      </c>
      <c r="F73" s="36"/>
    </row>
    <row r="74" spans="1:6" ht="13.5" customHeight="1" x14ac:dyDescent="0.2">
      <c r="A74" s="36"/>
      <c r="B74" s="37" t="s">
        <v>4</v>
      </c>
      <c r="C74" s="50">
        <v>9.9750000000000005E-2</v>
      </c>
      <c r="D74" s="37"/>
      <c r="E74" s="24">
        <f>ROUND(E72*C74,2)</f>
        <v>29.43</v>
      </c>
      <c r="F74" s="36"/>
    </row>
    <row r="75" spans="1:6" ht="13.5" customHeight="1" x14ac:dyDescent="0.2">
      <c r="A75" s="36"/>
      <c r="B75" s="37"/>
      <c r="C75" s="37"/>
      <c r="D75" s="37"/>
      <c r="E75" s="51"/>
      <c r="F75" s="36"/>
    </row>
    <row r="76" spans="1:6" ht="16.5" customHeight="1" thickBot="1" x14ac:dyDescent="0.25">
      <c r="A76" s="36"/>
      <c r="B76" s="35" t="s">
        <v>21</v>
      </c>
      <c r="C76" s="37"/>
      <c r="D76" s="37"/>
      <c r="E76" s="21">
        <f>SUM(E72:E74)</f>
        <v>339.18</v>
      </c>
      <c r="F76" s="36"/>
    </row>
    <row r="77" spans="1:6" ht="15.75" thickTop="1" x14ac:dyDescent="0.2">
      <c r="A77" s="36"/>
      <c r="B77" s="91"/>
      <c r="C77" s="91"/>
      <c r="D77" s="91"/>
      <c r="E77" s="52"/>
      <c r="F77" s="36"/>
    </row>
    <row r="78" spans="1:6" ht="15" x14ac:dyDescent="0.2">
      <c r="A78" s="36"/>
      <c r="B78" s="92" t="s">
        <v>23</v>
      </c>
      <c r="C78" s="92"/>
      <c r="D78" s="92"/>
      <c r="E78" s="52">
        <v>0</v>
      </c>
      <c r="F78" s="36"/>
    </row>
    <row r="79" spans="1:6" ht="15" x14ac:dyDescent="0.2">
      <c r="A79" s="36"/>
      <c r="B79" s="91"/>
      <c r="C79" s="91"/>
      <c r="D79" s="91"/>
      <c r="E79" s="52"/>
      <c r="F79" s="36"/>
    </row>
    <row r="80" spans="1:6" ht="19.5" customHeight="1" x14ac:dyDescent="0.2">
      <c r="A80" s="36"/>
      <c r="B80" s="53" t="s">
        <v>22</v>
      </c>
      <c r="C80" s="54"/>
      <c r="D80" s="54"/>
      <c r="E80" s="55">
        <f>E76-E78</f>
        <v>339.18</v>
      </c>
      <c r="F80" s="36"/>
    </row>
    <row r="81" spans="1:6" ht="13.5" customHeight="1" x14ac:dyDescent="0.2">
      <c r="A81" s="36"/>
      <c r="B81" s="36"/>
      <c r="C81" s="36"/>
      <c r="D81" s="36"/>
      <c r="E81" s="36"/>
      <c r="F81" s="36"/>
    </row>
    <row r="82" spans="1:6" x14ac:dyDescent="0.2">
      <c r="A82" s="36"/>
      <c r="B82" s="36"/>
      <c r="C82" s="36"/>
      <c r="D82" s="36"/>
      <c r="E82" s="36"/>
      <c r="F82" s="36"/>
    </row>
    <row r="83" spans="1:6" x14ac:dyDescent="0.2">
      <c r="A83" s="36"/>
      <c r="B83" s="93"/>
      <c r="C83" s="93"/>
      <c r="D83" s="93"/>
      <c r="E83" s="93"/>
      <c r="F83" s="36"/>
    </row>
    <row r="84" spans="1:6" ht="14.25" x14ac:dyDescent="0.2">
      <c r="A84" s="94" t="s">
        <v>71</v>
      </c>
      <c r="B84" s="94"/>
      <c r="C84" s="94"/>
      <c r="D84" s="94"/>
      <c r="E84" s="94"/>
      <c r="F84" s="94"/>
    </row>
    <row r="85" spans="1:6" ht="14.25" x14ac:dyDescent="0.2">
      <c r="A85" s="95" t="s">
        <v>72</v>
      </c>
      <c r="B85" s="95"/>
      <c r="C85" s="95"/>
      <c r="D85" s="95"/>
      <c r="E85" s="95"/>
      <c r="F85" s="95"/>
    </row>
    <row r="86" spans="1:6" x14ac:dyDescent="0.2">
      <c r="A86" s="36"/>
      <c r="B86" s="36"/>
      <c r="C86" s="36"/>
      <c r="D86" s="36"/>
      <c r="E86" s="36"/>
      <c r="F86" s="36"/>
    </row>
    <row r="87" spans="1:6" x14ac:dyDescent="0.2">
      <c r="A87" s="36"/>
      <c r="B87" s="87"/>
      <c r="C87" s="87"/>
      <c r="D87" s="87"/>
      <c r="E87" s="87"/>
      <c r="F87" s="36"/>
    </row>
    <row r="88" spans="1:6" ht="15" x14ac:dyDescent="0.2">
      <c r="A88" s="88" t="s">
        <v>8</v>
      </c>
      <c r="B88" s="88"/>
      <c r="C88" s="88"/>
      <c r="D88" s="88"/>
      <c r="E88" s="88"/>
      <c r="F88" s="88"/>
    </row>
    <row r="90" spans="1:6" ht="39.75" customHeight="1" x14ac:dyDescent="0.2">
      <c r="B90" s="89"/>
      <c r="C90" s="90"/>
      <c r="D90" s="90"/>
    </row>
    <row r="91" spans="1:6" ht="13.5" customHeight="1" x14ac:dyDescent="0.2"/>
    <row r="92" spans="1:6" x14ac:dyDescent="0.2">
      <c r="B92" s="56"/>
      <c r="C92" s="56"/>
      <c r="D92" s="56"/>
    </row>
  </sheetData>
  <mergeCells count="45">
    <mergeCell ref="B44:D44"/>
    <mergeCell ref="A30:F30"/>
    <mergeCell ref="B33:D33"/>
    <mergeCell ref="B34:D34"/>
    <mergeCell ref="B35:D35"/>
    <mergeCell ref="B36:D36"/>
    <mergeCell ref="B37:D37"/>
    <mergeCell ref="B38:D38"/>
    <mergeCell ref="B40:D40"/>
    <mergeCell ref="B41:D41"/>
    <mergeCell ref="B42:D42"/>
    <mergeCell ref="B43:D43"/>
    <mergeCell ref="B57:D57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6:D56"/>
    <mergeCell ref="B59:D59"/>
    <mergeCell ref="B60:D60"/>
    <mergeCell ref="B61:D61"/>
    <mergeCell ref="B62:D62"/>
    <mergeCell ref="B63:D63"/>
    <mergeCell ref="A88:F88"/>
    <mergeCell ref="B90:D90"/>
    <mergeCell ref="B39:D39"/>
    <mergeCell ref="B78:D78"/>
    <mergeCell ref="B79:D79"/>
    <mergeCell ref="B83:E83"/>
    <mergeCell ref="A84:F84"/>
    <mergeCell ref="A85:F85"/>
    <mergeCell ref="B87:E87"/>
    <mergeCell ref="B64:D64"/>
    <mergeCell ref="B65:D65"/>
    <mergeCell ref="B66:D66"/>
    <mergeCell ref="B67:D67"/>
    <mergeCell ref="B68:D68"/>
    <mergeCell ref="B77:D77"/>
    <mergeCell ref="B58:D58"/>
  </mergeCells>
  <dataValidations count="1">
    <dataValidation type="list" allowBlank="1" showInputMessage="1" showErrorMessage="1" sqref="B77:B79 B12:B20 B33:B68" xr:uid="{5C8528F4-E302-4903-8AFE-64F67DFD369A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C46D4-A244-4487-9F3A-27E9604EF834}">
  <sheetPr>
    <pageSetUpPr fitToPage="1"/>
  </sheetPr>
  <dimension ref="A12:F92"/>
  <sheetViews>
    <sheetView view="pageBreakPreview" zoomScale="80" zoomScaleNormal="100" zoomScaleSheetLayoutView="80" workbookViewId="0">
      <selection activeCell="O31" sqref="O31"/>
    </sheetView>
  </sheetViews>
  <sheetFormatPr baseColWidth="10" defaultRowHeight="12.75" x14ac:dyDescent="0.2"/>
  <cols>
    <col min="1" max="1" width="5.140625" style="32" customWidth="1"/>
    <col min="2" max="2" width="120" style="32" customWidth="1"/>
    <col min="3" max="3" width="11.5703125" style="32" customWidth="1"/>
    <col min="4" max="4" width="17.5703125" style="32" customWidth="1"/>
    <col min="5" max="5" width="17.7109375" style="32" customWidth="1"/>
    <col min="6" max="6" width="10.5703125" style="32" customWidth="1"/>
    <col min="7" max="16384" width="11.42578125" style="32"/>
  </cols>
  <sheetData>
    <row r="12" spans="2:5" x14ac:dyDescent="0.2">
      <c r="B12" s="31"/>
      <c r="E12" s="33"/>
    </row>
    <row r="13" spans="2:5" x14ac:dyDescent="0.2">
      <c r="B13" s="31"/>
      <c r="E13" s="33"/>
    </row>
    <row r="14" spans="2:5" x14ac:dyDescent="0.2">
      <c r="B14" s="31"/>
      <c r="E14" s="33"/>
    </row>
    <row r="15" spans="2:5" x14ac:dyDescent="0.2">
      <c r="B15" s="31"/>
      <c r="E15" s="33"/>
    </row>
    <row r="16" spans="2:5" x14ac:dyDescent="0.2">
      <c r="B16" s="31"/>
      <c r="E16" s="33"/>
    </row>
    <row r="17" spans="1:6" x14ac:dyDescent="0.2">
      <c r="B17" s="31"/>
      <c r="E17" s="33"/>
    </row>
    <row r="18" spans="1:6" x14ac:dyDescent="0.2">
      <c r="B18" s="31"/>
      <c r="E18" s="33"/>
    </row>
    <row r="19" spans="1:6" x14ac:dyDescent="0.2">
      <c r="B19" s="31"/>
      <c r="E19" s="33"/>
    </row>
    <row r="20" spans="1:6" x14ac:dyDescent="0.2">
      <c r="B20" s="31"/>
      <c r="E20" s="33"/>
    </row>
    <row r="21" spans="1:6" ht="15" x14ac:dyDescent="0.2">
      <c r="A21" s="34"/>
      <c r="B21" s="35" t="s">
        <v>114</v>
      </c>
      <c r="C21" s="36"/>
      <c r="D21" s="36"/>
      <c r="E21" s="36"/>
      <c r="F21" s="36"/>
    </row>
    <row r="22" spans="1:6" ht="15" x14ac:dyDescent="0.2">
      <c r="A22" s="34"/>
      <c r="B22" s="37"/>
      <c r="C22" s="36"/>
      <c r="D22" s="36"/>
      <c r="E22" s="36"/>
      <c r="F22" s="36"/>
    </row>
    <row r="23" spans="1:6" ht="15" x14ac:dyDescent="0.2">
      <c r="A23" s="34"/>
      <c r="B23" s="37"/>
      <c r="C23" s="36"/>
      <c r="D23" s="36"/>
      <c r="E23" s="36"/>
      <c r="F23" s="36"/>
    </row>
    <row r="24" spans="1:6" ht="15" x14ac:dyDescent="0.2">
      <c r="A24" s="34"/>
      <c r="B24" s="13" t="s">
        <v>116</v>
      </c>
      <c r="C24" s="36"/>
      <c r="D24" s="36"/>
      <c r="E24" s="36"/>
      <c r="F24" s="36"/>
    </row>
    <row r="25" spans="1:6" ht="15" x14ac:dyDescent="0.2">
      <c r="A25" s="34"/>
      <c r="B25" s="13" t="s">
        <v>117</v>
      </c>
      <c r="C25" s="36"/>
      <c r="D25" s="36"/>
      <c r="E25" s="36"/>
      <c r="F25" s="36"/>
    </row>
    <row r="26" spans="1:6" ht="33.75" customHeight="1" x14ac:dyDescent="0.2">
      <c r="A26" s="34"/>
      <c r="B26" s="73" t="s">
        <v>83</v>
      </c>
      <c r="C26" s="36"/>
      <c r="D26" s="36"/>
      <c r="E26" s="36"/>
      <c r="F26" s="36"/>
    </row>
    <row r="27" spans="1:6" x14ac:dyDescent="0.2">
      <c r="A27" s="38"/>
      <c r="B27" s="36"/>
      <c r="C27" s="39"/>
      <c r="D27" s="39"/>
      <c r="E27" s="40"/>
      <c r="F27" s="36"/>
    </row>
    <row r="28" spans="1:6" ht="15" x14ac:dyDescent="0.2">
      <c r="A28" s="34"/>
      <c r="B28" s="39"/>
      <c r="C28" s="39"/>
      <c r="D28" s="41" t="s">
        <v>16</v>
      </c>
      <c r="E28" s="41" t="s">
        <v>115</v>
      </c>
      <c r="F28" s="36"/>
    </row>
    <row r="29" spans="1:6" ht="13.5" thickBot="1" x14ac:dyDescent="0.25">
      <c r="A29" s="42"/>
      <c r="B29" s="42"/>
      <c r="C29" s="42"/>
      <c r="D29" s="42"/>
      <c r="E29" s="42"/>
      <c r="F29" s="43"/>
    </row>
    <row r="30" spans="1:6" s="44" customFormat="1" ht="21.75" customHeight="1" x14ac:dyDescent="0.2">
      <c r="A30" s="86" t="s">
        <v>0</v>
      </c>
      <c r="B30" s="86"/>
      <c r="C30" s="86"/>
      <c r="D30" s="86"/>
      <c r="E30" s="86"/>
      <c r="F30" s="86"/>
    </row>
    <row r="31" spans="1:6" x14ac:dyDescent="0.2">
      <c r="A31" s="34"/>
      <c r="B31" s="38"/>
      <c r="C31" s="34"/>
      <c r="D31" s="34"/>
      <c r="E31" s="34"/>
    </row>
    <row r="32" spans="1:6" ht="14.25" x14ac:dyDescent="0.2">
      <c r="A32" s="36"/>
      <c r="B32" s="45" t="s">
        <v>6</v>
      </c>
      <c r="C32" s="45"/>
      <c r="D32" s="45"/>
      <c r="E32" s="46"/>
      <c r="F32" s="36"/>
    </row>
    <row r="33" spans="1:6" ht="14.25" x14ac:dyDescent="0.2">
      <c r="A33" s="36"/>
      <c r="B33" s="85"/>
      <c r="C33" s="85"/>
      <c r="D33" s="85"/>
      <c r="E33" s="46"/>
      <c r="F33" s="36"/>
    </row>
    <row r="34" spans="1:6" ht="14.25" x14ac:dyDescent="0.2">
      <c r="A34" s="36"/>
      <c r="B34" s="85"/>
      <c r="C34" s="85"/>
      <c r="D34" s="85"/>
      <c r="E34" s="46"/>
      <c r="F34" s="36"/>
    </row>
    <row r="35" spans="1:6" ht="14.25" x14ac:dyDescent="0.2">
      <c r="A35" s="36"/>
      <c r="B35" s="85" t="s">
        <v>118</v>
      </c>
      <c r="C35" s="85"/>
      <c r="D35" s="85"/>
      <c r="E35" s="46"/>
      <c r="F35" s="36"/>
    </row>
    <row r="36" spans="1:6" ht="14.25" x14ac:dyDescent="0.2">
      <c r="A36" s="36"/>
      <c r="B36" s="85"/>
      <c r="C36" s="85"/>
      <c r="D36" s="85"/>
      <c r="E36" s="46"/>
      <c r="F36" s="36"/>
    </row>
    <row r="37" spans="1:6" ht="14.25" x14ac:dyDescent="0.2">
      <c r="A37" s="36"/>
      <c r="B37" s="85"/>
      <c r="C37" s="85"/>
      <c r="D37" s="85"/>
      <c r="E37" s="46"/>
      <c r="F37" s="36"/>
    </row>
    <row r="38" spans="1:6" ht="14.25" x14ac:dyDescent="0.2">
      <c r="A38" s="36"/>
      <c r="B38" s="85"/>
      <c r="C38" s="85"/>
      <c r="D38" s="85"/>
      <c r="E38" s="46"/>
      <c r="F38" s="36"/>
    </row>
    <row r="39" spans="1:6" ht="14.25" x14ac:dyDescent="0.2">
      <c r="A39" s="36"/>
      <c r="B39" s="85"/>
      <c r="C39" s="85"/>
      <c r="D39" s="85"/>
      <c r="E39" s="46"/>
      <c r="F39" s="36"/>
    </row>
    <row r="40" spans="1:6" ht="14.25" x14ac:dyDescent="0.2">
      <c r="A40" s="36"/>
      <c r="B40" s="85"/>
      <c r="C40" s="85"/>
      <c r="D40" s="85"/>
      <c r="E40" s="46"/>
      <c r="F40" s="36"/>
    </row>
    <row r="41" spans="1:6" ht="14.25" x14ac:dyDescent="0.2">
      <c r="A41" s="36"/>
      <c r="B41" s="85"/>
      <c r="C41" s="85"/>
      <c r="D41" s="85"/>
      <c r="E41" s="46"/>
      <c r="F41" s="36"/>
    </row>
    <row r="42" spans="1:6" ht="14.25" x14ac:dyDescent="0.2">
      <c r="A42" s="36"/>
      <c r="B42" s="85"/>
      <c r="C42" s="85"/>
      <c r="D42" s="85"/>
      <c r="E42" s="46"/>
      <c r="F42" s="36"/>
    </row>
    <row r="43" spans="1:6" ht="14.25" x14ac:dyDescent="0.2">
      <c r="A43" s="36"/>
      <c r="B43" s="85"/>
      <c r="C43" s="85"/>
      <c r="D43" s="85"/>
      <c r="E43" s="46"/>
      <c r="F43" s="36"/>
    </row>
    <row r="44" spans="1:6" ht="14.25" x14ac:dyDescent="0.2">
      <c r="A44" s="36"/>
      <c r="B44" s="85"/>
      <c r="C44" s="85"/>
      <c r="D44" s="85"/>
      <c r="E44" s="46"/>
      <c r="F44" s="36"/>
    </row>
    <row r="45" spans="1:6" ht="14.25" x14ac:dyDescent="0.2">
      <c r="A45" s="36"/>
      <c r="B45" s="85"/>
      <c r="C45" s="85"/>
      <c r="D45" s="85"/>
      <c r="E45" s="46"/>
      <c r="F45" s="36"/>
    </row>
    <row r="46" spans="1:6" ht="14.25" x14ac:dyDescent="0.2">
      <c r="A46" s="36"/>
      <c r="B46" s="85"/>
      <c r="C46" s="85"/>
      <c r="D46" s="85"/>
      <c r="E46" s="46"/>
      <c r="F46" s="36"/>
    </row>
    <row r="47" spans="1:6" ht="14.25" x14ac:dyDescent="0.2">
      <c r="A47" s="36"/>
      <c r="B47" s="85"/>
      <c r="C47" s="85"/>
      <c r="D47" s="85"/>
      <c r="E47" s="46"/>
      <c r="F47" s="36"/>
    </row>
    <row r="48" spans="1:6" ht="14.25" x14ac:dyDescent="0.2">
      <c r="A48" s="36"/>
      <c r="B48" s="85"/>
      <c r="C48" s="85"/>
      <c r="D48" s="85"/>
      <c r="E48" s="46"/>
      <c r="F48" s="36"/>
    </row>
    <row r="49" spans="1:6" ht="14.25" x14ac:dyDescent="0.2">
      <c r="A49" s="36"/>
      <c r="B49" s="85"/>
      <c r="C49" s="85"/>
      <c r="D49" s="85"/>
      <c r="E49" s="46"/>
      <c r="F49" s="36"/>
    </row>
    <row r="50" spans="1:6" ht="14.25" x14ac:dyDescent="0.2">
      <c r="A50" s="36"/>
      <c r="B50" s="85"/>
      <c r="C50" s="85"/>
      <c r="D50" s="85"/>
      <c r="E50" s="46"/>
      <c r="F50" s="36"/>
    </row>
    <row r="51" spans="1:6" ht="14.25" x14ac:dyDescent="0.2">
      <c r="A51" s="36"/>
      <c r="B51" s="85"/>
      <c r="C51" s="85"/>
      <c r="D51" s="85"/>
      <c r="E51" s="46"/>
      <c r="F51" s="36"/>
    </row>
    <row r="52" spans="1:6" ht="14.25" x14ac:dyDescent="0.2">
      <c r="A52" s="36"/>
      <c r="B52" s="85"/>
      <c r="C52" s="85"/>
      <c r="D52" s="85"/>
      <c r="E52" s="46"/>
      <c r="F52" s="36"/>
    </row>
    <row r="53" spans="1:6" ht="14.25" x14ac:dyDescent="0.2">
      <c r="A53" s="36"/>
      <c r="B53" s="85"/>
      <c r="C53" s="85"/>
      <c r="D53" s="85"/>
      <c r="E53" s="46"/>
      <c r="F53" s="36"/>
    </row>
    <row r="54" spans="1:6" ht="14.25" x14ac:dyDescent="0.2">
      <c r="A54" s="36"/>
      <c r="B54" s="85"/>
      <c r="C54" s="85"/>
      <c r="D54" s="85"/>
      <c r="E54" s="46"/>
      <c r="F54" s="36"/>
    </row>
    <row r="55" spans="1:6" ht="14.25" x14ac:dyDescent="0.2">
      <c r="A55" s="36"/>
      <c r="B55" s="47"/>
      <c r="C55" s="47"/>
      <c r="D55" s="47"/>
      <c r="E55" s="46"/>
      <c r="F55" s="36"/>
    </row>
    <row r="56" spans="1:6" ht="14.25" x14ac:dyDescent="0.2">
      <c r="A56" s="36"/>
      <c r="B56" s="85"/>
      <c r="C56" s="85"/>
      <c r="D56" s="85"/>
      <c r="E56" s="46"/>
      <c r="F56" s="36"/>
    </row>
    <row r="57" spans="1:6" ht="14.25" x14ac:dyDescent="0.2">
      <c r="A57" s="36"/>
      <c r="B57" s="85"/>
      <c r="C57" s="85"/>
      <c r="D57" s="85"/>
      <c r="E57" s="46"/>
      <c r="F57" s="36"/>
    </row>
    <row r="58" spans="1:6" ht="14.25" x14ac:dyDescent="0.2">
      <c r="A58" s="36"/>
      <c r="B58" s="85"/>
      <c r="C58" s="85"/>
      <c r="D58" s="85"/>
      <c r="E58" s="46"/>
      <c r="F58" s="36"/>
    </row>
    <row r="59" spans="1:6" ht="14.25" x14ac:dyDescent="0.2">
      <c r="A59" s="36"/>
      <c r="B59" s="85"/>
      <c r="C59" s="85"/>
      <c r="D59" s="85"/>
      <c r="E59" s="46"/>
      <c r="F59" s="36"/>
    </row>
    <row r="60" spans="1:6" ht="14.25" x14ac:dyDescent="0.2">
      <c r="A60" s="36"/>
      <c r="B60" s="85"/>
      <c r="C60" s="85"/>
      <c r="D60" s="85"/>
      <c r="E60" s="46"/>
      <c r="F60" s="36"/>
    </row>
    <row r="61" spans="1:6" ht="14.25" x14ac:dyDescent="0.2">
      <c r="A61" s="36"/>
      <c r="B61" s="85"/>
      <c r="C61" s="85"/>
      <c r="D61" s="85"/>
      <c r="E61" s="46"/>
      <c r="F61" s="36"/>
    </row>
    <row r="62" spans="1:6" ht="14.25" x14ac:dyDescent="0.2">
      <c r="A62" s="36"/>
      <c r="B62" s="85"/>
      <c r="C62" s="85"/>
      <c r="D62" s="85"/>
      <c r="E62" s="46"/>
      <c r="F62" s="36"/>
    </row>
    <row r="63" spans="1:6" ht="14.25" x14ac:dyDescent="0.2">
      <c r="A63" s="36"/>
      <c r="B63" s="85"/>
      <c r="C63" s="85"/>
      <c r="D63" s="85"/>
      <c r="E63" s="46"/>
      <c r="F63" s="36"/>
    </row>
    <row r="64" spans="1:6" ht="14.25" x14ac:dyDescent="0.2">
      <c r="A64" s="36"/>
      <c r="B64" s="85"/>
      <c r="C64" s="85"/>
      <c r="D64" s="85"/>
      <c r="E64" s="46"/>
      <c r="F64" s="36"/>
    </row>
    <row r="65" spans="1:6" ht="14.25" x14ac:dyDescent="0.2">
      <c r="A65" s="36"/>
      <c r="B65" s="85"/>
      <c r="C65" s="85"/>
      <c r="D65" s="85"/>
      <c r="E65" s="46"/>
      <c r="F65" s="36"/>
    </row>
    <row r="66" spans="1:6" ht="14.25" x14ac:dyDescent="0.2">
      <c r="A66" s="36"/>
      <c r="B66" s="85"/>
      <c r="C66" s="85"/>
      <c r="D66" s="85"/>
      <c r="E66" s="46"/>
      <c r="F66" s="36"/>
    </row>
    <row r="67" spans="1:6" ht="14.25" x14ac:dyDescent="0.2">
      <c r="A67" s="36"/>
      <c r="B67" s="85"/>
      <c r="C67" s="85"/>
      <c r="D67" s="85"/>
      <c r="E67" s="46"/>
      <c r="F67" s="36"/>
    </row>
    <row r="68" spans="1:6" ht="13.5" customHeight="1" x14ac:dyDescent="0.2">
      <c r="A68" s="36"/>
      <c r="B68" s="85"/>
      <c r="C68" s="85"/>
      <c r="D68" s="85"/>
      <c r="E68" s="46"/>
      <c r="F68" s="36"/>
    </row>
    <row r="69" spans="1:6" ht="13.5" customHeight="1" x14ac:dyDescent="0.2">
      <c r="A69" s="36"/>
      <c r="B69" s="35" t="s">
        <v>20</v>
      </c>
      <c r="C69" s="37"/>
      <c r="D69" s="37"/>
      <c r="E69" s="17">
        <f>4.25*295</f>
        <v>1253.75</v>
      </c>
      <c r="F69" s="36"/>
    </row>
    <row r="70" spans="1:6" ht="13.5" customHeight="1" x14ac:dyDescent="0.2">
      <c r="A70" s="36"/>
      <c r="B70" s="48" t="s">
        <v>17</v>
      </c>
      <c r="C70" s="37"/>
      <c r="D70" s="37"/>
      <c r="E70" s="18">
        <v>0</v>
      </c>
      <c r="F70" s="36"/>
    </row>
    <row r="71" spans="1:6" ht="13.5" customHeight="1" x14ac:dyDescent="0.2">
      <c r="A71" s="36"/>
      <c r="B71" s="48" t="s">
        <v>119</v>
      </c>
      <c r="C71" s="37"/>
      <c r="D71" s="37"/>
      <c r="E71" s="18">
        <v>250</v>
      </c>
      <c r="F71" s="36"/>
    </row>
    <row r="72" spans="1:6" ht="13.5" customHeight="1" x14ac:dyDescent="0.2">
      <c r="A72" s="36"/>
      <c r="B72" s="35" t="s">
        <v>19</v>
      </c>
      <c r="C72" s="37"/>
      <c r="D72" s="37"/>
      <c r="E72" s="17">
        <f>SUM(E69:E71)</f>
        <v>1503.75</v>
      </c>
      <c r="F72" s="36"/>
    </row>
    <row r="73" spans="1:6" ht="13.5" customHeight="1" x14ac:dyDescent="0.2">
      <c r="A73" s="36"/>
      <c r="B73" s="37" t="s">
        <v>5</v>
      </c>
      <c r="C73" s="49">
        <v>0.05</v>
      </c>
      <c r="D73" s="37"/>
      <c r="E73" s="23">
        <f>ROUND(E72*C73,2)</f>
        <v>75.19</v>
      </c>
      <c r="F73" s="36"/>
    </row>
    <row r="74" spans="1:6" ht="13.5" customHeight="1" x14ac:dyDescent="0.2">
      <c r="A74" s="36"/>
      <c r="B74" s="37" t="s">
        <v>4</v>
      </c>
      <c r="C74" s="50">
        <v>9.9750000000000005E-2</v>
      </c>
      <c r="D74" s="37"/>
      <c r="E74" s="24">
        <f>ROUND(E72*C74,2)</f>
        <v>150</v>
      </c>
      <c r="F74" s="36"/>
    </row>
    <row r="75" spans="1:6" ht="13.5" customHeight="1" x14ac:dyDescent="0.2">
      <c r="A75" s="36"/>
      <c r="B75" s="37"/>
      <c r="C75" s="37"/>
      <c r="D75" s="37"/>
      <c r="E75" s="51"/>
      <c r="F75" s="36"/>
    </row>
    <row r="76" spans="1:6" ht="16.5" customHeight="1" thickBot="1" x14ac:dyDescent="0.25">
      <c r="A76" s="36"/>
      <c r="B76" s="35" t="s">
        <v>21</v>
      </c>
      <c r="C76" s="37"/>
      <c r="D76" s="37"/>
      <c r="E76" s="21">
        <f>SUM(E72:E74)</f>
        <v>1728.94</v>
      </c>
      <c r="F76" s="36"/>
    </row>
    <row r="77" spans="1:6" ht="15.75" thickTop="1" x14ac:dyDescent="0.2">
      <c r="A77" s="36"/>
      <c r="B77" s="91"/>
      <c r="C77" s="91"/>
      <c r="D77" s="91"/>
      <c r="E77" s="52"/>
      <c r="F77" s="36"/>
    </row>
    <row r="78" spans="1:6" ht="15" x14ac:dyDescent="0.2">
      <c r="A78" s="36"/>
      <c r="B78" s="92" t="s">
        <v>23</v>
      </c>
      <c r="C78" s="92"/>
      <c r="D78" s="92"/>
      <c r="E78" s="52">
        <v>0</v>
      </c>
      <c r="F78" s="36"/>
    </row>
    <row r="79" spans="1:6" ht="15" x14ac:dyDescent="0.2">
      <c r="A79" s="36"/>
      <c r="B79" s="91"/>
      <c r="C79" s="91"/>
      <c r="D79" s="91"/>
      <c r="E79" s="52"/>
      <c r="F79" s="36"/>
    </row>
    <row r="80" spans="1:6" ht="19.5" customHeight="1" x14ac:dyDescent="0.2">
      <c r="A80" s="36"/>
      <c r="B80" s="53" t="s">
        <v>22</v>
      </c>
      <c r="C80" s="54"/>
      <c r="D80" s="54"/>
      <c r="E80" s="55">
        <f>E76-E78</f>
        <v>1728.94</v>
      </c>
      <c r="F80" s="36"/>
    </row>
    <row r="81" spans="1:6" ht="13.5" customHeight="1" x14ac:dyDescent="0.2">
      <c r="A81" s="36"/>
      <c r="B81" s="36"/>
      <c r="C81" s="36"/>
      <c r="D81" s="36"/>
      <c r="E81" s="36"/>
      <c r="F81" s="36"/>
    </row>
    <row r="82" spans="1:6" x14ac:dyDescent="0.2">
      <c r="A82" s="36"/>
      <c r="B82" s="36"/>
      <c r="C82" s="36"/>
      <c r="D82" s="36"/>
      <c r="E82" s="36"/>
      <c r="F82" s="36"/>
    </row>
    <row r="83" spans="1:6" x14ac:dyDescent="0.2">
      <c r="A83" s="36"/>
      <c r="B83" s="93"/>
      <c r="C83" s="93"/>
      <c r="D83" s="93"/>
      <c r="E83" s="93"/>
      <c r="F83" s="36"/>
    </row>
    <row r="84" spans="1:6" ht="14.25" x14ac:dyDescent="0.2">
      <c r="A84" s="94" t="s">
        <v>71</v>
      </c>
      <c r="B84" s="94"/>
      <c r="C84" s="94"/>
      <c r="D84" s="94"/>
      <c r="E84" s="94"/>
      <c r="F84" s="94"/>
    </row>
    <row r="85" spans="1:6" ht="14.25" x14ac:dyDescent="0.2">
      <c r="A85" s="95" t="s">
        <v>72</v>
      </c>
      <c r="B85" s="95"/>
      <c r="C85" s="95"/>
      <c r="D85" s="95"/>
      <c r="E85" s="95"/>
      <c r="F85" s="95"/>
    </row>
    <row r="86" spans="1:6" x14ac:dyDescent="0.2">
      <c r="A86" s="36"/>
      <c r="B86" s="36"/>
      <c r="C86" s="36"/>
      <c r="D86" s="36"/>
      <c r="E86" s="36"/>
      <c r="F86" s="36"/>
    </row>
    <row r="87" spans="1:6" x14ac:dyDescent="0.2">
      <c r="A87" s="36"/>
      <c r="B87" s="87"/>
      <c r="C87" s="87"/>
      <c r="D87" s="87"/>
      <c r="E87" s="87"/>
      <c r="F87" s="36"/>
    </row>
    <row r="88" spans="1:6" ht="15" x14ac:dyDescent="0.2">
      <c r="A88" s="88" t="s">
        <v>8</v>
      </c>
      <c r="B88" s="88"/>
      <c r="C88" s="88"/>
      <c r="D88" s="88"/>
      <c r="E88" s="88"/>
      <c r="F88" s="88"/>
    </row>
    <row r="90" spans="1:6" ht="39.75" customHeight="1" x14ac:dyDescent="0.2">
      <c r="B90" s="89"/>
      <c r="C90" s="90"/>
      <c r="D90" s="90"/>
    </row>
    <row r="91" spans="1:6" ht="13.5" customHeight="1" x14ac:dyDescent="0.2"/>
    <row r="92" spans="1:6" x14ac:dyDescent="0.2">
      <c r="B92" s="56"/>
      <c r="C92" s="56"/>
      <c r="D92" s="56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CB36A69C-1F1B-40C2-895B-D8422E4A8517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D45B2-3712-4848-AB2A-CF7E94FEF7E6}">
  <sheetPr>
    <pageSetUpPr fitToPage="1"/>
  </sheetPr>
  <dimension ref="A12:F91"/>
  <sheetViews>
    <sheetView view="pageBreakPreview" zoomScale="80" zoomScaleNormal="100" zoomScaleSheetLayoutView="80" workbookViewId="0">
      <selection activeCell="E36" sqref="E36"/>
    </sheetView>
  </sheetViews>
  <sheetFormatPr baseColWidth="10" defaultRowHeight="12.75" x14ac:dyDescent="0.2"/>
  <cols>
    <col min="1" max="1" width="5.140625" style="32" customWidth="1"/>
    <col min="2" max="2" width="120" style="32" customWidth="1"/>
    <col min="3" max="3" width="11.5703125" style="32" customWidth="1"/>
    <col min="4" max="4" width="17.5703125" style="32" customWidth="1"/>
    <col min="5" max="5" width="17.7109375" style="32" customWidth="1"/>
    <col min="6" max="6" width="10.5703125" style="32" customWidth="1"/>
    <col min="7" max="16384" width="11.42578125" style="32"/>
  </cols>
  <sheetData>
    <row r="12" spans="2:5" x14ac:dyDescent="0.2">
      <c r="B12" s="31"/>
      <c r="E12" s="33"/>
    </row>
    <row r="13" spans="2:5" x14ac:dyDescent="0.2">
      <c r="B13" s="31"/>
      <c r="E13" s="33"/>
    </row>
    <row r="14" spans="2:5" x14ac:dyDescent="0.2">
      <c r="B14" s="31"/>
      <c r="E14" s="33"/>
    </row>
    <row r="15" spans="2:5" x14ac:dyDescent="0.2">
      <c r="B15" s="31"/>
      <c r="E15" s="33"/>
    </row>
    <row r="16" spans="2:5" x14ac:dyDescent="0.2">
      <c r="B16" s="31"/>
      <c r="E16" s="33"/>
    </row>
    <row r="17" spans="1:6" x14ac:dyDescent="0.2">
      <c r="B17" s="31"/>
      <c r="E17" s="33"/>
    </row>
    <row r="18" spans="1:6" x14ac:dyDescent="0.2">
      <c r="B18" s="31"/>
      <c r="E18" s="33"/>
    </row>
    <row r="19" spans="1:6" x14ac:dyDescent="0.2">
      <c r="B19" s="31"/>
      <c r="E19" s="33"/>
    </row>
    <row r="20" spans="1:6" x14ac:dyDescent="0.2">
      <c r="B20" s="31"/>
      <c r="E20" s="33"/>
    </row>
    <row r="21" spans="1:6" ht="15" x14ac:dyDescent="0.2">
      <c r="A21" s="34"/>
      <c r="B21" s="35" t="s">
        <v>120</v>
      </c>
      <c r="C21" s="36"/>
      <c r="D21" s="36"/>
      <c r="E21" s="36"/>
      <c r="F21" s="36"/>
    </row>
    <row r="22" spans="1:6" ht="15" x14ac:dyDescent="0.2">
      <c r="A22" s="34"/>
      <c r="B22" s="37"/>
      <c r="C22" s="36"/>
      <c r="D22" s="36"/>
      <c r="E22" s="36"/>
      <c r="F22" s="36"/>
    </row>
    <row r="23" spans="1:6" ht="15" x14ac:dyDescent="0.2">
      <c r="A23" s="34"/>
      <c r="B23" s="37"/>
      <c r="C23" s="36"/>
      <c r="D23" s="36"/>
      <c r="E23" s="36"/>
      <c r="F23" s="36"/>
    </row>
    <row r="24" spans="1:6" ht="15" x14ac:dyDescent="0.2">
      <c r="A24" s="34"/>
      <c r="B24" s="13"/>
      <c r="C24" s="36"/>
      <c r="D24" s="36"/>
      <c r="E24" s="36"/>
      <c r="F24" s="36"/>
    </row>
    <row r="25" spans="1:6" ht="15" x14ac:dyDescent="0.2">
      <c r="A25" s="34"/>
      <c r="B25" s="13" t="s">
        <v>57</v>
      </c>
      <c r="C25" s="36"/>
      <c r="D25" s="36"/>
      <c r="E25" s="36"/>
      <c r="F25" s="36"/>
    </row>
    <row r="26" spans="1:6" ht="33.75" customHeight="1" x14ac:dyDescent="0.2">
      <c r="A26" s="34"/>
      <c r="B26" s="73" t="s">
        <v>83</v>
      </c>
      <c r="C26" s="36"/>
      <c r="D26" s="36"/>
      <c r="E26" s="36"/>
      <c r="F26" s="36"/>
    </row>
    <row r="27" spans="1:6" x14ac:dyDescent="0.2">
      <c r="A27" s="38"/>
      <c r="B27" s="36"/>
      <c r="C27" s="39"/>
      <c r="D27" s="39"/>
      <c r="E27" s="40"/>
      <c r="F27" s="36"/>
    </row>
    <row r="28" spans="1:6" ht="15" x14ac:dyDescent="0.2">
      <c r="A28" s="34"/>
      <c r="B28" s="39"/>
      <c r="C28" s="39"/>
      <c r="D28" s="41" t="s">
        <v>16</v>
      </c>
      <c r="E28" s="41" t="s">
        <v>121</v>
      </c>
      <c r="F28" s="36"/>
    </row>
    <row r="29" spans="1:6" ht="13.5" thickBot="1" x14ac:dyDescent="0.25">
      <c r="A29" s="42"/>
      <c r="B29" s="42"/>
      <c r="C29" s="42"/>
      <c r="D29" s="42"/>
      <c r="E29" s="42"/>
      <c r="F29" s="43"/>
    </row>
    <row r="30" spans="1:6" s="44" customFormat="1" ht="21.75" customHeight="1" x14ac:dyDescent="0.2">
      <c r="A30" s="86" t="s">
        <v>0</v>
      </c>
      <c r="B30" s="86"/>
      <c r="C30" s="86"/>
      <c r="D30" s="86"/>
      <c r="E30" s="86"/>
      <c r="F30" s="86"/>
    </row>
    <row r="31" spans="1:6" x14ac:dyDescent="0.2">
      <c r="A31" s="34"/>
      <c r="B31" s="38"/>
      <c r="C31" s="34"/>
      <c r="D31" s="34"/>
      <c r="E31" s="34"/>
    </row>
    <row r="32" spans="1:6" ht="14.25" x14ac:dyDescent="0.2">
      <c r="A32" s="36"/>
      <c r="B32" s="45" t="s">
        <v>6</v>
      </c>
      <c r="C32" s="45"/>
      <c r="D32" s="45"/>
      <c r="E32" s="46"/>
      <c r="F32" s="36"/>
    </row>
    <row r="33" spans="1:6" ht="14.25" x14ac:dyDescent="0.2">
      <c r="A33" s="36"/>
      <c r="B33" s="85"/>
      <c r="C33" s="85"/>
      <c r="D33" s="85"/>
      <c r="E33" s="46"/>
      <c r="F33" s="36"/>
    </row>
    <row r="34" spans="1:6" ht="14.25" x14ac:dyDescent="0.2">
      <c r="A34" s="36"/>
      <c r="B34" s="85"/>
      <c r="C34" s="85"/>
      <c r="D34" s="85"/>
      <c r="E34" s="46"/>
      <c r="F34" s="36"/>
    </row>
    <row r="35" spans="1:6" ht="31.5" customHeight="1" x14ac:dyDescent="0.2">
      <c r="A35" s="36"/>
      <c r="B35" s="85" t="s">
        <v>122</v>
      </c>
      <c r="C35" s="85"/>
      <c r="D35" s="85"/>
      <c r="E35" s="46">
        <f>3.75*295</f>
        <v>1106.25</v>
      </c>
      <c r="F35" s="36"/>
    </row>
    <row r="36" spans="1:6" ht="14.25" x14ac:dyDescent="0.2">
      <c r="A36" s="36"/>
      <c r="B36" s="85"/>
      <c r="C36" s="85"/>
      <c r="D36" s="85"/>
      <c r="E36" s="46"/>
      <c r="F36" s="36"/>
    </row>
    <row r="37" spans="1:6" ht="14.25" x14ac:dyDescent="0.2">
      <c r="A37" s="36"/>
      <c r="B37" s="85"/>
      <c r="C37" s="85"/>
      <c r="D37" s="85"/>
      <c r="E37" s="46"/>
      <c r="F37" s="36"/>
    </row>
    <row r="38" spans="1:6" ht="14.25" x14ac:dyDescent="0.2">
      <c r="A38" s="36"/>
      <c r="B38" s="85"/>
      <c r="C38" s="85"/>
      <c r="D38" s="85"/>
      <c r="E38" s="46"/>
      <c r="F38" s="36"/>
    </row>
    <row r="39" spans="1:6" ht="14.25" x14ac:dyDescent="0.2">
      <c r="A39" s="36"/>
      <c r="B39" s="85"/>
      <c r="C39" s="85"/>
      <c r="D39" s="85"/>
      <c r="E39" s="46"/>
      <c r="F39" s="36"/>
    </row>
    <row r="40" spans="1:6" ht="14.25" x14ac:dyDescent="0.2">
      <c r="A40" s="36"/>
      <c r="B40" s="85"/>
      <c r="C40" s="85"/>
      <c r="D40" s="85"/>
      <c r="E40" s="46"/>
      <c r="F40" s="36"/>
    </row>
    <row r="41" spans="1:6" ht="14.25" x14ac:dyDescent="0.2">
      <c r="A41" s="36"/>
      <c r="B41" s="85"/>
      <c r="C41" s="85"/>
      <c r="D41" s="85"/>
      <c r="E41" s="46"/>
      <c r="F41" s="36"/>
    </row>
    <row r="42" spans="1:6" ht="14.25" x14ac:dyDescent="0.2">
      <c r="A42" s="36"/>
      <c r="B42" s="85"/>
      <c r="C42" s="85"/>
      <c r="D42" s="85"/>
      <c r="E42" s="46"/>
      <c r="F42" s="36"/>
    </row>
    <row r="43" spans="1:6" ht="14.25" x14ac:dyDescent="0.2">
      <c r="A43" s="36"/>
      <c r="B43" s="85"/>
      <c r="C43" s="85"/>
      <c r="D43" s="85"/>
      <c r="E43" s="46"/>
      <c r="F43" s="36"/>
    </row>
    <row r="44" spans="1:6" ht="14.25" x14ac:dyDescent="0.2">
      <c r="A44" s="36"/>
      <c r="B44" s="85"/>
      <c r="C44" s="85"/>
      <c r="D44" s="85"/>
      <c r="E44" s="46"/>
      <c r="F44" s="36"/>
    </row>
    <row r="45" spans="1:6" ht="14.25" x14ac:dyDescent="0.2">
      <c r="A45" s="36"/>
      <c r="B45" s="85"/>
      <c r="C45" s="85"/>
      <c r="D45" s="85"/>
      <c r="E45" s="46"/>
      <c r="F45" s="36"/>
    </row>
    <row r="46" spans="1:6" ht="14.25" x14ac:dyDescent="0.2">
      <c r="A46" s="36"/>
      <c r="B46" s="85"/>
      <c r="C46" s="85"/>
      <c r="D46" s="85"/>
      <c r="E46" s="46"/>
      <c r="F46" s="36"/>
    </row>
    <row r="47" spans="1:6" ht="14.25" x14ac:dyDescent="0.2">
      <c r="A47" s="36"/>
      <c r="B47" s="85"/>
      <c r="C47" s="85"/>
      <c r="D47" s="85"/>
      <c r="E47" s="46"/>
      <c r="F47" s="36"/>
    </row>
    <row r="48" spans="1:6" ht="14.25" x14ac:dyDescent="0.2">
      <c r="A48" s="36"/>
      <c r="B48" s="85"/>
      <c r="C48" s="85"/>
      <c r="D48" s="85"/>
      <c r="E48" s="46"/>
      <c r="F48" s="36"/>
    </row>
    <row r="49" spans="1:6" ht="14.25" x14ac:dyDescent="0.2">
      <c r="A49" s="36"/>
      <c r="B49" s="85"/>
      <c r="C49" s="85"/>
      <c r="D49" s="85"/>
      <c r="E49" s="46"/>
      <c r="F49" s="36"/>
    </row>
    <row r="50" spans="1:6" ht="14.25" x14ac:dyDescent="0.2">
      <c r="A50" s="36"/>
      <c r="B50" s="85"/>
      <c r="C50" s="85"/>
      <c r="D50" s="85"/>
      <c r="E50" s="46"/>
      <c r="F50" s="36"/>
    </row>
    <row r="51" spans="1:6" ht="14.25" x14ac:dyDescent="0.2">
      <c r="A51" s="36"/>
      <c r="B51" s="85"/>
      <c r="C51" s="85"/>
      <c r="D51" s="85"/>
      <c r="E51" s="46"/>
      <c r="F51" s="36"/>
    </row>
    <row r="52" spans="1:6" ht="14.25" x14ac:dyDescent="0.2">
      <c r="A52" s="36"/>
      <c r="B52" s="85"/>
      <c r="C52" s="85"/>
      <c r="D52" s="85"/>
      <c r="E52" s="46"/>
      <c r="F52" s="36"/>
    </row>
    <row r="53" spans="1:6" ht="14.25" x14ac:dyDescent="0.2">
      <c r="A53" s="36"/>
      <c r="B53" s="85"/>
      <c r="C53" s="85"/>
      <c r="D53" s="85"/>
      <c r="E53" s="46"/>
      <c r="F53" s="36"/>
    </row>
    <row r="54" spans="1:6" ht="14.25" x14ac:dyDescent="0.2">
      <c r="A54" s="36"/>
      <c r="B54" s="47"/>
      <c r="C54" s="47"/>
      <c r="D54" s="47"/>
      <c r="E54" s="46"/>
      <c r="F54" s="36"/>
    </row>
    <row r="55" spans="1:6" ht="14.25" x14ac:dyDescent="0.2">
      <c r="A55" s="36"/>
      <c r="B55" s="85"/>
      <c r="C55" s="85"/>
      <c r="D55" s="85"/>
      <c r="E55" s="46"/>
      <c r="F55" s="36"/>
    </row>
    <row r="56" spans="1:6" ht="14.25" x14ac:dyDescent="0.2">
      <c r="A56" s="36"/>
      <c r="B56" s="85"/>
      <c r="C56" s="85"/>
      <c r="D56" s="85"/>
      <c r="E56" s="46"/>
      <c r="F56" s="36"/>
    </row>
    <row r="57" spans="1:6" ht="14.25" x14ac:dyDescent="0.2">
      <c r="A57" s="36"/>
      <c r="B57" s="85"/>
      <c r="C57" s="85"/>
      <c r="D57" s="85"/>
      <c r="E57" s="46"/>
      <c r="F57" s="36"/>
    </row>
    <row r="58" spans="1:6" ht="14.25" x14ac:dyDescent="0.2">
      <c r="A58" s="36"/>
      <c r="B58" s="85"/>
      <c r="C58" s="85"/>
      <c r="D58" s="85"/>
      <c r="E58" s="46"/>
      <c r="F58" s="36"/>
    </row>
    <row r="59" spans="1:6" ht="14.25" x14ac:dyDescent="0.2">
      <c r="A59" s="36"/>
      <c r="B59" s="85"/>
      <c r="C59" s="85"/>
      <c r="D59" s="85"/>
      <c r="E59" s="46"/>
      <c r="F59" s="36"/>
    </row>
    <row r="60" spans="1:6" ht="14.25" x14ac:dyDescent="0.2">
      <c r="A60" s="36"/>
      <c r="B60" s="85"/>
      <c r="C60" s="85"/>
      <c r="D60" s="85"/>
      <c r="E60" s="46"/>
      <c r="F60" s="36"/>
    </row>
    <row r="61" spans="1:6" ht="14.25" x14ac:dyDescent="0.2">
      <c r="A61" s="36"/>
      <c r="B61" s="85"/>
      <c r="C61" s="85"/>
      <c r="D61" s="85"/>
      <c r="E61" s="46"/>
      <c r="F61" s="36"/>
    </row>
    <row r="62" spans="1:6" ht="14.25" x14ac:dyDescent="0.2">
      <c r="A62" s="36"/>
      <c r="B62" s="85"/>
      <c r="C62" s="85"/>
      <c r="D62" s="85"/>
      <c r="E62" s="46"/>
      <c r="F62" s="36"/>
    </row>
    <row r="63" spans="1:6" ht="14.25" x14ac:dyDescent="0.2">
      <c r="A63" s="36"/>
      <c r="B63" s="85"/>
      <c r="C63" s="85"/>
      <c r="D63" s="85"/>
      <c r="E63" s="46"/>
      <c r="F63" s="36"/>
    </row>
    <row r="64" spans="1:6" ht="14.25" x14ac:dyDescent="0.2">
      <c r="A64" s="36"/>
      <c r="B64" s="85"/>
      <c r="C64" s="85"/>
      <c r="D64" s="85"/>
      <c r="E64" s="46"/>
      <c r="F64" s="36"/>
    </row>
    <row r="65" spans="1:6" ht="14.25" x14ac:dyDescent="0.2">
      <c r="A65" s="36"/>
      <c r="B65" s="85"/>
      <c r="C65" s="85"/>
      <c r="D65" s="85"/>
      <c r="E65" s="46"/>
      <c r="F65" s="36"/>
    </row>
    <row r="66" spans="1:6" ht="14.25" x14ac:dyDescent="0.2">
      <c r="A66" s="36"/>
      <c r="B66" s="85"/>
      <c r="C66" s="85"/>
      <c r="D66" s="85"/>
      <c r="E66" s="46"/>
      <c r="F66" s="36"/>
    </row>
    <row r="67" spans="1:6" ht="13.5" customHeight="1" x14ac:dyDescent="0.2">
      <c r="A67" s="36"/>
      <c r="B67" s="85"/>
      <c r="C67" s="85"/>
      <c r="D67" s="85"/>
      <c r="E67" s="46"/>
      <c r="F67" s="36"/>
    </row>
    <row r="68" spans="1:6" ht="13.5" customHeight="1" x14ac:dyDescent="0.2">
      <c r="A68" s="36"/>
      <c r="B68" s="35" t="s">
        <v>20</v>
      </c>
      <c r="C68" s="37"/>
      <c r="D68" s="37"/>
      <c r="E68" s="17">
        <f>SUM(E32:E67)</f>
        <v>1106.25</v>
      </c>
      <c r="F68" s="36"/>
    </row>
    <row r="69" spans="1:6" ht="13.5" customHeight="1" x14ac:dyDescent="0.2">
      <c r="A69" s="36"/>
      <c r="B69" s="48" t="s">
        <v>17</v>
      </c>
      <c r="C69" s="37"/>
      <c r="D69" s="37"/>
      <c r="E69" s="18">
        <v>0</v>
      </c>
      <c r="F69" s="36"/>
    </row>
    <row r="70" spans="1:6" ht="13.5" customHeight="1" x14ac:dyDescent="0.2">
      <c r="A70" s="36"/>
      <c r="B70" s="48" t="s">
        <v>18</v>
      </c>
      <c r="C70" s="37"/>
      <c r="D70" s="37"/>
      <c r="E70" s="18">
        <v>0</v>
      </c>
      <c r="F70" s="36"/>
    </row>
    <row r="71" spans="1:6" ht="13.5" customHeight="1" x14ac:dyDescent="0.2">
      <c r="A71" s="36"/>
      <c r="B71" s="35" t="s">
        <v>19</v>
      </c>
      <c r="C71" s="37"/>
      <c r="D71" s="37"/>
      <c r="E71" s="17">
        <f>SUM(E68:E70)</f>
        <v>1106.25</v>
      </c>
      <c r="F71" s="36"/>
    </row>
    <row r="72" spans="1:6" ht="13.5" customHeight="1" x14ac:dyDescent="0.2">
      <c r="A72" s="36"/>
      <c r="B72" s="37" t="s">
        <v>5</v>
      </c>
      <c r="C72" s="49">
        <v>0.05</v>
      </c>
      <c r="D72" s="37"/>
      <c r="E72" s="23">
        <f>ROUND(E71*C72,2)</f>
        <v>55.31</v>
      </c>
      <c r="F72" s="36"/>
    </row>
    <row r="73" spans="1:6" ht="13.5" customHeight="1" x14ac:dyDescent="0.2">
      <c r="A73" s="36"/>
      <c r="B73" s="37" t="s">
        <v>4</v>
      </c>
      <c r="C73" s="50">
        <v>9.9750000000000005E-2</v>
      </c>
      <c r="D73" s="37"/>
      <c r="E73" s="24">
        <f>ROUND(E71*C73,2)</f>
        <v>110.35</v>
      </c>
      <c r="F73" s="36"/>
    </row>
    <row r="74" spans="1:6" ht="13.5" customHeight="1" x14ac:dyDescent="0.2">
      <c r="A74" s="36"/>
      <c r="B74" s="37"/>
      <c r="C74" s="37"/>
      <c r="D74" s="37"/>
      <c r="E74" s="51"/>
      <c r="F74" s="36"/>
    </row>
    <row r="75" spans="1:6" ht="16.5" customHeight="1" thickBot="1" x14ac:dyDescent="0.25">
      <c r="A75" s="36"/>
      <c r="B75" s="35" t="s">
        <v>21</v>
      </c>
      <c r="C75" s="37"/>
      <c r="D75" s="37"/>
      <c r="E75" s="21">
        <f>SUM(E71:E73)</f>
        <v>1271.9099999999999</v>
      </c>
      <c r="F75" s="36"/>
    </row>
    <row r="76" spans="1:6" ht="15.75" thickTop="1" x14ac:dyDescent="0.2">
      <c r="A76" s="36"/>
      <c r="B76" s="91"/>
      <c r="C76" s="91"/>
      <c r="D76" s="91"/>
      <c r="E76" s="52"/>
      <c r="F76" s="36"/>
    </row>
    <row r="77" spans="1:6" ht="15" x14ac:dyDescent="0.2">
      <c r="A77" s="36"/>
      <c r="B77" s="92" t="s">
        <v>23</v>
      </c>
      <c r="C77" s="92"/>
      <c r="D77" s="92"/>
      <c r="E77" s="52">
        <v>0</v>
      </c>
      <c r="F77" s="36"/>
    </row>
    <row r="78" spans="1:6" ht="15" x14ac:dyDescent="0.2">
      <c r="A78" s="36"/>
      <c r="B78" s="91"/>
      <c r="C78" s="91"/>
      <c r="D78" s="91"/>
      <c r="E78" s="52"/>
      <c r="F78" s="36"/>
    </row>
    <row r="79" spans="1:6" ht="19.5" customHeight="1" x14ac:dyDescent="0.2">
      <c r="A79" s="36"/>
      <c r="B79" s="53" t="s">
        <v>22</v>
      </c>
      <c r="C79" s="54"/>
      <c r="D79" s="54"/>
      <c r="E79" s="55">
        <f>E75-E77</f>
        <v>1271.9099999999999</v>
      </c>
      <c r="F79" s="36"/>
    </row>
    <row r="80" spans="1:6" ht="13.5" customHeight="1" x14ac:dyDescent="0.2">
      <c r="A80" s="36"/>
      <c r="B80" s="36"/>
      <c r="C80" s="36"/>
      <c r="D80" s="36"/>
      <c r="E80" s="36"/>
      <c r="F80" s="36"/>
    </row>
    <row r="81" spans="1:6" x14ac:dyDescent="0.2">
      <c r="A81" s="36"/>
      <c r="B81" s="36"/>
      <c r="C81" s="36"/>
      <c r="D81" s="36"/>
      <c r="E81" s="36"/>
      <c r="F81" s="36"/>
    </row>
    <row r="82" spans="1:6" x14ac:dyDescent="0.2">
      <c r="A82" s="36"/>
      <c r="B82" s="93"/>
      <c r="C82" s="93"/>
      <c r="D82" s="93"/>
      <c r="E82" s="93"/>
      <c r="F82" s="36"/>
    </row>
    <row r="83" spans="1:6" ht="14.25" x14ac:dyDescent="0.2">
      <c r="A83" s="94" t="s">
        <v>71</v>
      </c>
      <c r="B83" s="94"/>
      <c r="C83" s="94"/>
      <c r="D83" s="94"/>
      <c r="E83" s="94"/>
      <c r="F83" s="94"/>
    </row>
    <row r="84" spans="1:6" ht="14.25" x14ac:dyDescent="0.2">
      <c r="A84" s="95" t="s">
        <v>72</v>
      </c>
      <c r="B84" s="95"/>
      <c r="C84" s="95"/>
      <c r="D84" s="95"/>
      <c r="E84" s="95"/>
      <c r="F84" s="95"/>
    </row>
    <row r="85" spans="1:6" x14ac:dyDescent="0.2">
      <c r="A85" s="36"/>
      <c r="B85" s="36"/>
      <c r="C85" s="36"/>
      <c r="D85" s="36"/>
      <c r="E85" s="36"/>
      <c r="F85" s="36"/>
    </row>
    <row r="86" spans="1:6" x14ac:dyDescent="0.2">
      <c r="A86" s="36"/>
      <c r="B86" s="87"/>
      <c r="C86" s="87"/>
      <c r="D86" s="87"/>
      <c r="E86" s="87"/>
      <c r="F86" s="36"/>
    </row>
    <row r="87" spans="1:6" ht="15" x14ac:dyDescent="0.2">
      <c r="A87" s="88" t="s">
        <v>8</v>
      </c>
      <c r="B87" s="88"/>
      <c r="C87" s="88"/>
      <c r="D87" s="88"/>
      <c r="E87" s="88"/>
      <c r="F87" s="88"/>
    </row>
    <row r="89" spans="1:6" ht="39.75" customHeight="1" x14ac:dyDescent="0.2">
      <c r="B89" s="89"/>
      <c r="C89" s="90"/>
      <c r="D89" s="90"/>
    </row>
    <row r="90" spans="1:6" ht="13.5" customHeight="1" x14ac:dyDescent="0.2"/>
    <row r="91" spans="1:6" x14ac:dyDescent="0.2">
      <c r="B91" s="56"/>
      <c r="C91" s="56"/>
      <c r="D91" s="56"/>
    </row>
  </sheetData>
  <mergeCells count="44"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6:B78 B12:B20 B33:B67" xr:uid="{A332A11C-62C5-414A-8069-729288B5114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8AF8B-BA5F-44D4-83FF-D37E9ACAAA39}">
  <sheetPr>
    <pageSetUpPr fitToPage="1"/>
  </sheetPr>
  <dimension ref="A12:F91"/>
  <sheetViews>
    <sheetView view="pageBreakPreview" topLeftCell="A16" zoomScale="80" zoomScaleNormal="100" zoomScaleSheetLayoutView="80" workbookViewId="0">
      <selection activeCell="E36" sqref="E36"/>
    </sheetView>
  </sheetViews>
  <sheetFormatPr baseColWidth="10" defaultRowHeight="12.75" x14ac:dyDescent="0.2"/>
  <cols>
    <col min="1" max="1" width="5.140625" style="32" customWidth="1"/>
    <col min="2" max="2" width="120" style="32" customWidth="1"/>
    <col min="3" max="3" width="11.5703125" style="32" customWidth="1"/>
    <col min="4" max="4" width="17.5703125" style="32" customWidth="1"/>
    <col min="5" max="5" width="17.7109375" style="32" customWidth="1"/>
    <col min="6" max="6" width="10.5703125" style="32" customWidth="1"/>
    <col min="7" max="16384" width="11.42578125" style="32"/>
  </cols>
  <sheetData>
    <row r="12" spans="2:5" x14ac:dyDescent="0.2">
      <c r="B12" s="31"/>
      <c r="E12" s="33"/>
    </row>
    <row r="13" spans="2:5" x14ac:dyDescent="0.2">
      <c r="B13" s="31"/>
      <c r="E13" s="33"/>
    </row>
    <row r="14" spans="2:5" x14ac:dyDescent="0.2">
      <c r="B14" s="31"/>
      <c r="E14" s="33"/>
    </row>
    <row r="15" spans="2:5" x14ac:dyDescent="0.2">
      <c r="B15" s="31"/>
      <c r="E15" s="33"/>
    </row>
    <row r="16" spans="2:5" x14ac:dyDescent="0.2">
      <c r="B16" s="31"/>
      <c r="E16" s="33"/>
    </row>
    <row r="17" spans="1:6" x14ac:dyDescent="0.2">
      <c r="B17" s="31"/>
      <c r="E17" s="33"/>
    </row>
    <row r="18" spans="1:6" x14ac:dyDescent="0.2">
      <c r="B18" s="31"/>
      <c r="E18" s="33"/>
    </row>
    <row r="19" spans="1:6" x14ac:dyDescent="0.2">
      <c r="B19" s="31"/>
      <c r="E19" s="33"/>
    </row>
    <row r="20" spans="1:6" x14ac:dyDescent="0.2">
      <c r="B20" s="31"/>
      <c r="E20" s="33"/>
    </row>
    <row r="21" spans="1:6" ht="15" x14ac:dyDescent="0.2">
      <c r="A21" s="34"/>
      <c r="B21" s="35" t="s">
        <v>123</v>
      </c>
      <c r="C21" s="36"/>
      <c r="D21" s="36"/>
      <c r="E21" s="36"/>
      <c r="F21" s="36"/>
    </row>
    <row r="22" spans="1:6" ht="15" x14ac:dyDescent="0.2">
      <c r="A22" s="34"/>
      <c r="B22" s="37"/>
      <c r="C22" s="36"/>
      <c r="D22" s="36"/>
      <c r="E22" s="36"/>
      <c r="F22" s="36"/>
    </row>
    <row r="23" spans="1:6" ht="15" x14ac:dyDescent="0.2">
      <c r="A23" s="34"/>
      <c r="B23" s="37"/>
      <c r="C23" s="36"/>
      <c r="D23" s="36"/>
      <c r="E23" s="36"/>
      <c r="F23" s="36"/>
    </row>
    <row r="24" spans="1:6" ht="15" x14ac:dyDescent="0.2">
      <c r="A24" s="34"/>
      <c r="B24" s="13"/>
      <c r="C24" s="36"/>
      <c r="D24" s="36"/>
      <c r="E24" s="36"/>
      <c r="F24" s="36"/>
    </row>
    <row r="25" spans="1:6" ht="15" x14ac:dyDescent="0.2">
      <c r="A25" s="34"/>
      <c r="B25" s="13" t="s">
        <v>57</v>
      </c>
      <c r="C25" s="36"/>
      <c r="D25" s="36"/>
      <c r="E25" s="36"/>
      <c r="F25" s="36"/>
    </row>
    <row r="26" spans="1:6" ht="33.75" customHeight="1" x14ac:dyDescent="0.2">
      <c r="A26" s="34"/>
      <c r="B26" s="73" t="s">
        <v>83</v>
      </c>
      <c r="C26" s="36"/>
      <c r="D26" s="36"/>
      <c r="E26" s="36"/>
      <c r="F26" s="36"/>
    </row>
    <row r="27" spans="1:6" x14ac:dyDescent="0.2">
      <c r="A27" s="38"/>
      <c r="B27" s="36"/>
      <c r="C27" s="39"/>
      <c r="D27" s="39"/>
      <c r="E27" s="40"/>
      <c r="F27" s="36"/>
    </row>
    <row r="28" spans="1:6" ht="15" x14ac:dyDescent="0.2">
      <c r="A28" s="34"/>
      <c r="B28" s="39"/>
      <c r="C28" s="39"/>
      <c r="D28" s="41" t="s">
        <v>16</v>
      </c>
      <c r="E28" s="41" t="s">
        <v>124</v>
      </c>
      <c r="F28" s="36"/>
    </row>
    <row r="29" spans="1:6" ht="13.5" thickBot="1" x14ac:dyDescent="0.25">
      <c r="A29" s="42"/>
      <c r="B29" s="42"/>
      <c r="C29" s="42"/>
      <c r="D29" s="42"/>
      <c r="E29" s="42"/>
      <c r="F29" s="43"/>
    </row>
    <row r="30" spans="1:6" s="44" customFormat="1" ht="21.75" customHeight="1" x14ac:dyDescent="0.2">
      <c r="A30" s="86" t="s">
        <v>0</v>
      </c>
      <c r="B30" s="86"/>
      <c r="C30" s="86"/>
      <c r="D30" s="86"/>
      <c r="E30" s="86"/>
      <c r="F30" s="86"/>
    </row>
    <row r="31" spans="1:6" x14ac:dyDescent="0.2">
      <c r="A31" s="34"/>
      <c r="B31" s="38"/>
      <c r="C31" s="34"/>
      <c r="D31" s="34"/>
      <c r="E31" s="34"/>
    </row>
    <row r="32" spans="1:6" ht="14.25" x14ac:dyDescent="0.2">
      <c r="A32" s="36"/>
      <c r="B32" s="45" t="s">
        <v>6</v>
      </c>
      <c r="C32" s="45"/>
      <c r="D32" s="45"/>
      <c r="E32" s="46"/>
      <c r="F32" s="36"/>
    </row>
    <row r="33" spans="1:6" ht="14.25" x14ac:dyDescent="0.2">
      <c r="A33" s="36"/>
      <c r="B33" s="85"/>
      <c r="C33" s="85"/>
      <c r="D33" s="85"/>
      <c r="E33" s="46"/>
      <c r="F33" s="36"/>
    </row>
    <row r="34" spans="1:6" ht="14.25" x14ac:dyDescent="0.2">
      <c r="A34" s="36"/>
      <c r="B34" s="85"/>
      <c r="C34" s="85"/>
      <c r="D34" s="85"/>
      <c r="E34" s="46"/>
      <c r="F34" s="36"/>
    </row>
    <row r="35" spans="1:6" ht="31.5" customHeight="1" x14ac:dyDescent="0.2">
      <c r="A35" s="36"/>
      <c r="B35" s="85" t="s">
        <v>125</v>
      </c>
      <c r="C35" s="85"/>
      <c r="D35" s="85"/>
      <c r="E35" s="46">
        <f>0.5*325</f>
        <v>162.5</v>
      </c>
      <c r="F35" s="36"/>
    </row>
    <row r="36" spans="1:6" ht="14.25" x14ac:dyDescent="0.2">
      <c r="A36" s="36"/>
      <c r="B36" s="85"/>
      <c r="C36" s="85"/>
      <c r="D36" s="85"/>
      <c r="E36" s="46"/>
      <c r="F36" s="36"/>
    </row>
    <row r="37" spans="1:6" ht="14.25" x14ac:dyDescent="0.2">
      <c r="A37" s="36"/>
      <c r="B37" s="85"/>
      <c r="C37" s="85"/>
      <c r="D37" s="85"/>
      <c r="E37" s="46"/>
      <c r="F37" s="36"/>
    </row>
    <row r="38" spans="1:6" ht="14.25" x14ac:dyDescent="0.2">
      <c r="A38" s="36"/>
      <c r="B38" s="85"/>
      <c r="C38" s="85"/>
      <c r="D38" s="85"/>
      <c r="E38" s="46"/>
      <c r="F38" s="36"/>
    </row>
    <row r="39" spans="1:6" ht="14.25" x14ac:dyDescent="0.2">
      <c r="A39" s="36"/>
      <c r="B39" s="85"/>
      <c r="C39" s="85"/>
      <c r="D39" s="85"/>
      <c r="E39" s="46"/>
      <c r="F39" s="36"/>
    </row>
    <row r="40" spans="1:6" ht="14.25" x14ac:dyDescent="0.2">
      <c r="A40" s="36"/>
      <c r="B40" s="85"/>
      <c r="C40" s="85"/>
      <c r="D40" s="85"/>
      <c r="E40" s="46"/>
      <c r="F40" s="36"/>
    </row>
    <row r="41" spans="1:6" ht="14.25" x14ac:dyDescent="0.2">
      <c r="A41" s="36"/>
      <c r="B41" s="85"/>
      <c r="C41" s="85"/>
      <c r="D41" s="85"/>
      <c r="E41" s="46"/>
      <c r="F41" s="36"/>
    </row>
    <row r="42" spans="1:6" ht="14.25" x14ac:dyDescent="0.2">
      <c r="A42" s="36"/>
      <c r="B42" s="85"/>
      <c r="C42" s="85"/>
      <c r="D42" s="85"/>
      <c r="E42" s="46"/>
      <c r="F42" s="36"/>
    </row>
    <row r="43" spans="1:6" ht="14.25" x14ac:dyDescent="0.2">
      <c r="A43" s="36"/>
      <c r="B43" s="85"/>
      <c r="C43" s="85"/>
      <c r="D43" s="85"/>
      <c r="E43" s="46"/>
      <c r="F43" s="36"/>
    </row>
    <row r="44" spans="1:6" ht="14.25" x14ac:dyDescent="0.2">
      <c r="A44" s="36"/>
      <c r="B44" s="85"/>
      <c r="C44" s="85"/>
      <c r="D44" s="85"/>
      <c r="E44" s="46"/>
      <c r="F44" s="36"/>
    </row>
    <row r="45" spans="1:6" ht="14.25" x14ac:dyDescent="0.2">
      <c r="A45" s="36"/>
      <c r="B45" s="85"/>
      <c r="C45" s="85"/>
      <c r="D45" s="85"/>
      <c r="E45" s="46"/>
      <c r="F45" s="36"/>
    </row>
    <row r="46" spans="1:6" ht="14.25" x14ac:dyDescent="0.2">
      <c r="A46" s="36"/>
      <c r="B46" s="85"/>
      <c r="C46" s="85"/>
      <c r="D46" s="85"/>
      <c r="E46" s="46"/>
      <c r="F46" s="36"/>
    </row>
    <row r="47" spans="1:6" ht="14.25" x14ac:dyDescent="0.2">
      <c r="A47" s="36"/>
      <c r="B47" s="85"/>
      <c r="C47" s="85"/>
      <c r="D47" s="85"/>
      <c r="E47" s="46"/>
      <c r="F47" s="36"/>
    </row>
    <row r="48" spans="1:6" ht="14.25" x14ac:dyDescent="0.2">
      <c r="A48" s="36"/>
      <c r="B48" s="85"/>
      <c r="C48" s="85"/>
      <c r="D48" s="85"/>
      <c r="E48" s="46"/>
      <c r="F48" s="36"/>
    </row>
    <row r="49" spans="1:6" ht="14.25" x14ac:dyDescent="0.2">
      <c r="A49" s="36"/>
      <c r="B49" s="85"/>
      <c r="C49" s="85"/>
      <c r="D49" s="85"/>
      <c r="E49" s="46"/>
      <c r="F49" s="36"/>
    </row>
    <row r="50" spans="1:6" ht="14.25" x14ac:dyDescent="0.2">
      <c r="A50" s="36"/>
      <c r="B50" s="85"/>
      <c r="C50" s="85"/>
      <c r="D50" s="85"/>
      <c r="E50" s="46"/>
      <c r="F50" s="36"/>
    </row>
    <row r="51" spans="1:6" ht="14.25" x14ac:dyDescent="0.2">
      <c r="A51" s="36"/>
      <c r="B51" s="85"/>
      <c r="C51" s="85"/>
      <c r="D51" s="85"/>
      <c r="E51" s="46"/>
      <c r="F51" s="36"/>
    </row>
    <row r="52" spans="1:6" ht="14.25" x14ac:dyDescent="0.2">
      <c r="A52" s="36"/>
      <c r="B52" s="85"/>
      <c r="C52" s="85"/>
      <c r="D52" s="85"/>
      <c r="E52" s="46"/>
      <c r="F52" s="36"/>
    </row>
    <row r="53" spans="1:6" ht="14.25" x14ac:dyDescent="0.2">
      <c r="A53" s="36"/>
      <c r="B53" s="85"/>
      <c r="C53" s="85"/>
      <c r="D53" s="85"/>
      <c r="E53" s="46"/>
      <c r="F53" s="36"/>
    </row>
    <row r="54" spans="1:6" ht="14.25" x14ac:dyDescent="0.2">
      <c r="A54" s="36"/>
      <c r="B54" s="47"/>
      <c r="C54" s="47"/>
      <c r="D54" s="47"/>
      <c r="E54" s="46"/>
      <c r="F54" s="36"/>
    </row>
    <row r="55" spans="1:6" ht="14.25" x14ac:dyDescent="0.2">
      <c r="A55" s="36"/>
      <c r="B55" s="85"/>
      <c r="C55" s="85"/>
      <c r="D55" s="85"/>
      <c r="E55" s="46"/>
      <c r="F55" s="36"/>
    </row>
    <row r="56" spans="1:6" ht="14.25" x14ac:dyDescent="0.2">
      <c r="A56" s="36"/>
      <c r="B56" s="85"/>
      <c r="C56" s="85"/>
      <c r="D56" s="85"/>
      <c r="E56" s="46"/>
      <c r="F56" s="36"/>
    </row>
    <row r="57" spans="1:6" ht="14.25" x14ac:dyDescent="0.2">
      <c r="A57" s="36"/>
      <c r="B57" s="85"/>
      <c r="C57" s="85"/>
      <c r="D57" s="85"/>
      <c r="E57" s="46"/>
      <c r="F57" s="36"/>
    </row>
    <row r="58" spans="1:6" ht="14.25" x14ac:dyDescent="0.2">
      <c r="A58" s="36"/>
      <c r="B58" s="85"/>
      <c r="C58" s="85"/>
      <c r="D58" s="85"/>
      <c r="E58" s="46"/>
      <c r="F58" s="36"/>
    </row>
    <row r="59" spans="1:6" ht="14.25" x14ac:dyDescent="0.2">
      <c r="A59" s="36"/>
      <c r="B59" s="85"/>
      <c r="C59" s="85"/>
      <c r="D59" s="85"/>
      <c r="E59" s="46"/>
      <c r="F59" s="36"/>
    </row>
    <row r="60" spans="1:6" ht="14.25" x14ac:dyDescent="0.2">
      <c r="A60" s="36"/>
      <c r="B60" s="85"/>
      <c r="C60" s="85"/>
      <c r="D60" s="85"/>
      <c r="E60" s="46"/>
      <c r="F60" s="36"/>
    </row>
    <row r="61" spans="1:6" ht="14.25" x14ac:dyDescent="0.2">
      <c r="A61" s="36"/>
      <c r="B61" s="85"/>
      <c r="C61" s="85"/>
      <c r="D61" s="85"/>
      <c r="E61" s="46"/>
      <c r="F61" s="36"/>
    </row>
    <row r="62" spans="1:6" ht="14.25" x14ac:dyDescent="0.2">
      <c r="A62" s="36"/>
      <c r="B62" s="85"/>
      <c r="C62" s="85"/>
      <c r="D62" s="85"/>
      <c r="E62" s="46"/>
      <c r="F62" s="36"/>
    </row>
    <row r="63" spans="1:6" ht="14.25" x14ac:dyDescent="0.2">
      <c r="A63" s="36"/>
      <c r="B63" s="85"/>
      <c r="C63" s="85"/>
      <c r="D63" s="85"/>
      <c r="E63" s="46"/>
      <c r="F63" s="36"/>
    </row>
    <row r="64" spans="1:6" ht="14.25" x14ac:dyDescent="0.2">
      <c r="A64" s="36"/>
      <c r="B64" s="85"/>
      <c r="C64" s="85"/>
      <c r="D64" s="85"/>
      <c r="E64" s="46"/>
      <c r="F64" s="36"/>
    </row>
    <row r="65" spans="1:6" ht="14.25" x14ac:dyDescent="0.2">
      <c r="A65" s="36"/>
      <c r="B65" s="85"/>
      <c r="C65" s="85"/>
      <c r="D65" s="85"/>
      <c r="E65" s="46"/>
      <c r="F65" s="36"/>
    </row>
    <row r="66" spans="1:6" ht="14.25" x14ac:dyDescent="0.2">
      <c r="A66" s="36"/>
      <c r="B66" s="85"/>
      <c r="C66" s="85"/>
      <c r="D66" s="85"/>
      <c r="E66" s="46"/>
      <c r="F66" s="36"/>
    </row>
    <row r="67" spans="1:6" ht="13.5" customHeight="1" x14ac:dyDescent="0.2">
      <c r="A67" s="36"/>
      <c r="B67" s="85"/>
      <c r="C67" s="85"/>
      <c r="D67" s="85"/>
      <c r="E67" s="46"/>
      <c r="F67" s="36"/>
    </row>
    <row r="68" spans="1:6" ht="13.5" customHeight="1" x14ac:dyDescent="0.2">
      <c r="A68" s="36"/>
      <c r="B68" s="35" t="s">
        <v>20</v>
      </c>
      <c r="C68" s="37"/>
      <c r="D68" s="37"/>
      <c r="E68" s="17">
        <f>SUM(E32:E67)</f>
        <v>162.5</v>
      </c>
      <c r="F68" s="36"/>
    </row>
    <row r="69" spans="1:6" ht="13.5" customHeight="1" x14ac:dyDescent="0.2">
      <c r="A69" s="36"/>
      <c r="B69" s="48" t="s">
        <v>17</v>
      </c>
      <c r="C69" s="37"/>
      <c r="D69" s="37"/>
      <c r="E69" s="18">
        <v>0</v>
      </c>
      <c r="F69" s="36"/>
    </row>
    <row r="70" spans="1:6" ht="13.5" customHeight="1" x14ac:dyDescent="0.2">
      <c r="A70" s="36"/>
      <c r="B70" s="48" t="s">
        <v>18</v>
      </c>
      <c r="C70" s="37"/>
      <c r="D70" s="37"/>
      <c r="E70" s="18">
        <v>0</v>
      </c>
      <c r="F70" s="36"/>
    </row>
    <row r="71" spans="1:6" ht="13.5" customHeight="1" x14ac:dyDescent="0.2">
      <c r="A71" s="36"/>
      <c r="B71" s="35" t="s">
        <v>19</v>
      </c>
      <c r="C71" s="37"/>
      <c r="D71" s="37"/>
      <c r="E71" s="17">
        <f>SUM(E68:E70)</f>
        <v>162.5</v>
      </c>
      <c r="F71" s="36"/>
    </row>
    <row r="72" spans="1:6" ht="13.5" customHeight="1" x14ac:dyDescent="0.2">
      <c r="A72" s="36"/>
      <c r="B72" s="37" t="s">
        <v>5</v>
      </c>
      <c r="C72" s="49">
        <v>0.05</v>
      </c>
      <c r="D72" s="37"/>
      <c r="E72" s="23">
        <f>ROUND(E71*C72,2)</f>
        <v>8.1300000000000008</v>
      </c>
      <c r="F72" s="36"/>
    </row>
    <row r="73" spans="1:6" ht="13.5" customHeight="1" x14ac:dyDescent="0.2">
      <c r="A73" s="36"/>
      <c r="B73" s="37" t="s">
        <v>4</v>
      </c>
      <c r="C73" s="50">
        <v>9.9750000000000005E-2</v>
      </c>
      <c r="D73" s="37"/>
      <c r="E73" s="24">
        <f>ROUND(E71*C73,2)</f>
        <v>16.21</v>
      </c>
      <c r="F73" s="36"/>
    </row>
    <row r="74" spans="1:6" ht="13.5" customHeight="1" x14ac:dyDescent="0.2">
      <c r="A74" s="36"/>
      <c r="B74" s="37"/>
      <c r="C74" s="37"/>
      <c r="D74" s="37"/>
      <c r="E74" s="51"/>
      <c r="F74" s="36"/>
    </row>
    <row r="75" spans="1:6" ht="16.5" customHeight="1" thickBot="1" x14ac:dyDescent="0.25">
      <c r="A75" s="36"/>
      <c r="B75" s="35" t="s">
        <v>21</v>
      </c>
      <c r="C75" s="37"/>
      <c r="D75" s="37"/>
      <c r="E75" s="21">
        <f>SUM(E71:E73)</f>
        <v>186.84</v>
      </c>
      <c r="F75" s="36"/>
    </row>
    <row r="76" spans="1:6" ht="15.75" thickTop="1" x14ac:dyDescent="0.2">
      <c r="A76" s="36"/>
      <c r="B76" s="91"/>
      <c r="C76" s="91"/>
      <c r="D76" s="91"/>
      <c r="E76" s="52"/>
      <c r="F76" s="36"/>
    </row>
    <row r="77" spans="1:6" ht="15" x14ac:dyDescent="0.2">
      <c r="A77" s="36"/>
      <c r="B77" s="92" t="s">
        <v>23</v>
      </c>
      <c r="C77" s="92"/>
      <c r="D77" s="92"/>
      <c r="E77" s="52">
        <v>0</v>
      </c>
      <c r="F77" s="36"/>
    </row>
    <row r="78" spans="1:6" ht="15" x14ac:dyDescent="0.2">
      <c r="A78" s="36"/>
      <c r="B78" s="91"/>
      <c r="C78" s="91"/>
      <c r="D78" s="91"/>
      <c r="E78" s="52"/>
      <c r="F78" s="36"/>
    </row>
    <row r="79" spans="1:6" ht="19.5" customHeight="1" x14ac:dyDescent="0.2">
      <c r="A79" s="36"/>
      <c r="B79" s="53" t="s">
        <v>22</v>
      </c>
      <c r="C79" s="54"/>
      <c r="D79" s="54"/>
      <c r="E79" s="55">
        <f>E75-E77</f>
        <v>186.84</v>
      </c>
      <c r="F79" s="36"/>
    </row>
    <row r="80" spans="1:6" ht="13.5" customHeight="1" x14ac:dyDescent="0.2">
      <c r="A80" s="36"/>
      <c r="B80" s="36"/>
      <c r="C80" s="36"/>
      <c r="D80" s="36"/>
      <c r="E80" s="36"/>
      <c r="F80" s="36"/>
    </row>
    <row r="81" spans="1:6" x14ac:dyDescent="0.2">
      <c r="A81" s="36"/>
      <c r="B81" s="36"/>
      <c r="C81" s="36"/>
      <c r="D81" s="36"/>
      <c r="E81" s="36"/>
      <c r="F81" s="36"/>
    </row>
    <row r="82" spans="1:6" x14ac:dyDescent="0.2">
      <c r="A82" s="36"/>
      <c r="B82" s="93"/>
      <c r="C82" s="93"/>
      <c r="D82" s="93"/>
      <c r="E82" s="93"/>
      <c r="F82" s="36"/>
    </row>
    <row r="83" spans="1:6" ht="14.25" x14ac:dyDescent="0.2">
      <c r="A83" s="94" t="s">
        <v>71</v>
      </c>
      <c r="B83" s="94"/>
      <c r="C83" s="94"/>
      <c r="D83" s="94"/>
      <c r="E83" s="94"/>
      <c r="F83" s="94"/>
    </row>
    <row r="84" spans="1:6" ht="14.25" x14ac:dyDescent="0.2">
      <c r="A84" s="95" t="s">
        <v>72</v>
      </c>
      <c r="B84" s="95"/>
      <c r="C84" s="95"/>
      <c r="D84" s="95"/>
      <c r="E84" s="95"/>
      <c r="F84" s="95"/>
    </row>
    <row r="85" spans="1:6" x14ac:dyDescent="0.2">
      <c r="A85" s="36"/>
      <c r="B85" s="36"/>
      <c r="C85" s="36"/>
      <c r="D85" s="36"/>
      <c r="E85" s="36"/>
      <c r="F85" s="36"/>
    </row>
    <row r="86" spans="1:6" x14ac:dyDescent="0.2">
      <c r="A86" s="36"/>
      <c r="B86" s="87"/>
      <c r="C86" s="87"/>
      <c r="D86" s="87"/>
      <c r="E86" s="87"/>
      <c r="F86" s="36"/>
    </row>
    <row r="87" spans="1:6" ht="15" x14ac:dyDescent="0.2">
      <c r="A87" s="88" t="s">
        <v>8</v>
      </c>
      <c r="B87" s="88"/>
      <c r="C87" s="88"/>
      <c r="D87" s="88"/>
      <c r="E87" s="88"/>
      <c r="F87" s="88"/>
    </row>
    <row r="89" spans="1:6" ht="39.75" customHeight="1" x14ac:dyDescent="0.2">
      <c r="B89" s="89"/>
      <c r="C89" s="90"/>
      <c r="D89" s="90"/>
    </row>
    <row r="90" spans="1:6" ht="13.5" customHeight="1" x14ac:dyDescent="0.2"/>
    <row r="91" spans="1:6" x14ac:dyDescent="0.2">
      <c r="B91" s="56"/>
      <c r="C91" s="56"/>
      <c r="D91" s="56"/>
    </row>
  </sheetData>
  <mergeCells count="44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BB31201F-61EB-4762-996F-4660A4BA991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8"/>
  <sheetViews>
    <sheetView view="pageBreakPreview" topLeftCell="A28" zoomScale="80" zoomScaleNormal="100" zoomScaleSheetLayoutView="80" workbookViewId="0">
      <selection activeCell="F54" sqref="F54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0.42578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53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/>
      <c r="C24" s="9"/>
      <c r="D24" s="9"/>
      <c r="E24" s="9"/>
      <c r="F24" s="9"/>
    </row>
    <row r="25" spans="1:6" ht="15" x14ac:dyDescent="0.2">
      <c r="A25" s="5"/>
      <c r="B25" s="13" t="s">
        <v>47</v>
      </c>
      <c r="C25" s="9"/>
      <c r="D25" s="9"/>
      <c r="E25" s="9"/>
      <c r="F25" s="9"/>
    </row>
    <row r="26" spans="1:6" ht="15" x14ac:dyDescent="0.2">
      <c r="A26" s="5"/>
      <c r="B26" s="14" t="s">
        <v>48</v>
      </c>
      <c r="C26" s="9"/>
      <c r="D26" s="9"/>
      <c r="E26" s="9"/>
      <c r="F26" s="9"/>
    </row>
    <row r="27" spans="1:6" ht="15" x14ac:dyDescent="0.2">
      <c r="A27" s="5"/>
      <c r="B27" s="14" t="s">
        <v>49</v>
      </c>
      <c r="C27" s="9"/>
      <c r="D27" s="9"/>
      <c r="E27" s="9"/>
      <c r="F27" s="9"/>
    </row>
    <row r="28" spans="1:6" x14ac:dyDescent="0.2">
      <c r="A28" s="6"/>
      <c r="B28" s="9"/>
      <c r="C28" s="11"/>
      <c r="D28" s="11"/>
      <c r="E28" s="12"/>
      <c r="F28" s="9"/>
    </row>
    <row r="29" spans="1:6" ht="15" x14ac:dyDescent="0.2">
      <c r="A29" s="5"/>
      <c r="B29" s="11"/>
      <c r="C29" s="11"/>
      <c r="D29" s="15" t="s">
        <v>16</v>
      </c>
      <c r="E29" s="15" t="s">
        <v>54</v>
      </c>
      <c r="F29" s="9"/>
    </row>
    <row r="30" spans="1:6" ht="13.5" thickBot="1" x14ac:dyDescent="0.25">
      <c r="A30" s="7"/>
      <c r="B30" s="7"/>
      <c r="C30" s="7"/>
      <c r="D30" s="7"/>
      <c r="E30" s="7"/>
      <c r="F30" s="8"/>
    </row>
    <row r="31" spans="1:6" s="29" customFormat="1" ht="21.75" customHeight="1" x14ac:dyDescent="0.2">
      <c r="A31" s="79" t="s">
        <v>0</v>
      </c>
      <c r="B31" s="79"/>
      <c r="C31" s="79"/>
      <c r="D31" s="79"/>
      <c r="E31" s="79"/>
      <c r="F31" s="79"/>
    </row>
    <row r="32" spans="1:6" x14ac:dyDescent="0.2">
      <c r="A32" s="5"/>
      <c r="B32" s="6"/>
      <c r="C32" s="5"/>
      <c r="D32" s="5"/>
      <c r="E32" s="5"/>
    </row>
    <row r="33" spans="1:6" ht="14.25" x14ac:dyDescent="0.2">
      <c r="A33" s="9"/>
      <c r="B33" s="10" t="s">
        <v>6</v>
      </c>
      <c r="C33" s="10"/>
      <c r="D33" s="10"/>
      <c r="E33" s="16"/>
      <c r="F33" s="9"/>
    </row>
    <row r="34" spans="1:6" ht="14.25" x14ac:dyDescent="0.2">
      <c r="A34" s="9"/>
      <c r="B34" s="78"/>
      <c r="C34" s="78"/>
      <c r="D34" s="78"/>
      <c r="E34" s="16"/>
      <c r="F34" s="9"/>
    </row>
    <row r="35" spans="1:6" ht="14.25" x14ac:dyDescent="0.2">
      <c r="A35" s="9"/>
      <c r="B35" s="78"/>
      <c r="C35" s="78"/>
      <c r="D35" s="78"/>
      <c r="E35" s="16"/>
      <c r="F35" s="9"/>
    </row>
    <row r="36" spans="1:6" ht="14.25" x14ac:dyDescent="0.2">
      <c r="A36" s="9"/>
      <c r="B36" s="78" t="s">
        <v>55</v>
      </c>
      <c r="C36" s="78"/>
      <c r="D36" s="78"/>
      <c r="E36" s="16"/>
      <c r="F36" s="9"/>
    </row>
    <row r="37" spans="1:6" ht="14.25" x14ac:dyDescent="0.2">
      <c r="A37" s="9"/>
      <c r="B37" s="78"/>
      <c r="C37" s="78"/>
      <c r="D37" s="78"/>
      <c r="E37" s="16"/>
      <c r="F37" s="9"/>
    </row>
    <row r="38" spans="1:6" ht="14.25" x14ac:dyDescent="0.2">
      <c r="A38" s="9"/>
      <c r="B38" s="78"/>
      <c r="C38" s="78"/>
      <c r="D38" s="78"/>
      <c r="E38" s="16"/>
      <c r="F38" s="9"/>
    </row>
    <row r="39" spans="1:6" ht="14.25" x14ac:dyDescent="0.2">
      <c r="A39" s="9"/>
      <c r="B39" s="78"/>
      <c r="C39" s="78"/>
      <c r="D39" s="78"/>
      <c r="E39" s="16"/>
      <c r="F39" s="9"/>
    </row>
    <row r="40" spans="1:6" ht="14.25" x14ac:dyDescent="0.2">
      <c r="A40" s="9"/>
      <c r="B40" s="78"/>
      <c r="C40" s="78"/>
      <c r="D40" s="78"/>
      <c r="E40" s="16"/>
      <c r="F40" s="9"/>
    </row>
    <row r="41" spans="1:6" ht="13.5" customHeight="1" x14ac:dyDescent="0.2">
      <c r="A41" s="9"/>
      <c r="B41" s="78"/>
      <c r="C41" s="78"/>
      <c r="D41" s="78"/>
      <c r="E41" s="16"/>
      <c r="F41" s="9"/>
    </row>
    <row r="42" spans="1:6" ht="14.25" x14ac:dyDescent="0.2">
      <c r="A42" s="9"/>
      <c r="B42" s="78"/>
      <c r="C42" s="78"/>
      <c r="D42" s="78"/>
      <c r="E42" s="16"/>
      <c r="F42" s="9"/>
    </row>
    <row r="43" spans="1:6" ht="14.25" x14ac:dyDescent="0.2">
      <c r="A43" s="9"/>
      <c r="B43" s="78"/>
      <c r="C43" s="78"/>
      <c r="D43" s="78"/>
      <c r="E43" s="16"/>
      <c r="F43" s="9"/>
    </row>
    <row r="44" spans="1:6" ht="14.25" x14ac:dyDescent="0.2">
      <c r="A44" s="9"/>
      <c r="B44" s="78"/>
      <c r="C44" s="78"/>
      <c r="D44" s="78"/>
      <c r="E44" s="16"/>
      <c r="F44" s="9"/>
    </row>
    <row r="45" spans="1:6" ht="14.25" x14ac:dyDescent="0.2">
      <c r="A45" s="9"/>
      <c r="B45" s="78"/>
      <c r="C45" s="78"/>
      <c r="D45" s="78"/>
      <c r="E45" s="16"/>
      <c r="F45" s="9"/>
    </row>
    <row r="46" spans="1:6" ht="14.25" x14ac:dyDescent="0.2">
      <c r="A46" s="9"/>
      <c r="B46" s="78"/>
      <c r="C46" s="78"/>
      <c r="D46" s="78"/>
      <c r="E46" s="16"/>
      <c r="F46" s="9"/>
    </row>
    <row r="47" spans="1:6" ht="14.25" x14ac:dyDescent="0.2">
      <c r="A47" s="9"/>
      <c r="B47" s="78"/>
      <c r="C47" s="78"/>
      <c r="D47" s="78"/>
      <c r="E47" s="16"/>
      <c r="F47" s="9"/>
    </row>
    <row r="48" spans="1:6" ht="14.25" x14ac:dyDescent="0.2">
      <c r="A48" s="9"/>
      <c r="B48" s="78"/>
      <c r="C48" s="78"/>
      <c r="D48" s="78"/>
      <c r="E48" s="16"/>
      <c r="F48" s="9"/>
    </row>
    <row r="49" spans="1:6" ht="14.25" x14ac:dyDescent="0.2">
      <c r="A49" s="9"/>
      <c r="B49" s="78"/>
      <c r="C49" s="78"/>
      <c r="D49" s="78"/>
      <c r="E49" s="16"/>
      <c r="F49" s="9"/>
    </row>
    <row r="50" spans="1:6" ht="14.25" x14ac:dyDescent="0.2">
      <c r="A50" s="9"/>
      <c r="B50" s="78"/>
      <c r="C50" s="78"/>
      <c r="D50" s="78"/>
      <c r="E50" s="16"/>
      <c r="F50" s="9"/>
    </row>
    <row r="51" spans="1:6" ht="14.25" x14ac:dyDescent="0.2">
      <c r="A51" s="9"/>
      <c r="B51" s="78"/>
      <c r="C51" s="78"/>
      <c r="D51" s="78"/>
      <c r="E51" s="16"/>
      <c r="F51" s="9"/>
    </row>
    <row r="52" spans="1:6" ht="14.25" x14ac:dyDescent="0.2">
      <c r="A52" s="9"/>
      <c r="B52" s="78"/>
      <c r="C52" s="78"/>
      <c r="D52" s="78"/>
      <c r="E52" s="16"/>
      <c r="F52" s="9"/>
    </row>
    <row r="53" spans="1:6" ht="14.25" x14ac:dyDescent="0.2">
      <c r="A53" s="9"/>
      <c r="B53" s="78"/>
      <c r="C53" s="78"/>
      <c r="D53" s="78"/>
      <c r="E53" s="16"/>
      <c r="F53" s="9"/>
    </row>
    <row r="54" spans="1:6" ht="14.25" x14ac:dyDescent="0.2">
      <c r="A54" s="9"/>
      <c r="B54" s="78"/>
      <c r="C54" s="78"/>
      <c r="D54" s="78"/>
      <c r="E54" s="16"/>
      <c r="F54" s="9"/>
    </row>
    <row r="55" spans="1:6" ht="14.25" x14ac:dyDescent="0.2">
      <c r="A55" s="9"/>
      <c r="B55" s="78"/>
      <c r="C55" s="78"/>
      <c r="D55" s="78"/>
      <c r="E55" s="16"/>
      <c r="F55" s="9"/>
    </row>
    <row r="56" spans="1:6" ht="14.25" x14ac:dyDescent="0.2">
      <c r="A56" s="9"/>
      <c r="B56" s="78"/>
      <c r="C56" s="78"/>
      <c r="D56" s="78"/>
      <c r="E56" s="16"/>
      <c r="F56" s="9"/>
    </row>
    <row r="57" spans="1:6" ht="14.25" x14ac:dyDescent="0.2">
      <c r="A57" s="9"/>
      <c r="B57" s="78"/>
      <c r="C57" s="78"/>
      <c r="D57" s="78"/>
      <c r="E57" s="16"/>
      <c r="F57" s="9"/>
    </row>
    <row r="58" spans="1:6" ht="14.25" x14ac:dyDescent="0.2">
      <c r="A58" s="9"/>
      <c r="B58" s="78"/>
      <c r="C58" s="78"/>
      <c r="D58" s="78"/>
      <c r="E58" s="16"/>
      <c r="F58" s="9"/>
    </row>
    <row r="59" spans="1:6" ht="14.25" x14ac:dyDescent="0.2">
      <c r="A59" s="9"/>
      <c r="B59" s="78"/>
      <c r="C59" s="78"/>
      <c r="D59" s="78"/>
      <c r="E59" s="16"/>
      <c r="F59" s="9"/>
    </row>
    <row r="60" spans="1:6" ht="14.25" x14ac:dyDescent="0.2">
      <c r="A60" s="9"/>
      <c r="B60" s="78"/>
      <c r="C60" s="78"/>
      <c r="D60" s="78"/>
      <c r="E60" s="16"/>
      <c r="F60" s="9"/>
    </row>
    <row r="61" spans="1:6" ht="14.25" x14ac:dyDescent="0.2">
      <c r="A61" s="9"/>
      <c r="B61" s="78"/>
      <c r="C61" s="78"/>
      <c r="D61" s="78"/>
      <c r="E61" s="16"/>
      <c r="F61" s="9"/>
    </row>
    <row r="62" spans="1:6" ht="14.25" x14ac:dyDescent="0.2">
      <c r="A62" s="9"/>
      <c r="B62" s="78"/>
      <c r="C62" s="78"/>
      <c r="D62" s="78"/>
      <c r="E62" s="16"/>
      <c r="F62" s="9"/>
    </row>
    <row r="63" spans="1:6" ht="14.25" x14ac:dyDescent="0.2">
      <c r="A63" s="9"/>
      <c r="B63" s="78"/>
      <c r="C63" s="78"/>
      <c r="D63" s="78"/>
      <c r="E63" s="16"/>
      <c r="F63" s="9"/>
    </row>
    <row r="64" spans="1:6" ht="14.25" x14ac:dyDescent="0.2">
      <c r="A64" s="9"/>
      <c r="B64" s="78"/>
      <c r="C64" s="78"/>
      <c r="D64" s="78"/>
      <c r="E64" s="16"/>
      <c r="F64" s="9"/>
    </row>
    <row r="65" spans="1:6" ht="14.25" x14ac:dyDescent="0.2">
      <c r="A65" s="9"/>
      <c r="B65" s="78"/>
      <c r="C65" s="78"/>
      <c r="D65" s="78"/>
      <c r="E65" s="16"/>
      <c r="F65" s="9"/>
    </row>
    <row r="66" spans="1:6" ht="14.25" x14ac:dyDescent="0.2">
      <c r="A66" s="9"/>
      <c r="B66" s="78"/>
      <c r="C66" s="78"/>
      <c r="D66" s="78"/>
      <c r="E66" s="16"/>
      <c r="F66" s="9"/>
    </row>
    <row r="67" spans="1:6" ht="14.25" x14ac:dyDescent="0.2">
      <c r="A67" s="9"/>
      <c r="B67" s="78"/>
      <c r="C67" s="78"/>
      <c r="D67" s="78"/>
      <c r="E67" s="16"/>
      <c r="F67" s="9"/>
    </row>
    <row r="68" spans="1:6" ht="14.25" x14ac:dyDescent="0.2">
      <c r="A68" s="9"/>
      <c r="B68" s="78"/>
      <c r="C68" s="78"/>
      <c r="D68" s="78"/>
      <c r="E68" s="16"/>
      <c r="F68" s="9"/>
    </row>
    <row r="69" spans="1:6" ht="14.25" x14ac:dyDescent="0.2">
      <c r="A69" s="9"/>
      <c r="B69" s="78"/>
      <c r="C69" s="78"/>
      <c r="D69" s="78"/>
      <c r="E69" s="16"/>
      <c r="F69" s="9"/>
    </row>
    <row r="70" spans="1:6" ht="14.25" x14ac:dyDescent="0.2">
      <c r="A70" s="9"/>
      <c r="B70" s="78"/>
      <c r="C70" s="78"/>
      <c r="D70" s="78"/>
      <c r="E70" s="16"/>
      <c r="F70" s="9"/>
    </row>
    <row r="71" spans="1:6" ht="14.25" x14ac:dyDescent="0.2">
      <c r="A71" s="9"/>
      <c r="B71" s="78"/>
      <c r="C71" s="78"/>
      <c r="D71" s="78"/>
      <c r="E71" s="16"/>
      <c r="F71" s="9"/>
    </row>
    <row r="72" spans="1:6" ht="14.25" x14ac:dyDescent="0.2">
      <c r="A72" s="9"/>
      <c r="B72" s="78"/>
      <c r="C72" s="78"/>
      <c r="D72" s="78"/>
      <c r="E72" s="16"/>
      <c r="F72" s="9"/>
    </row>
    <row r="73" spans="1:6" ht="14.25" x14ac:dyDescent="0.2">
      <c r="A73" s="9"/>
      <c r="B73" s="78"/>
      <c r="C73" s="78"/>
      <c r="D73" s="78"/>
      <c r="E73" s="16"/>
      <c r="F73" s="9"/>
    </row>
    <row r="74" spans="1:6" ht="13.5" customHeight="1" x14ac:dyDescent="0.2">
      <c r="A74" s="9"/>
      <c r="B74" s="78"/>
      <c r="C74" s="78"/>
      <c r="D74" s="78"/>
      <c r="E74" s="16"/>
      <c r="F74" s="9"/>
    </row>
    <row r="75" spans="1:6" ht="13.5" customHeight="1" x14ac:dyDescent="0.2">
      <c r="A75" s="9"/>
      <c r="B75" s="13" t="s">
        <v>20</v>
      </c>
      <c r="C75" s="14"/>
      <c r="D75" s="14"/>
      <c r="E75" s="17">
        <f>0.5*190</f>
        <v>95</v>
      </c>
      <c r="F75" s="9"/>
    </row>
    <row r="76" spans="1:6" ht="13.5" customHeight="1" x14ac:dyDescent="0.2">
      <c r="A76" s="9"/>
      <c r="B76" s="22" t="s">
        <v>17</v>
      </c>
      <c r="C76" s="14"/>
      <c r="D76" s="14"/>
      <c r="E76" s="18">
        <v>0</v>
      </c>
      <c r="F76" s="9"/>
    </row>
    <row r="77" spans="1:6" ht="13.5" customHeight="1" x14ac:dyDescent="0.2">
      <c r="A77" s="9"/>
      <c r="B77" s="22" t="s">
        <v>18</v>
      </c>
      <c r="C77" s="14"/>
      <c r="D77" s="14"/>
      <c r="E77" s="18">
        <v>0</v>
      </c>
      <c r="F77" s="9"/>
    </row>
    <row r="78" spans="1:6" ht="13.5" customHeight="1" x14ac:dyDescent="0.2">
      <c r="A78" s="9"/>
      <c r="B78" s="13" t="s">
        <v>19</v>
      </c>
      <c r="C78" s="14"/>
      <c r="D78" s="14"/>
      <c r="E78" s="17">
        <f>SUM(E75:E77)</f>
        <v>95</v>
      </c>
      <c r="F78" s="9"/>
    </row>
    <row r="79" spans="1:6" ht="13.5" customHeight="1" x14ac:dyDescent="0.2">
      <c r="A79" s="9"/>
      <c r="B79" s="14" t="s">
        <v>5</v>
      </c>
      <c r="C79" s="19">
        <v>0.05</v>
      </c>
      <c r="D79" s="14"/>
      <c r="E79" s="23">
        <f>ROUND(E78*C79,2)</f>
        <v>4.75</v>
      </c>
      <c r="F79" s="9"/>
    </row>
    <row r="80" spans="1:6" ht="13.5" customHeight="1" x14ac:dyDescent="0.2">
      <c r="A80" s="9"/>
      <c r="B80" s="14" t="s">
        <v>4</v>
      </c>
      <c r="C80" s="30">
        <v>9.9750000000000005E-2</v>
      </c>
      <c r="D80" s="14"/>
      <c r="E80" s="24">
        <f>ROUND(E78*C80,2)</f>
        <v>9.48</v>
      </c>
      <c r="F80" s="9"/>
    </row>
    <row r="81" spans="1:6" ht="13.5" customHeight="1" x14ac:dyDescent="0.2">
      <c r="A81" s="9"/>
      <c r="B81" s="14"/>
      <c r="C81" s="14"/>
      <c r="D81" s="14"/>
      <c r="E81" s="20"/>
      <c r="F81" s="9"/>
    </row>
    <row r="82" spans="1:6" ht="16.5" customHeight="1" thickBot="1" x14ac:dyDescent="0.25">
      <c r="A82" s="9"/>
      <c r="B82" s="13" t="s">
        <v>21</v>
      </c>
      <c r="C82" s="14"/>
      <c r="D82" s="14"/>
      <c r="E82" s="21">
        <f>SUM(E78:E80)</f>
        <v>109.23</v>
      </c>
      <c r="F82" s="9"/>
    </row>
    <row r="83" spans="1:6" ht="15.75" thickTop="1" x14ac:dyDescent="0.2">
      <c r="A83" s="9"/>
      <c r="B83" s="81"/>
      <c r="C83" s="81"/>
      <c r="D83" s="81"/>
      <c r="E83" s="25"/>
      <c r="F83" s="9"/>
    </row>
    <row r="84" spans="1:6" ht="15" x14ac:dyDescent="0.2">
      <c r="A84" s="9"/>
      <c r="B84" s="80" t="s">
        <v>23</v>
      </c>
      <c r="C84" s="80"/>
      <c r="D84" s="80"/>
      <c r="E84" s="25">
        <v>0</v>
      </c>
      <c r="F84" s="9"/>
    </row>
    <row r="85" spans="1:6" ht="15" x14ac:dyDescent="0.2">
      <c r="A85" s="9"/>
      <c r="B85" s="81"/>
      <c r="C85" s="81"/>
      <c r="D85" s="81"/>
      <c r="E85" s="25"/>
      <c r="F85" s="9"/>
    </row>
    <row r="86" spans="1:6" ht="19.5" customHeight="1" x14ac:dyDescent="0.2">
      <c r="A86" s="9"/>
      <c r="B86" s="26" t="s">
        <v>22</v>
      </c>
      <c r="C86" s="27"/>
      <c r="D86" s="27"/>
      <c r="E86" s="28">
        <f>E82-E84</f>
        <v>109.23</v>
      </c>
      <c r="F86" s="9"/>
    </row>
    <row r="87" spans="1:6" ht="13.5" customHeight="1" x14ac:dyDescent="0.2">
      <c r="A87" s="9"/>
      <c r="B87" s="9"/>
      <c r="C87" s="9"/>
      <c r="D87" s="9"/>
      <c r="E87" s="9"/>
      <c r="F87" s="9"/>
    </row>
    <row r="88" spans="1:6" x14ac:dyDescent="0.2">
      <c r="A88" s="9"/>
      <c r="B88" s="9"/>
      <c r="C88" s="9"/>
      <c r="D88" s="9"/>
      <c r="E88" s="9"/>
      <c r="F88" s="9"/>
    </row>
    <row r="89" spans="1:6" x14ac:dyDescent="0.2">
      <c r="A89" s="9"/>
      <c r="B89" s="76"/>
      <c r="C89" s="76"/>
      <c r="D89" s="76"/>
      <c r="E89" s="76"/>
      <c r="F89" s="9"/>
    </row>
    <row r="90" spans="1:6" ht="14.25" x14ac:dyDescent="0.2">
      <c r="A90" s="84" t="s">
        <v>24</v>
      </c>
      <c r="B90" s="84"/>
      <c r="C90" s="84"/>
      <c r="D90" s="84"/>
      <c r="E90" s="84"/>
      <c r="F90" s="84"/>
    </row>
    <row r="91" spans="1:6" ht="14.25" x14ac:dyDescent="0.2">
      <c r="A91" s="82" t="s">
        <v>7</v>
      </c>
      <c r="B91" s="82"/>
      <c r="C91" s="82"/>
      <c r="D91" s="82"/>
      <c r="E91" s="82"/>
      <c r="F91" s="82"/>
    </row>
    <row r="92" spans="1:6" x14ac:dyDescent="0.2">
      <c r="A92" s="9"/>
      <c r="B92" s="9"/>
      <c r="C92" s="9"/>
      <c r="D92" s="9"/>
      <c r="E92" s="9"/>
      <c r="F92" s="9"/>
    </row>
    <row r="93" spans="1:6" x14ac:dyDescent="0.2">
      <c r="A93" s="9"/>
      <c r="B93" s="77"/>
      <c r="C93" s="77"/>
      <c r="D93" s="77"/>
      <c r="E93" s="77"/>
      <c r="F93" s="9"/>
    </row>
    <row r="94" spans="1:6" ht="15" x14ac:dyDescent="0.2">
      <c r="A94" s="83" t="s">
        <v>8</v>
      </c>
      <c r="B94" s="83"/>
      <c r="C94" s="83"/>
      <c r="D94" s="83"/>
      <c r="E94" s="83"/>
      <c r="F94" s="83"/>
    </row>
    <row r="96" spans="1:6" ht="39.75" customHeight="1" x14ac:dyDescent="0.2">
      <c r="B96" s="74"/>
      <c r="C96" s="75"/>
      <c r="D96" s="75"/>
    </row>
    <row r="97" spans="2:4" ht="13.5" customHeight="1" x14ac:dyDescent="0.2"/>
    <row r="98" spans="2:4" x14ac:dyDescent="0.2">
      <c r="B98" s="4"/>
      <c r="C98" s="4"/>
      <c r="D98" s="4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1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D4E7A-25C2-4F30-A50C-1E2F2B3F7F4C}">
  <sheetPr>
    <pageSetUpPr fitToPage="1"/>
  </sheetPr>
  <dimension ref="A12:F91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32" customWidth="1"/>
    <col min="2" max="2" width="120" style="32" customWidth="1"/>
    <col min="3" max="3" width="11.5703125" style="32" customWidth="1"/>
    <col min="4" max="4" width="17.5703125" style="32" customWidth="1"/>
    <col min="5" max="5" width="17.7109375" style="32" customWidth="1"/>
    <col min="6" max="6" width="10.5703125" style="32" customWidth="1"/>
    <col min="7" max="16384" width="11.42578125" style="32"/>
  </cols>
  <sheetData>
    <row r="12" spans="2:5" x14ac:dyDescent="0.2">
      <c r="B12" s="31"/>
      <c r="E12" s="33"/>
    </row>
    <row r="13" spans="2:5" x14ac:dyDescent="0.2">
      <c r="B13" s="31"/>
      <c r="E13" s="33"/>
    </row>
    <row r="14" spans="2:5" x14ac:dyDescent="0.2">
      <c r="B14" s="31"/>
      <c r="E14" s="33"/>
    </row>
    <row r="15" spans="2:5" x14ac:dyDescent="0.2">
      <c r="B15" s="31"/>
      <c r="E15" s="33"/>
    </row>
    <row r="16" spans="2:5" x14ac:dyDescent="0.2">
      <c r="B16" s="31"/>
      <c r="E16" s="33"/>
    </row>
    <row r="17" spans="1:6" x14ac:dyDescent="0.2">
      <c r="B17" s="31"/>
      <c r="E17" s="33"/>
    </row>
    <row r="18" spans="1:6" x14ac:dyDescent="0.2">
      <c r="B18" s="31"/>
      <c r="E18" s="33"/>
    </row>
    <row r="19" spans="1:6" x14ac:dyDescent="0.2">
      <c r="B19" s="31"/>
      <c r="E19" s="33"/>
    </row>
    <row r="20" spans="1:6" x14ac:dyDescent="0.2">
      <c r="B20" s="31"/>
      <c r="E20" s="33"/>
    </row>
    <row r="21" spans="1:6" ht="15" x14ac:dyDescent="0.2">
      <c r="A21" s="34"/>
      <c r="B21" s="35" t="s">
        <v>126</v>
      </c>
      <c r="C21" s="36"/>
      <c r="D21" s="36"/>
      <c r="E21" s="36"/>
      <c r="F21" s="36"/>
    </row>
    <row r="22" spans="1:6" ht="15" x14ac:dyDescent="0.2">
      <c r="A22" s="34"/>
      <c r="B22" s="37"/>
      <c r="C22" s="36"/>
      <c r="D22" s="36"/>
      <c r="E22" s="36"/>
      <c r="F22" s="36"/>
    </row>
    <row r="23" spans="1:6" ht="15" x14ac:dyDescent="0.2">
      <c r="A23" s="34"/>
      <c r="B23" s="37"/>
      <c r="C23" s="36"/>
      <c r="D23" s="36"/>
      <c r="E23" s="36"/>
      <c r="F23" s="36"/>
    </row>
    <row r="24" spans="1:6" ht="15" x14ac:dyDescent="0.2">
      <c r="A24" s="34"/>
      <c r="B24" s="13"/>
      <c r="C24" s="36"/>
      <c r="D24" s="36"/>
      <c r="E24" s="36"/>
      <c r="F24" s="36"/>
    </row>
    <row r="25" spans="1:6" ht="15" x14ac:dyDescent="0.2">
      <c r="A25" s="34"/>
      <c r="B25" s="13" t="s">
        <v>57</v>
      </c>
      <c r="C25" s="36"/>
      <c r="D25" s="36"/>
      <c r="E25" s="36"/>
      <c r="F25" s="36"/>
    </row>
    <row r="26" spans="1:6" ht="33.75" customHeight="1" x14ac:dyDescent="0.2">
      <c r="A26" s="34"/>
      <c r="B26" s="73" t="s">
        <v>83</v>
      </c>
      <c r="C26" s="36"/>
      <c r="D26" s="36"/>
      <c r="E26" s="36"/>
      <c r="F26" s="36"/>
    </row>
    <row r="27" spans="1:6" x14ac:dyDescent="0.2">
      <c r="A27" s="38"/>
      <c r="B27" s="36"/>
      <c r="C27" s="39"/>
      <c r="D27" s="39"/>
      <c r="E27" s="40"/>
      <c r="F27" s="36"/>
    </row>
    <row r="28" spans="1:6" ht="15" x14ac:dyDescent="0.2">
      <c r="A28" s="34"/>
      <c r="B28" s="39"/>
      <c r="C28" s="39"/>
      <c r="D28" s="41" t="s">
        <v>16</v>
      </c>
      <c r="E28" s="41" t="s">
        <v>127</v>
      </c>
      <c r="F28" s="36"/>
    </row>
    <row r="29" spans="1:6" ht="13.5" thickBot="1" x14ac:dyDescent="0.25">
      <c r="A29" s="42"/>
      <c r="B29" s="42"/>
      <c r="C29" s="42"/>
      <c r="D29" s="42"/>
      <c r="E29" s="42"/>
      <c r="F29" s="43"/>
    </row>
    <row r="30" spans="1:6" s="44" customFormat="1" ht="21.75" customHeight="1" x14ac:dyDescent="0.2">
      <c r="A30" s="86" t="s">
        <v>0</v>
      </c>
      <c r="B30" s="86"/>
      <c r="C30" s="86"/>
      <c r="D30" s="86"/>
      <c r="E30" s="86"/>
      <c r="F30" s="86"/>
    </row>
    <row r="31" spans="1:6" x14ac:dyDescent="0.2">
      <c r="A31" s="34"/>
      <c r="B31" s="38"/>
      <c r="C31" s="34"/>
      <c r="D31" s="34"/>
      <c r="E31" s="34"/>
    </row>
    <row r="32" spans="1:6" ht="14.25" x14ac:dyDescent="0.2">
      <c r="A32" s="36"/>
      <c r="B32" s="45" t="s">
        <v>6</v>
      </c>
      <c r="C32" s="45"/>
      <c r="D32" s="45"/>
      <c r="E32" s="46"/>
      <c r="F32" s="36"/>
    </row>
    <row r="33" spans="1:6" ht="14.25" x14ac:dyDescent="0.2">
      <c r="A33" s="36"/>
      <c r="B33" s="85"/>
      <c r="C33" s="85"/>
      <c r="D33" s="85"/>
      <c r="E33" s="46"/>
      <c r="F33" s="36"/>
    </row>
    <row r="34" spans="1:6" ht="14.25" x14ac:dyDescent="0.2">
      <c r="A34" s="36"/>
      <c r="B34" s="85"/>
      <c r="C34" s="85"/>
      <c r="D34" s="85"/>
      <c r="E34" s="46"/>
      <c r="F34" s="36"/>
    </row>
    <row r="35" spans="1:6" ht="31.5" customHeight="1" x14ac:dyDescent="0.2">
      <c r="A35" s="36"/>
      <c r="B35" s="85" t="s">
        <v>128</v>
      </c>
      <c r="C35" s="85"/>
      <c r="D35" s="85"/>
      <c r="E35" s="46">
        <f>0.25*325</f>
        <v>81.25</v>
      </c>
      <c r="F35" s="36"/>
    </row>
    <row r="36" spans="1:6" ht="14.25" x14ac:dyDescent="0.2">
      <c r="A36" s="36"/>
      <c r="B36" s="85"/>
      <c r="C36" s="85"/>
      <c r="D36" s="85"/>
      <c r="E36" s="46"/>
      <c r="F36" s="36"/>
    </row>
    <row r="37" spans="1:6" ht="14.25" x14ac:dyDescent="0.2">
      <c r="A37" s="36"/>
      <c r="B37" s="85"/>
      <c r="C37" s="85"/>
      <c r="D37" s="85"/>
      <c r="E37" s="46"/>
      <c r="F37" s="36"/>
    </row>
    <row r="38" spans="1:6" ht="14.25" x14ac:dyDescent="0.2">
      <c r="A38" s="36"/>
      <c r="B38" s="85"/>
      <c r="C38" s="85"/>
      <c r="D38" s="85"/>
      <c r="E38" s="46"/>
      <c r="F38" s="36"/>
    </row>
    <row r="39" spans="1:6" ht="14.25" x14ac:dyDescent="0.2">
      <c r="A39" s="36"/>
      <c r="B39" s="85"/>
      <c r="C39" s="85"/>
      <c r="D39" s="85"/>
      <c r="E39" s="46"/>
      <c r="F39" s="36"/>
    </row>
    <row r="40" spans="1:6" ht="14.25" x14ac:dyDescent="0.2">
      <c r="A40" s="36"/>
      <c r="B40" s="85"/>
      <c r="C40" s="85"/>
      <c r="D40" s="85"/>
      <c r="E40" s="46"/>
      <c r="F40" s="36"/>
    </row>
    <row r="41" spans="1:6" ht="14.25" x14ac:dyDescent="0.2">
      <c r="A41" s="36"/>
      <c r="B41" s="85"/>
      <c r="C41" s="85"/>
      <c r="D41" s="85"/>
      <c r="E41" s="46"/>
      <c r="F41" s="36"/>
    </row>
    <row r="42" spans="1:6" ht="14.25" x14ac:dyDescent="0.2">
      <c r="A42" s="36"/>
      <c r="B42" s="85"/>
      <c r="C42" s="85"/>
      <c r="D42" s="85"/>
      <c r="E42" s="46"/>
      <c r="F42" s="36"/>
    </row>
    <row r="43" spans="1:6" ht="14.25" x14ac:dyDescent="0.2">
      <c r="A43" s="36"/>
      <c r="B43" s="85"/>
      <c r="C43" s="85"/>
      <c r="D43" s="85"/>
      <c r="E43" s="46"/>
      <c r="F43" s="36"/>
    </row>
    <row r="44" spans="1:6" ht="14.25" x14ac:dyDescent="0.2">
      <c r="A44" s="36"/>
      <c r="B44" s="85"/>
      <c r="C44" s="85"/>
      <c r="D44" s="85"/>
      <c r="E44" s="46"/>
      <c r="F44" s="36"/>
    </row>
    <row r="45" spans="1:6" ht="14.25" x14ac:dyDescent="0.2">
      <c r="A45" s="36"/>
      <c r="B45" s="85"/>
      <c r="C45" s="85"/>
      <c r="D45" s="85"/>
      <c r="E45" s="46"/>
      <c r="F45" s="36"/>
    </row>
    <row r="46" spans="1:6" ht="14.25" x14ac:dyDescent="0.2">
      <c r="A46" s="36"/>
      <c r="B46" s="85"/>
      <c r="C46" s="85"/>
      <c r="D46" s="85"/>
      <c r="E46" s="46"/>
      <c r="F46" s="36"/>
    </row>
    <row r="47" spans="1:6" ht="14.25" x14ac:dyDescent="0.2">
      <c r="A47" s="36"/>
      <c r="B47" s="85"/>
      <c r="C47" s="85"/>
      <c r="D47" s="85"/>
      <c r="E47" s="46"/>
      <c r="F47" s="36"/>
    </row>
    <row r="48" spans="1:6" ht="14.25" x14ac:dyDescent="0.2">
      <c r="A48" s="36"/>
      <c r="B48" s="85"/>
      <c r="C48" s="85"/>
      <c r="D48" s="85"/>
      <c r="E48" s="46"/>
      <c r="F48" s="36"/>
    </row>
    <row r="49" spans="1:6" ht="14.25" x14ac:dyDescent="0.2">
      <c r="A49" s="36"/>
      <c r="B49" s="85"/>
      <c r="C49" s="85"/>
      <c r="D49" s="85"/>
      <c r="E49" s="46"/>
      <c r="F49" s="36"/>
    </row>
    <row r="50" spans="1:6" ht="14.25" x14ac:dyDescent="0.2">
      <c r="A50" s="36"/>
      <c r="B50" s="85"/>
      <c r="C50" s="85"/>
      <c r="D50" s="85"/>
      <c r="E50" s="46"/>
      <c r="F50" s="36"/>
    </row>
    <row r="51" spans="1:6" ht="14.25" x14ac:dyDescent="0.2">
      <c r="A51" s="36"/>
      <c r="B51" s="85"/>
      <c r="C51" s="85"/>
      <c r="D51" s="85"/>
      <c r="E51" s="46"/>
      <c r="F51" s="36"/>
    </row>
    <row r="52" spans="1:6" ht="14.25" x14ac:dyDescent="0.2">
      <c r="A52" s="36"/>
      <c r="B52" s="85"/>
      <c r="C52" s="85"/>
      <c r="D52" s="85"/>
      <c r="E52" s="46"/>
      <c r="F52" s="36"/>
    </row>
    <row r="53" spans="1:6" ht="14.25" x14ac:dyDescent="0.2">
      <c r="A53" s="36"/>
      <c r="B53" s="85"/>
      <c r="C53" s="85"/>
      <c r="D53" s="85"/>
      <c r="E53" s="46"/>
      <c r="F53" s="36"/>
    </row>
    <row r="54" spans="1:6" ht="14.25" x14ac:dyDescent="0.2">
      <c r="A54" s="36"/>
      <c r="B54" s="47"/>
      <c r="C54" s="47"/>
      <c r="D54" s="47"/>
      <c r="E54" s="46"/>
      <c r="F54" s="36"/>
    </row>
    <row r="55" spans="1:6" ht="14.25" x14ac:dyDescent="0.2">
      <c r="A55" s="36"/>
      <c r="B55" s="85"/>
      <c r="C55" s="85"/>
      <c r="D55" s="85"/>
      <c r="E55" s="46"/>
      <c r="F55" s="36"/>
    </row>
    <row r="56" spans="1:6" ht="14.25" x14ac:dyDescent="0.2">
      <c r="A56" s="36"/>
      <c r="B56" s="85"/>
      <c r="C56" s="85"/>
      <c r="D56" s="85"/>
      <c r="E56" s="46"/>
      <c r="F56" s="36"/>
    </row>
    <row r="57" spans="1:6" ht="14.25" x14ac:dyDescent="0.2">
      <c r="A57" s="36"/>
      <c r="B57" s="85"/>
      <c r="C57" s="85"/>
      <c r="D57" s="85"/>
      <c r="E57" s="46"/>
      <c r="F57" s="36"/>
    </row>
    <row r="58" spans="1:6" ht="14.25" x14ac:dyDescent="0.2">
      <c r="A58" s="36"/>
      <c r="B58" s="85"/>
      <c r="C58" s="85"/>
      <c r="D58" s="85"/>
      <c r="E58" s="46"/>
      <c r="F58" s="36"/>
    </row>
    <row r="59" spans="1:6" ht="14.25" x14ac:dyDescent="0.2">
      <c r="A59" s="36"/>
      <c r="B59" s="85"/>
      <c r="C59" s="85"/>
      <c r="D59" s="85"/>
      <c r="E59" s="46"/>
      <c r="F59" s="36"/>
    </row>
    <row r="60" spans="1:6" ht="14.25" x14ac:dyDescent="0.2">
      <c r="A60" s="36"/>
      <c r="B60" s="85"/>
      <c r="C60" s="85"/>
      <c r="D60" s="85"/>
      <c r="E60" s="46"/>
      <c r="F60" s="36"/>
    </row>
    <row r="61" spans="1:6" ht="14.25" x14ac:dyDescent="0.2">
      <c r="A61" s="36"/>
      <c r="B61" s="85"/>
      <c r="C61" s="85"/>
      <c r="D61" s="85"/>
      <c r="E61" s="46"/>
      <c r="F61" s="36"/>
    </row>
    <row r="62" spans="1:6" ht="14.25" x14ac:dyDescent="0.2">
      <c r="A62" s="36"/>
      <c r="B62" s="85"/>
      <c r="C62" s="85"/>
      <c r="D62" s="85"/>
      <c r="E62" s="46"/>
      <c r="F62" s="36"/>
    </row>
    <row r="63" spans="1:6" ht="14.25" x14ac:dyDescent="0.2">
      <c r="A63" s="36"/>
      <c r="B63" s="85"/>
      <c r="C63" s="85"/>
      <c r="D63" s="85"/>
      <c r="E63" s="46"/>
      <c r="F63" s="36"/>
    </row>
    <row r="64" spans="1:6" ht="14.25" x14ac:dyDescent="0.2">
      <c r="A64" s="36"/>
      <c r="B64" s="85"/>
      <c r="C64" s="85"/>
      <c r="D64" s="85"/>
      <c r="E64" s="46"/>
      <c r="F64" s="36"/>
    </row>
    <row r="65" spans="1:6" ht="14.25" x14ac:dyDescent="0.2">
      <c r="A65" s="36"/>
      <c r="B65" s="85"/>
      <c r="C65" s="85"/>
      <c r="D65" s="85"/>
      <c r="E65" s="46"/>
      <c r="F65" s="36"/>
    </row>
    <row r="66" spans="1:6" ht="14.25" x14ac:dyDescent="0.2">
      <c r="A66" s="36"/>
      <c r="B66" s="85"/>
      <c r="C66" s="85"/>
      <c r="D66" s="85"/>
      <c r="E66" s="46"/>
      <c r="F66" s="36"/>
    </row>
    <row r="67" spans="1:6" ht="13.5" customHeight="1" x14ac:dyDescent="0.2">
      <c r="A67" s="36"/>
      <c r="B67" s="85"/>
      <c r="C67" s="85"/>
      <c r="D67" s="85"/>
      <c r="E67" s="46"/>
      <c r="F67" s="36"/>
    </row>
    <row r="68" spans="1:6" ht="13.5" customHeight="1" x14ac:dyDescent="0.2">
      <c r="A68" s="36"/>
      <c r="B68" s="35" t="s">
        <v>20</v>
      </c>
      <c r="C68" s="37"/>
      <c r="D68" s="37"/>
      <c r="E68" s="17">
        <f>SUM(E32:E67)</f>
        <v>81.25</v>
      </c>
      <c r="F68" s="36"/>
    </row>
    <row r="69" spans="1:6" ht="13.5" customHeight="1" x14ac:dyDescent="0.2">
      <c r="A69" s="36"/>
      <c r="B69" s="48" t="s">
        <v>17</v>
      </c>
      <c r="C69" s="37"/>
      <c r="D69" s="37"/>
      <c r="E69" s="18">
        <v>0</v>
      </c>
      <c r="F69" s="36"/>
    </row>
    <row r="70" spans="1:6" ht="13.5" customHeight="1" x14ac:dyDescent="0.2">
      <c r="A70" s="36"/>
      <c r="B70" s="48" t="s">
        <v>18</v>
      </c>
      <c r="C70" s="37"/>
      <c r="D70" s="37"/>
      <c r="E70" s="18">
        <v>0</v>
      </c>
      <c r="F70" s="36"/>
    </row>
    <row r="71" spans="1:6" ht="13.5" customHeight="1" x14ac:dyDescent="0.2">
      <c r="A71" s="36"/>
      <c r="B71" s="35" t="s">
        <v>19</v>
      </c>
      <c r="C71" s="37"/>
      <c r="D71" s="37"/>
      <c r="E71" s="17">
        <f>SUM(E68:E70)</f>
        <v>81.25</v>
      </c>
      <c r="F71" s="36"/>
    </row>
    <row r="72" spans="1:6" ht="13.5" customHeight="1" x14ac:dyDescent="0.2">
      <c r="A72" s="36"/>
      <c r="B72" s="37" t="s">
        <v>5</v>
      </c>
      <c r="C72" s="49">
        <v>0.05</v>
      </c>
      <c r="D72" s="37"/>
      <c r="E72" s="23">
        <f>ROUND(E71*C72,2)</f>
        <v>4.0599999999999996</v>
      </c>
      <c r="F72" s="36"/>
    </row>
    <row r="73" spans="1:6" ht="13.5" customHeight="1" x14ac:dyDescent="0.2">
      <c r="A73" s="36"/>
      <c r="B73" s="37" t="s">
        <v>4</v>
      </c>
      <c r="C73" s="50">
        <v>9.9750000000000005E-2</v>
      </c>
      <c r="D73" s="37"/>
      <c r="E73" s="24">
        <f>ROUND(E71*C73,2)</f>
        <v>8.1</v>
      </c>
      <c r="F73" s="36"/>
    </row>
    <row r="74" spans="1:6" ht="13.5" customHeight="1" x14ac:dyDescent="0.2">
      <c r="A74" s="36"/>
      <c r="B74" s="37"/>
      <c r="C74" s="37"/>
      <c r="D74" s="37"/>
      <c r="E74" s="51"/>
      <c r="F74" s="36"/>
    </row>
    <row r="75" spans="1:6" ht="16.5" customHeight="1" thickBot="1" x14ac:dyDescent="0.25">
      <c r="A75" s="36"/>
      <c r="B75" s="35" t="s">
        <v>21</v>
      </c>
      <c r="C75" s="37"/>
      <c r="D75" s="37"/>
      <c r="E75" s="21">
        <f>SUM(E71:E73)</f>
        <v>93.41</v>
      </c>
      <c r="F75" s="36"/>
    </row>
    <row r="76" spans="1:6" ht="15.75" thickTop="1" x14ac:dyDescent="0.2">
      <c r="A76" s="36"/>
      <c r="B76" s="91"/>
      <c r="C76" s="91"/>
      <c r="D76" s="91"/>
      <c r="E76" s="52"/>
      <c r="F76" s="36"/>
    </row>
    <row r="77" spans="1:6" ht="15" x14ac:dyDescent="0.2">
      <c r="A77" s="36"/>
      <c r="B77" s="92" t="s">
        <v>23</v>
      </c>
      <c r="C77" s="92"/>
      <c r="D77" s="92"/>
      <c r="E77" s="52">
        <v>0</v>
      </c>
      <c r="F77" s="36"/>
    </row>
    <row r="78" spans="1:6" ht="15" x14ac:dyDescent="0.2">
      <c r="A78" s="36"/>
      <c r="B78" s="91"/>
      <c r="C78" s="91"/>
      <c r="D78" s="91"/>
      <c r="E78" s="52"/>
      <c r="F78" s="36"/>
    </row>
    <row r="79" spans="1:6" ht="19.5" customHeight="1" x14ac:dyDescent="0.2">
      <c r="A79" s="36"/>
      <c r="B79" s="53" t="s">
        <v>22</v>
      </c>
      <c r="C79" s="54"/>
      <c r="D79" s="54"/>
      <c r="E79" s="55">
        <f>E75-E77</f>
        <v>93.41</v>
      </c>
      <c r="F79" s="36"/>
    </row>
    <row r="80" spans="1:6" ht="13.5" customHeight="1" x14ac:dyDescent="0.2">
      <c r="A80" s="36"/>
      <c r="B80" s="36"/>
      <c r="C80" s="36"/>
      <c r="D80" s="36"/>
      <c r="E80" s="36"/>
      <c r="F80" s="36"/>
    </row>
    <row r="81" spans="1:6" x14ac:dyDescent="0.2">
      <c r="A81" s="36"/>
      <c r="B81" s="36"/>
      <c r="C81" s="36"/>
      <c r="D81" s="36"/>
      <c r="E81" s="36"/>
      <c r="F81" s="36"/>
    </row>
    <row r="82" spans="1:6" x14ac:dyDescent="0.2">
      <c r="A82" s="36"/>
      <c r="B82" s="93"/>
      <c r="C82" s="93"/>
      <c r="D82" s="93"/>
      <c r="E82" s="93"/>
      <c r="F82" s="36"/>
    </row>
    <row r="83" spans="1:6" ht="14.25" x14ac:dyDescent="0.2">
      <c r="A83" s="94" t="s">
        <v>71</v>
      </c>
      <c r="B83" s="94"/>
      <c r="C83" s="94"/>
      <c r="D83" s="94"/>
      <c r="E83" s="94"/>
      <c r="F83" s="94"/>
    </row>
    <row r="84" spans="1:6" ht="14.25" x14ac:dyDescent="0.2">
      <c r="A84" s="95" t="s">
        <v>72</v>
      </c>
      <c r="B84" s="95"/>
      <c r="C84" s="95"/>
      <c r="D84" s="95"/>
      <c r="E84" s="95"/>
      <c r="F84" s="95"/>
    </row>
    <row r="85" spans="1:6" x14ac:dyDescent="0.2">
      <c r="A85" s="36"/>
      <c r="B85" s="36"/>
      <c r="C85" s="36"/>
      <c r="D85" s="36"/>
      <c r="E85" s="36"/>
      <c r="F85" s="36"/>
    </row>
    <row r="86" spans="1:6" x14ac:dyDescent="0.2">
      <c r="A86" s="36"/>
      <c r="B86" s="87"/>
      <c r="C86" s="87"/>
      <c r="D86" s="87"/>
      <c r="E86" s="87"/>
      <c r="F86" s="36"/>
    </row>
    <row r="87" spans="1:6" ht="15" x14ac:dyDescent="0.2">
      <c r="A87" s="88" t="s">
        <v>8</v>
      </c>
      <c r="B87" s="88"/>
      <c r="C87" s="88"/>
      <c r="D87" s="88"/>
      <c r="E87" s="88"/>
      <c r="F87" s="88"/>
    </row>
    <row r="89" spans="1:6" ht="39.75" customHeight="1" x14ac:dyDescent="0.2">
      <c r="B89" s="89"/>
      <c r="C89" s="90"/>
      <c r="D89" s="90"/>
    </row>
    <row r="90" spans="1:6" ht="13.5" customHeight="1" x14ac:dyDescent="0.2"/>
    <row r="91" spans="1:6" x14ac:dyDescent="0.2">
      <c r="B91" s="56"/>
      <c r="C91" s="56"/>
      <c r="D91" s="5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B4801E92-E014-46E5-BF6E-86F96A534F85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207F-F60C-4C04-8973-4115D987B5D2}">
  <sheetPr>
    <pageSetUpPr fitToPage="1"/>
  </sheetPr>
  <dimension ref="A12:F92"/>
  <sheetViews>
    <sheetView view="pageBreakPreview" topLeftCell="A10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32" customWidth="1"/>
    <col min="2" max="2" width="120" style="32" customWidth="1"/>
    <col min="3" max="3" width="11.5703125" style="32" customWidth="1"/>
    <col min="4" max="4" width="17.5703125" style="32" customWidth="1"/>
    <col min="5" max="5" width="17.7109375" style="32" customWidth="1"/>
    <col min="6" max="6" width="10.5703125" style="32" customWidth="1"/>
    <col min="7" max="16384" width="11.42578125" style="32"/>
  </cols>
  <sheetData>
    <row r="12" spans="2:5" x14ac:dyDescent="0.2">
      <c r="B12" s="31"/>
      <c r="E12" s="33"/>
    </row>
    <row r="13" spans="2:5" x14ac:dyDescent="0.2">
      <c r="B13" s="31"/>
      <c r="E13" s="33"/>
    </row>
    <row r="14" spans="2:5" x14ac:dyDescent="0.2">
      <c r="B14" s="31"/>
      <c r="E14" s="33"/>
    </row>
    <row r="15" spans="2:5" x14ac:dyDescent="0.2">
      <c r="B15" s="31"/>
      <c r="E15" s="33"/>
    </row>
    <row r="16" spans="2:5" x14ac:dyDescent="0.2">
      <c r="B16" s="31"/>
      <c r="E16" s="33"/>
    </row>
    <row r="17" spans="1:6" x14ac:dyDescent="0.2">
      <c r="B17" s="31"/>
      <c r="E17" s="33"/>
    </row>
    <row r="18" spans="1:6" x14ac:dyDescent="0.2">
      <c r="B18" s="31"/>
      <c r="E18" s="33"/>
    </row>
    <row r="19" spans="1:6" x14ac:dyDescent="0.2">
      <c r="B19" s="31"/>
      <c r="E19" s="33"/>
    </row>
    <row r="20" spans="1:6" x14ac:dyDescent="0.2">
      <c r="B20" s="31"/>
      <c r="E20" s="33"/>
    </row>
    <row r="21" spans="1:6" ht="15" x14ac:dyDescent="0.2">
      <c r="A21" s="34"/>
      <c r="B21" s="35" t="s">
        <v>129</v>
      </c>
      <c r="C21" s="36"/>
      <c r="D21" s="36"/>
      <c r="E21" s="36"/>
      <c r="F21" s="36"/>
    </row>
    <row r="22" spans="1:6" ht="15" x14ac:dyDescent="0.2">
      <c r="A22" s="34"/>
      <c r="B22" s="37"/>
      <c r="C22" s="36"/>
      <c r="D22" s="36"/>
      <c r="E22" s="36"/>
      <c r="F22" s="36"/>
    </row>
    <row r="23" spans="1:6" ht="15" x14ac:dyDescent="0.2">
      <c r="A23" s="34"/>
      <c r="B23" s="37"/>
      <c r="C23" s="36"/>
      <c r="D23" s="36"/>
      <c r="E23" s="36"/>
      <c r="F23" s="36"/>
    </row>
    <row r="24" spans="1:6" ht="15" x14ac:dyDescent="0.2">
      <c r="A24" s="34"/>
      <c r="B24" s="13"/>
      <c r="C24" s="36"/>
      <c r="D24" s="36"/>
      <c r="E24" s="36"/>
      <c r="F24" s="36"/>
    </row>
    <row r="25" spans="1:6" ht="15" x14ac:dyDescent="0.2">
      <c r="A25" s="34"/>
      <c r="B25" s="13" t="s">
        <v>57</v>
      </c>
      <c r="C25" s="36"/>
      <c r="D25" s="36"/>
      <c r="E25" s="36"/>
      <c r="F25" s="36"/>
    </row>
    <row r="26" spans="1:6" ht="33.75" customHeight="1" x14ac:dyDescent="0.2">
      <c r="A26" s="34"/>
      <c r="B26" s="73" t="s">
        <v>83</v>
      </c>
      <c r="C26" s="36"/>
      <c r="D26" s="36"/>
      <c r="E26" s="36"/>
      <c r="F26" s="36"/>
    </row>
    <row r="27" spans="1:6" x14ac:dyDescent="0.2">
      <c r="A27" s="38"/>
      <c r="B27" s="36"/>
      <c r="C27" s="39"/>
      <c r="D27" s="39"/>
      <c r="E27" s="40"/>
      <c r="F27" s="36"/>
    </row>
    <row r="28" spans="1:6" ht="15" x14ac:dyDescent="0.2">
      <c r="A28" s="34"/>
      <c r="B28" s="39"/>
      <c r="C28" s="39"/>
      <c r="D28" s="41" t="s">
        <v>16</v>
      </c>
      <c r="E28" s="41" t="s">
        <v>130</v>
      </c>
      <c r="F28" s="36"/>
    </row>
    <row r="29" spans="1:6" ht="13.5" thickBot="1" x14ac:dyDescent="0.25">
      <c r="A29" s="42"/>
      <c r="B29" s="42"/>
      <c r="C29" s="42"/>
      <c r="D29" s="42"/>
      <c r="E29" s="42"/>
      <c r="F29" s="43"/>
    </row>
    <row r="30" spans="1:6" s="44" customFormat="1" ht="21.75" customHeight="1" x14ac:dyDescent="0.2">
      <c r="A30" s="86" t="s">
        <v>0</v>
      </c>
      <c r="B30" s="86"/>
      <c r="C30" s="86"/>
      <c r="D30" s="86"/>
      <c r="E30" s="86"/>
      <c r="F30" s="86"/>
    </row>
    <row r="31" spans="1:6" x14ac:dyDescent="0.2">
      <c r="A31" s="34"/>
      <c r="B31" s="38"/>
      <c r="C31" s="34"/>
      <c r="D31" s="34"/>
      <c r="E31" s="34"/>
    </row>
    <row r="32" spans="1:6" ht="14.25" x14ac:dyDescent="0.2">
      <c r="A32" s="36"/>
      <c r="B32" s="45" t="s">
        <v>6</v>
      </c>
      <c r="C32" s="45"/>
      <c r="D32" s="45"/>
      <c r="E32" s="46"/>
      <c r="F32" s="36"/>
    </row>
    <row r="33" spans="1:6" ht="14.25" x14ac:dyDescent="0.2">
      <c r="A33" s="36"/>
      <c r="B33" s="85"/>
      <c r="C33" s="85"/>
      <c r="D33" s="85"/>
      <c r="E33" s="46"/>
      <c r="F33" s="36"/>
    </row>
    <row r="34" spans="1:6" ht="14.25" x14ac:dyDescent="0.2">
      <c r="A34" s="36"/>
      <c r="B34" s="85"/>
      <c r="C34" s="85"/>
      <c r="D34" s="85"/>
      <c r="E34" s="46"/>
      <c r="F34" s="36"/>
    </row>
    <row r="35" spans="1:6" ht="14.25" x14ac:dyDescent="0.2">
      <c r="A35" s="36"/>
      <c r="B35" s="85" t="s">
        <v>131</v>
      </c>
      <c r="C35" s="85"/>
      <c r="D35" s="85"/>
      <c r="E35" s="46">
        <f>0.4*350</f>
        <v>140</v>
      </c>
      <c r="F35" s="36"/>
    </row>
    <row r="36" spans="1:6" ht="14.25" x14ac:dyDescent="0.2">
      <c r="A36" s="36"/>
      <c r="B36" s="85"/>
      <c r="C36" s="85"/>
      <c r="D36" s="85"/>
      <c r="E36" s="46"/>
      <c r="F36" s="36"/>
    </row>
    <row r="37" spans="1:6" ht="14.25" x14ac:dyDescent="0.2">
      <c r="A37" s="36"/>
      <c r="B37" s="85"/>
      <c r="C37" s="85"/>
      <c r="D37" s="85"/>
      <c r="E37" s="46"/>
      <c r="F37" s="36"/>
    </row>
    <row r="38" spans="1:6" ht="14.25" x14ac:dyDescent="0.2">
      <c r="A38" s="36"/>
      <c r="B38" s="85" t="s">
        <v>132</v>
      </c>
      <c r="C38" s="85"/>
      <c r="D38" s="85"/>
      <c r="E38" s="46">
        <f>0.5*350</f>
        <v>175</v>
      </c>
      <c r="F38" s="36"/>
    </row>
    <row r="39" spans="1:6" ht="14.25" x14ac:dyDescent="0.2">
      <c r="A39" s="36"/>
      <c r="B39" s="85"/>
      <c r="C39" s="85"/>
      <c r="D39" s="85"/>
      <c r="E39" s="46"/>
      <c r="F39" s="36"/>
    </row>
    <row r="40" spans="1:6" ht="14.25" x14ac:dyDescent="0.2">
      <c r="A40" s="36"/>
      <c r="B40" s="85"/>
      <c r="C40" s="85"/>
      <c r="D40" s="85"/>
      <c r="E40" s="46"/>
      <c r="F40" s="36"/>
    </row>
    <row r="41" spans="1:6" ht="14.25" x14ac:dyDescent="0.2">
      <c r="A41" s="36"/>
      <c r="B41" s="85"/>
      <c r="C41" s="85"/>
      <c r="D41" s="85"/>
      <c r="E41" s="46"/>
      <c r="F41" s="36"/>
    </row>
    <row r="42" spans="1:6" ht="14.25" x14ac:dyDescent="0.2">
      <c r="A42" s="36"/>
      <c r="B42" s="85"/>
      <c r="C42" s="85"/>
      <c r="D42" s="85"/>
      <c r="E42" s="46"/>
      <c r="F42" s="36"/>
    </row>
    <row r="43" spans="1:6" ht="14.25" x14ac:dyDescent="0.2">
      <c r="A43" s="36"/>
      <c r="B43" s="85"/>
      <c r="C43" s="85"/>
      <c r="D43" s="85"/>
      <c r="E43" s="46"/>
      <c r="F43" s="36"/>
    </row>
    <row r="44" spans="1:6" ht="14.25" x14ac:dyDescent="0.2">
      <c r="A44" s="36"/>
      <c r="B44" s="85"/>
      <c r="C44" s="85"/>
      <c r="D44" s="85"/>
      <c r="E44" s="46"/>
      <c r="F44" s="36"/>
    </row>
    <row r="45" spans="1:6" ht="14.25" x14ac:dyDescent="0.2">
      <c r="A45" s="36"/>
      <c r="B45" s="85"/>
      <c r="C45" s="85"/>
      <c r="D45" s="85"/>
      <c r="E45" s="46"/>
      <c r="F45" s="36"/>
    </row>
    <row r="46" spans="1:6" ht="14.25" x14ac:dyDescent="0.2">
      <c r="A46" s="36"/>
      <c r="B46" s="85"/>
      <c r="C46" s="85"/>
      <c r="D46" s="85"/>
      <c r="E46" s="46"/>
      <c r="F46" s="36"/>
    </row>
    <row r="47" spans="1:6" ht="14.25" x14ac:dyDescent="0.2">
      <c r="A47" s="36"/>
      <c r="B47" s="85"/>
      <c r="C47" s="85"/>
      <c r="D47" s="85"/>
      <c r="E47" s="46"/>
      <c r="F47" s="36"/>
    </row>
    <row r="48" spans="1:6" ht="14.25" x14ac:dyDescent="0.2">
      <c r="A48" s="36"/>
      <c r="B48" s="85"/>
      <c r="C48" s="85"/>
      <c r="D48" s="85"/>
      <c r="E48" s="46"/>
      <c r="F48" s="36"/>
    </row>
    <row r="49" spans="1:6" ht="14.25" x14ac:dyDescent="0.2">
      <c r="A49" s="36"/>
      <c r="B49" s="85"/>
      <c r="C49" s="85"/>
      <c r="D49" s="85"/>
      <c r="E49" s="46"/>
      <c r="F49" s="36"/>
    </row>
    <row r="50" spans="1:6" ht="14.25" x14ac:dyDescent="0.2">
      <c r="A50" s="36"/>
      <c r="B50" s="85"/>
      <c r="C50" s="85"/>
      <c r="D50" s="85"/>
      <c r="E50" s="46"/>
      <c r="F50" s="36"/>
    </row>
    <row r="51" spans="1:6" ht="14.25" x14ac:dyDescent="0.2">
      <c r="A51" s="36"/>
      <c r="B51" s="85"/>
      <c r="C51" s="85"/>
      <c r="D51" s="85"/>
      <c r="E51" s="46"/>
      <c r="F51" s="36"/>
    </row>
    <row r="52" spans="1:6" ht="14.25" x14ac:dyDescent="0.2">
      <c r="A52" s="36"/>
      <c r="B52" s="85"/>
      <c r="C52" s="85"/>
      <c r="D52" s="85"/>
      <c r="E52" s="46"/>
      <c r="F52" s="36"/>
    </row>
    <row r="53" spans="1:6" ht="14.25" x14ac:dyDescent="0.2">
      <c r="A53" s="36"/>
      <c r="B53" s="85"/>
      <c r="C53" s="85"/>
      <c r="D53" s="85"/>
      <c r="E53" s="46"/>
      <c r="F53" s="36"/>
    </row>
    <row r="54" spans="1:6" ht="14.25" x14ac:dyDescent="0.2">
      <c r="A54" s="36"/>
      <c r="B54" s="85"/>
      <c r="C54" s="85"/>
      <c r="D54" s="85"/>
      <c r="E54" s="46"/>
      <c r="F54" s="36"/>
    </row>
    <row r="55" spans="1:6" ht="14.25" x14ac:dyDescent="0.2">
      <c r="A55" s="36"/>
      <c r="B55" s="47"/>
      <c r="C55" s="47"/>
      <c r="D55" s="47"/>
      <c r="E55" s="46"/>
      <c r="F55" s="36"/>
    </row>
    <row r="56" spans="1:6" ht="14.25" x14ac:dyDescent="0.2">
      <c r="A56" s="36"/>
      <c r="B56" s="85"/>
      <c r="C56" s="85"/>
      <c r="D56" s="85"/>
      <c r="E56" s="46"/>
      <c r="F56" s="36"/>
    </row>
    <row r="57" spans="1:6" ht="14.25" x14ac:dyDescent="0.2">
      <c r="A57" s="36"/>
      <c r="B57" s="85"/>
      <c r="C57" s="85"/>
      <c r="D57" s="85"/>
      <c r="E57" s="46"/>
      <c r="F57" s="36"/>
    </row>
    <row r="58" spans="1:6" ht="14.25" x14ac:dyDescent="0.2">
      <c r="A58" s="36"/>
      <c r="B58" s="85"/>
      <c r="C58" s="85"/>
      <c r="D58" s="85"/>
      <c r="E58" s="46"/>
      <c r="F58" s="36"/>
    </row>
    <row r="59" spans="1:6" ht="14.25" x14ac:dyDescent="0.2">
      <c r="A59" s="36"/>
      <c r="B59" s="85"/>
      <c r="C59" s="85"/>
      <c r="D59" s="85"/>
      <c r="E59" s="46"/>
      <c r="F59" s="36"/>
    </row>
    <row r="60" spans="1:6" ht="14.25" x14ac:dyDescent="0.2">
      <c r="A60" s="36"/>
      <c r="B60" s="85"/>
      <c r="C60" s="85"/>
      <c r="D60" s="85"/>
      <c r="E60" s="46"/>
      <c r="F60" s="36"/>
    </row>
    <row r="61" spans="1:6" ht="14.25" x14ac:dyDescent="0.2">
      <c r="A61" s="36"/>
      <c r="B61" s="85"/>
      <c r="C61" s="85"/>
      <c r="D61" s="85"/>
      <c r="E61" s="46"/>
      <c r="F61" s="36"/>
    </row>
    <row r="62" spans="1:6" ht="14.25" x14ac:dyDescent="0.2">
      <c r="A62" s="36"/>
      <c r="B62" s="85"/>
      <c r="C62" s="85"/>
      <c r="D62" s="85"/>
      <c r="E62" s="46"/>
      <c r="F62" s="36"/>
    </row>
    <row r="63" spans="1:6" ht="14.25" x14ac:dyDescent="0.2">
      <c r="A63" s="36"/>
      <c r="B63" s="85"/>
      <c r="C63" s="85"/>
      <c r="D63" s="85"/>
      <c r="E63" s="46"/>
      <c r="F63" s="36"/>
    </row>
    <row r="64" spans="1:6" ht="14.25" x14ac:dyDescent="0.2">
      <c r="A64" s="36"/>
      <c r="B64" s="85"/>
      <c r="C64" s="85"/>
      <c r="D64" s="85"/>
      <c r="E64" s="46"/>
      <c r="F64" s="36"/>
    </row>
    <row r="65" spans="1:6" ht="14.25" x14ac:dyDescent="0.2">
      <c r="A65" s="36"/>
      <c r="B65" s="85"/>
      <c r="C65" s="85"/>
      <c r="D65" s="85"/>
      <c r="E65" s="46"/>
      <c r="F65" s="36"/>
    </row>
    <row r="66" spans="1:6" ht="14.25" x14ac:dyDescent="0.2">
      <c r="A66" s="36"/>
      <c r="B66" s="85"/>
      <c r="C66" s="85"/>
      <c r="D66" s="85"/>
      <c r="E66" s="46"/>
      <c r="F66" s="36"/>
    </row>
    <row r="67" spans="1:6" ht="14.25" x14ac:dyDescent="0.2">
      <c r="A67" s="36"/>
      <c r="B67" s="85"/>
      <c r="C67" s="85"/>
      <c r="D67" s="85"/>
      <c r="E67" s="46"/>
      <c r="F67" s="36"/>
    </row>
    <row r="68" spans="1:6" ht="13.5" customHeight="1" x14ac:dyDescent="0.2">
      <c r="A68" s="36"/>
      <c r="B68" s="85"/>
      <c r="C68" s="85"/>
      <c r="D68" s="85"/>
      <c r="E68" s="46"/>
      <c r="F68" s="36"/>
    </row>
    <row r="69" spans="1:6" ht="13.5" customHeight="1" x14ac:dyDescent="0.2">
      <c r="A69" s="36"/>
      <c r="B69" s="35" t="s">
        <v>20</v>
      </c>
      <c r="C69" s="37"/>
      <c r="D69" s="37"/>
      <c r="E69" s="17">
        <f>SUM(E32:E68)</f>
        <v>315</v>
      </c>
      <c r="F69" s="36"/>
    </row>
    <row r="70" spans="1:6" ht="13.5" customHeight="1" x14ac:dyDescent="0.2">
      <c r="A70" s="36"/>
      <c r="B70" s="48" t="s">
        <v>17</v>
      </c>
      <c r="C70" s="37"/>
      <c r="D70" s="37"/>
      <c r="E70" s="18">
        <v>0</v>
      </c>
      <c r="F70" s="36"/>
    </row>
    <row r="71" spans="1:6" ht="13.5" customHeight="1" x14ac:dyDescent="0.2">
      <c r="A71" s="36"/>
      <c r="B71" s="48" t="s">
        <v>18</v>
      </c>
      <c r="C71" s="37"/>
      <c r="D71" s="37"/>
      <c r="E71" s="18">
        <v>0</v>
      </c>
      <c r="F71" s="36"/>
    </row>
    <row r="72" spans="1:6" ht="13.5" customHeight="1" x14ac:dyDescent="0.2">
      <c r="A72" s="36"/>
      <c r="B72" s="35" t="s">
        <v>19</v>
      </c>
      <c r="C72" s="37"/>
      <c r="D72" s="37"/>
      <c r="E72" s="17">
        <f>SUM(E69:E71)</f>
        <v>315</v>
      </c>
      <c r="F72" s="36"/>
    </row>
    <row r="73" spans="1:6" ht="13.5" customHeight="1" x14ac:dyDescent="0.2">
      <c r="A73" s="36"/>
      <c r="B73" s="37" t="s">
        <v>5</v>
      </c>
      <c r="C73" s="49">
        <v>0.05</v>
      </c>
      <c r="D73" s="37"/>
      <c r="E73" s="23">
        <f>ROUND(E72*C73,2)</f>
        <v>15.75</v>
      </c>
      <c r="F73" s="36"/>
    </row>
    <row r="74" spans="1:6" ht="13.5" customHeight="1" x14ac:dyDescent="0.2">
      <c r="A74" s="36"/>
      <c r="B74" s="37" t="s">
        <v>4</v>
      </c>
      <c r="C74" s="50">
        <v>9.9750000000000005E-2</v>
      </c>
      <c r="D74" s="37"/>
      <c r="E74" s="24">
        <f>ROUND(E72*C74,2)</f>
        <v>31.42</v>
      </c>
      <c r="F74" s="36"/>
    </row>
    <row r="75" spans="1:6" ht="13.5" customHeight="1" x14ac:dyDescent="0.2">
      <c r="A75" s="36"/>
      <c r="B75" s="37"/>
      <c r="C75" s="37"/>
      <c r="D75" s="37"/>
      <c r="E75" s="51"/>
      <c r="F75" s="36"/>
    </row>
    <row r="76" spans="1:6" ht="16.5" customHeight="1" thickBot="1" x14ac:dyDescent="0.25">
      <c r="A76" s="36"/>
      <c r="B76" s="35" t="s">
        <v>21</v>
      </c>
      <c r="C76" s="37"/>
      <c r="D76" s="37"/>
      <c r="E76" s="21">
        <f>SUM(E72:E74)</f>
        <v>362.17</v>
      </c>
      <c r="F76" s="36"/>
    </row>
    <row r="77" spans="1:6" ht="15.75" thickTop="1" x14ac:dyDescent="0.2">
      <c r="A77" s="36"/>
      <c r="B77" s="91"/>
      <c r="C77" s="91"/>
      <c r="D77" s="91"/>
      <c r="E77" s="52"/>
      <c r="F77" s="36"/>
    </row>
    <row r="78" spans="1:6" ht="15" x14ac:dyDescent="0.2">
      <c r="A78" s="36"/>
      <c r="B78" s="92" t="s">
        <v>23</v>
      </c>
      <c r="C78" s="92"/>
      <c r="D78" s="92"/>
      <c r="E78" s="52">
        <v>0</v>
      </c>
      <c r="F78" s="36"/>
    </row>
    <row r="79" spans="1:6" ht="15" x14ac:dyDescent="0.2">
      <c r="A79" s="36"/>
      <c r="B79" s="91"/>
      <c r="C79" s="91"/>
      <c r="D79" s="91"/>
      <c r="E79" s="52"/>
      <c r="F79" s="36"/>
    </row>
    <row r="80" spans="1:6" ht="19.5" customHeight="1" x14ac:dyDescent="0.2">
      <c r="A80" s="36"/>
      <c r="B80" s="53" t="s">
        <v>22</v>
      </c>
      <c r="C80" s="54"/>
      <c r="D80" s="54"/>
      <c r="E80" s="55">
        <f>E76-E78</f>
        <v>362.17</v>
      </c>
      <c r="F80" s="36"/>
    </row>
    <row r="81" spans="1:6" ht="13.5" customHeight="1" x14ac:dyDescent="0.2">
      <c r="A81" s="36"/>
      <c r="B81" s="36"/>
      <c r="C81" s="36"/>
      <c r="D81" s="36"/>
      <c r="E81" s="36"/>
      <c r="F81" s="36"/>
    </row>
    <row r="82" spans="1:6" x14ac:dyDescent="0.2">
      <c r="A82" s="36"/>
      <c r="B82" s="36"/>
      <c r="C82" s="36"/>
      <c r="D82" s="36"/>
      <c r="E82" s="36"/>
      <c r="F82" s="36"/>
    </row>
    <row r="83" spans="1:6" x14ac:dyDescent="0.2">
      <c r="A83" s="36"/>
      <c r="B83" s="93"/>
      <c r="C83" s="93"/>
      <c r="D83" s="93"/>
      <c r="E83" s="93"/>
      <c r="F83" s="36"/>
    </row>
    <row r="84" spans="1:6" ht="14.25" x14ac:dyDescent="0.2">
      <c r="A84" s="94" t="s">
        <v>71</v>
      </c>
      <c r="B84" s="94"/>
      <c r="C84" s="94"/>
      <c r="D84" s="94"/>
      <c r="E84" s="94"/>
      <c r="F84" s="94"/>
    </row>
    <row r="85" spans="1:6" ht="14.25" x14ac:dyDescent="0.2">
      <c r="A85" s="95" t="s">
        <v>72</v>
      </c>
      <c r="B85" s="95"/>
      <c r="C85" s="95"/>
      <c r="D85" s="95"/>
      <c r="E85" s="95"/>
      <c r="F85" s="95"/>
    </row>
    <row r="86" spans="1:6" x14ac:dyDescent="0.2">
      <c r="A86" s="36"/>
      <c r="B86" s="36"/>
      <c r="C86" s="36"/>
      <c r="D86" s="36"/>
      <c r="E86" s="36"/>
      <c r="F86" s="36"/>
    </row>
    <row r="87" spans="1:6" x14ac:dyDescent="0.2">
      <c r="A87" s="36"/>
      <c r="B87" s="87"/>
      <c r="C87" s="87"/>
      <c r="D87" s="87"/>
      <c r="E87" s="87"/>
      <c r="F87" s="36"/>
    </row>
    <row r="88" spans="1:6" ht="15" x14ac:dyDescent="0.2">
      <c r="A88" s="88" t="s">
        <v>8</v>
      </c>
      <c r="B88" s="88"/>
      <c r="C88" s="88"/>
      <c r="D88" s="88"/>
      <c r="E88" s="88"/>
      <c r="F88" s="88"/>
    </row>
    <row r="90" spans="1:6" ht="39.75" customHeight="1" x14ac:dyDescent="0.2">
      <c r="B90" s="89"/>
      <c r="C90" s="90"/>
      <c r="D90" s="90"/>
    </row>
    <row r="91" spans="1:6" ht="13.5" customHeight="1" x14ac:dyDescent="0.2"/>
    <row r="92" spans="1:6" x14ac:dyDescent="0.2">
      <c r="B92" s="56"/>
      <c r="C92" s="56"/>
      <c r="D92" s="56"/>
    </row>
  </sheetData>
  <mergeCells count="45">
    <mergeCell ref="A88:F88"/>
    <mergeCell ref="B90:D90"/>
    <mergeCell ref="B40:D40"/>
    <mergeCell ref="B78:D78"/>
    <mergeCell ref="B79:D79"/>
    <mergeCell ref="B83:E83"/>
    <mergeCell ref="A84:F84"/>
    <mergeCell ref="A85:F85"/>
    <mergeCell ref="B87:E87"/>
    <mergeCell ref="B64:D64"/>
    <mergeCell ref="B65:D65"/>
    <mergeCell ref="B66:D66"/>
    <mergeCell ref="B67:D67"/>
    <mergeCell ref="B68:D68"/>
    <mergeCell ref="B77:D77"/>
    <mergeCell ref="B58:D58"/>
    <mergeCell ref="B59:D59"/>
    <mergeCell ref="B60:D60"/>
    <mergeCell ref="B61:D61"/>
    <mergeCell ref="B62:D62"/>
    <mergeCell ref="B63:D63"/>
    <mergeCell ref="B57:D57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6:D56"/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1:D41"/>
    <mergeCell ref="B42:D42"/>
    <mergeCell ref="B43:D43"/>
  </mergeCells>
  <dataValidations count="1">
    <dataValidation type="list" allowBlank="1" showInputMessage="1" showErrorMessage="1" sqref="B77:B79 B12:B20 B33:B68" xr:uid="{B0B20F1E-2C10-4C54-8659-2DD8285B76AA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80E0-3C05-4D97-BF57-5CAE6775D0D9}">
  <sheetPr>
    <pageSetUpPr fitToPage="1"/>
  </sheetPr>
  <dimension ref="A12:F92"/>
  <sheetViews>
    <sheetView view="pageBreakPreview" topLeftCell="A10" zoomScale="80" zoomScaleNormal="100" zoomScaleSheetLayoutView="80" workbookViewId="0">
      <selection activeCell="B37" sqref="B37:D37"/>
    </sheetView>
  </sheetViews>
  <sheetFormatPr baseColWidth="10" defaultRowHeight="12.75" x14ac:dyDescent="0.2"/>
  <cols>
    <col min="1" max="1" width="5.140625" style="32" customWidth="1"/>
    <col min="2" max="2" width="120" style="32" customWidth="1"/>
    <col min="3" max="3" width="11.5703125" style="32" customWidth="1"/>
    <col min="4" max="4" width="17.5703125" style="32" customWidth="1"/>
    <col min="5" max="5" width="17.7109375" style="32" customWidth="1"/>
    <col min="6" max="6" width="10.5703125" style="32" customWidth="1"/>
    <col min="7" max="16384" width="11.42578125" style="32"/>
  </cols>
  <sheetData>
    <row r="12" spans="2:5" x14ac:dyDescent="0.2">
      <c r="B12" s="31"/>
      <c r="E12" s="33"/>
    </row>
    <row r="13" spans="2:5" x14ac:dyDescent="0.2">
      <c r="B13" s="31"/>
      <c r="E13" s="33"/>
    </row>
    <row r="14" spans="2:5" x14ac:dyDescent="0.2">
      <c r="B14" s="31"/>
      <c r="E14" s="33"/>
    </row>
    <row r="15" spans="2:5" x14ac:dyDescent="0.2">
      <c r="B15" s="31"/>
      <c r="E15" s="33"/>
    </row>
    <row r="16" spans="2:5" x14ac:dyDescent="0.2">
      <c r="B16" s="31"/>
      <c r="E16" s="33"/>
    </row>
    <row r="17" spans="1:6" x14ac:dyDescent="0.2">
      <c r="B17" s="31"/>
      <c r="E17" s="33"/>
    </row>
    <row r="18" spans="1:6" x14ac:dyDescent="0.2">
      <c r="B18" s="31"/>
      <c r="E18" s="33"/>
    </row>
    <row r="19" spans="1:6" x14ac:dyDescent="0.2">
      <c r="B19" s="31"/>
      <c r="E19" s="33"/>
    </row>
    <row r="20" spans="1:6" x14ac:dyDescent="0.2">
      <c r="B20" s="31"/>
      <c r="E20" s="33"/>
    </row>
    <row r="21" spans="1:6" ht="15" x14ac:dyDescent="0.2">
      <c r="A21" s="34"/>
      <c r="B21" s="35" t="s">
        <v>133</v>
      </c>
      <c r="C21" s="36"/>
      <c r="D21" s="36"/>
      <c r="E21" s="36"/>
      <c r="F21" s="36"/>
    </row>
    <row r="22" spans="1:6" ht="15" x14ac:dyDescent="0.2">
      <c r="A22" s="34"/>
      <c r="B22" s="37"/>
      <c r="C22" s="36"/>
      <c r="D22" s="36"/>
      <c r="E22" s="36"/>
      <c r="F22" s="36"/>
    </row>
    <row r="23" spans="1:6" ht="15" x14ac:dyDescent="0.2">
      <c r="A23" s="34"/>
      <c r="B23" s="37"/>
      <c r="C23" s="36"/>
      <c r="D23" s="36"/>
      <c r="E23" s="36"/>
      <c r="F23" s="36"/>
    </row>
    <row r="24" spans="1:6" ht="15" x14ac:dyDescent="0.2">
      <c r="A24" s="34"/>
      <c r="B24" s="13"/>
      <c r="C24" s="36"/>
      <c r="D24" s="36"/>
      <c r="E24" s="36"/>
      <c r="F24" s="36"/>
    </row>
    <row r="25" spans="1:6" ht="15" x14ac:dyDescent="0.2">
      <c r="A25" s="34"/>
      <c r="B25" s="13" t="s">
        <v>57</v>
      </c>
      <c r="C25" s="36"/>
      <c r="D25" s="36"/>
      <c r="E25" s="36"/>
      <c r="F25" s="36"/>
    </row>
    <row r="26" spans="1:6" ht="33.75" customHeight="1" x14ac:dyDescent="0.2">
      <c r="A26" s="34"/>
      <c r="B26" s="73" t="s">
        <v>83</v>
      </c>
      <c r="C26" s="36"/>
      <c r="D26" s="36"/>
      <c r="E26" s="36"/>
      <c r="F26" s="36"/>
    </row>
    <row r="27" spans="1:6" x14ac:dyDescent="0.2">
      <c r="A27" s="38"/>
      <c r="B27" s="36"/>
      <c r="C27" s="39"/>
      <c r="D27" s="39"/>
      <c r="E27" s="40"/>
      <c r="F27" s="36"/>
    </row>
    <row r="28" spans="1:6" ht="15" x14ac:dyDescent="0.2">
      <c r="A28" s="34"/>
      <c r="B28" s="39"/>
      <c r="C28" s="39"/>
      <c r="D28" s="41" t="s">
        <v>16</v>
      </c>
      <c r="E28" s="41" t="s">
        <v>134</v>
      </c>
      <c r="F28" s="36"/>
    </row>
    <row r="29" spans="1:6" ht="13.5" thickBot="1" x14ac:dyDescent="0.25">
      <c r="A29" s="42"/>
      <c r="B29" s="42"/>
      <c r="C29" s="42"/>
      <c r="D29" s="42"/>
      <c r="E29" s="42"/>
      <c r="F29" s="43"/>
    </row>
    <row r="30" spans="1:6" s="44" customFormat="1" ht="21.75" customHeight="1" x14ac:dyDescent="0.2">
      <c r="A30" s="86" t="s">
        <v>0</v>
      </c>
      <c r="B30" s="86"/>
      <c r="C30" s="86"/>
      <c r="D30" s="86"/>
      <c r="E30" s="86"/>
      <c r="F30" s="86"/>
    </row>
    <row r="31" spans="1:6" x14ac:dyDescent="0.2">
      <c r="A31" s="34"/>
      <c r="B31" s="38"/>
      <c r="C31" s="34"/>
      <c r="D31" s="34"/>
      <c r="E31" s="34"/>
    </row>
    <row r="32" spans="1:6" ht="14.25" x14ac:dyDescent="0.2">
      <c r="A32" s="36"/>
      <c r="B32" s="45" t="s">
        <v>6</v>
      </c>
      <c r="C32" s="45"/>
      <c r="D32" s="45"/>
      <c r="E32" s="46"/>
      <c r="F32" s="36"/>
    </row>
    <row r="33" spans="1:6" ht="14.25" x14ac:dyDescent="0.2">
      <c r="A33" s="36"/>
      <c r="B33" s="85"/>
      <c r="C33" s="85"/>
      <c r="D33" s="85"/>
      <c r="E33" s="46"/>
      <c r="F33" s="36"/>
    </row>
    <row r="34" spans="1:6" ht="14.25" x14ac:dyDescent="0.2">
      <c r="A34" s="36"/>
      <c r="B34" s="85"/>
      <c r="C34" s="85"/>
      <c r="D34" s="85"/>
      <c r="E34" s="46"/>
      <c r="F34" s="36"/>
    </row>
    <row r="35" spans="1:6" ht="14.25" x14ac:dyDescent="0.2">
      <c r="A35" s="36"/>
      <c r="B35" s="85" t="s">
        <v>135</v>
      </c>
      <c r="C35" s="85"/>
      <c r="D35" s="85"/>
      <c r="E35" s="46">
        <f>2*350</f>
        <v>700</v>
      </c>
      <c r="F35" s="36"/>
    </row>
    <row r="36" spans="1:6" ht="14.25" x14ac:dyDescent="0.2">
      <c r="A36" s="36"/>
      <c r="B36" s="85"/>
      <c r="C36" s="85"/>
      <c r="D36" s="85"/>
      <c r="E36" s="46"/>
      <c r="F36" s="36"/>
    </row>
    <row r="37" spans="1:6" ht="14.25" x14ac:dyDescent="0.2">
      <c r="A37" s="36"/>
      <c r="B37" s="85"/>
      <c r="C37" s="85"/>
      <c r="D37" s="85"/>
      <c r="E37" s="46"/>
      <c r="F37" s="36"/>
    </row>
    <row r="38" spans="1:6" ht="14.25" x14ac:dyDescent="0.2">
      <c r="A38" s="36"/>
      <c r="B38" s="85"/>
      <c r="C38" s="85"/>
      <c r="D38" s="85"/>
      <c r="E38" s="46"/>
      <c r="F38" s="36"/>
    </row>
    <row r="39" spans="1:6" ht="14.25" x14ac:dyDescent="0.2">
      <c r="A39" s="36"/>
      <c r="B39" s="85"/>
      <c r="C39" s="85"/>
      <c r="D39" s="85"/>
      <c r="E39" s="46"/>
      <c r="F39" s="36"/>
    </row>
    <row r="40" spans="1:6" ht="14.25" x14ac:dyDescent="0.2">
      <c r="A40" s="36"/>
      <c r="B40" s="85"/>
      <c r="C40" s="85"/>
      <c r="D40" s="85"/>
      <c r="E40" s="46"/>
      <c r="F40" s="36"/>
    </row>
    <row r="41" spans="1:6" ht="14.25" x14ac:dyDescent="0.2">
      <c r="A41" s="36"/>
      <c r="B41" s="85"/>
      <c r="C41" s="85"/>
      <c r="D41" s="85"/>
      <c r="E41" s="46"/>
      <c r="F41" s="36"/>
    </row>
    <row r="42" spans="1:6" ht="14.25" x14ac:dyDescent="0.2">
      <c r="A42" s="36"/>
      <c r="B42" s="85"/>
      <c r="C42" s="85"/>
      <c r="D42" s="85"/>
      <c r="E42" s="46"/>
      <c r="F42" s="36"/>
    </row>
    <row r="43" spans="1:6" ht="14.25" x14ac:dyDescent="0.2">
      <c r="A43" s="36"/>
      <c r="B43" s="85"/>
      <c r="C43" s="85"/>
      <c r="D43" s="85"/>
      <c r="E43" s="46"/>
      <c r="F43" s="36"/>
    </row>
    <row r="44" spans="1:6" ht="14.25" x14ac:dyDescent="0.2">
      <c r="A44" s="36"/>
      <c r="B44" s="85"/>
      <c r="C44" s="85"/>
      <c r="D44" s="85"/>
      <c r="E44" s="46"/>
      <c r="F44" s="36"/>
    </row>
    <row r="45" spans="1:6" ht="14.25" x14ac:dyDescent="0.2">
      <c r="A45" s="36"/>
      <c r="B45" s="85"/>
      <c r="C45" s="85"/>
      <c r="D45" s="85"/>
      <c r="E45" s="46"/>
      <c r="F45" s="36"/>
    </row>
    <row r="46" spans="1:6" ht="14.25" x14ac:dyDescent="0.2">
      <c r="A46" s="36"/>
      <c r="B46" s="85"/>
      <c r="C46" s="85"/>
      <c r="D46" s="85"/>
      <c r="E46" s="46"/>
      <c r="F46" s="36"/>
    </row>
    <row r="47" spans="1:6" ht="14.25" x14ac:dyDescent="0.2">
      <c r="A47" s="36"/>
      <c r="B47" s="85"/>
      <c r="C47" s="85"/>
      <c r="D47" s="85"/>
      <c r="E47" s="46"/>
      <c r="F47" s="36"/>
    </row>
    <row r="48" spans="1:6" ht="14.25" x14ac:dyDescent="0.2">
      <c r="A48" s="36"/>
      <c r="B48" s="85"/>
      <c r="C48" s="85"/>
      <c r="D48" s="85"/>
      <c r="E48" s="46"/>
      <c r="F48" s="36"/>
    </row>
    <row r="49" spans="1:6" ht="14.25" x14ac:dyDescent="0.2">
      <c r="A49" s="36"/>
      <c r="B49" s="85"/>
      <c r="C49" s="85"/>
      <c r="D49" s="85"/>
      <c r="E49" s="46"/>
      <c r="F49" s="36"/>
    </row>
    <row r="50" spans="1:6" ht="14.25" x14ac:dyDescent="0.2">
      <c r="A50" s="36"/>
      <c r="B50" s="85"/>
      <c r="C50" s="85"/>
      <c r="D50" s="85"/>
      <c r="E50" s="46"/>
      <c r="F50" s="36"/>
    </row>
    <row r="51" spans="1:6" ht="14.25" x14ac:dyDescent="0.2">
      <c r="A51" s="36"/>
      <c r="B51" s="85"/>
      <c r="C51" s="85"/>
      <c r="D51" s="85"/>
      <c r="E51" s="46"/>
      <c r="F51" s="36"/>
    </row>
    <row r="52" spans="1:6" ht="14.25" x14ac:dyDescent="0.2">
      <c r="A52" s="36"/>
      <c r="B52" s="85"/>
      <c r="C52" s="85"/>
      <c r="D52" s="85"/>
      <c r="E52" s="46"/>
      <c r="F52" s="36"/>
    </row>
    <row r="53" spans="1:6" ht="14.25" x14ac:dyDescent="0.2">
      <c r="A53" s="36"/>
      <c r="B53" s="85"/>
      <c r="C53" s="85"/>
      <c r="D53" s="85"/>
      <c r="E53" s="46"/>
      <c r="F53" s="36"/>
    </row>
    <row r="54" spans="1:6" ht="14.25" x14ac:dyDescent="0.2">
      <c r="A54" s="36"/>
      <c r="B54" s="85"/>
      <c r="C54" s="85"/>
      <c r="D54" s="85"/>
      <c r="E54" s="46"/>
      <c r="F54" s="36"/>
    </row>
    <row r="55" spans="1:6" ht="14.25" x14ac:dyDescent="0.2">
      <c r="A55" s="36"/>
      <c r="B55" s="47"/>
      <c r="C55" s="47"/>
      <c r="D55" s="47"/>
      <c r="E55" s="46"/>
      <c r="F55" s="36"/>
    </row>
    <row r="56" spans="1:6" ht="14.25" x14ac:dyDescent="0.2">
      <c r="A56" s="36"/>
      <c r="B56" s="85"/>
      <c r="C56" s="85"/>
      <c r="D56" s="85"/>
      <c r="E56" s="46"/>
      <c r="F56" s="36"/>
    </row>
    <row r="57" spans="1:6" ht="14.25" x14ac:dyDescent="0.2">
      <c r="A57" s="36"/>
      <c r="B57" s="85"/>
      <c r="C57" s="85"/>
      <c r="D57" s="85"/>
      <c r="E57" s="46"/>
      <c r="F57" s="36"/>
    </row>
    <row r="58" spans="1:6" ht="14.25" x14ac:dyDescent="0.2">
      <c r="A58" s="36"/>
      <c r="B58" s="85"/>
      <c r="C58" s="85"/>
      <c r="D58" s="85"/>
      <c r="E58" s="46"/>
      <c r="F58" s="36"/>
    </row>
    <row r="59" spans="1:6" ht="14.25" x14ac:dyDescent="0.2">
      <c r="A59" s="36"/>
      <c r="B59" s="85"/>
      <c r="C59" s="85"/>
      <c r="D59" s="85"/>
      <c r="E59" s="46"/>
      <c r="F59" s="36"/>
    </row>
    <row r="60" spans="1:6" ht="14.25" x14ac:dyDescent="0.2">
      <c r="A60" s="36"/>
      <c r="B60" s="85"/>
      <c r="C60" s="85"/>
      <c r="D60" s="85"/>
      <c r="E60" s="46"/>
      <c r="F60" s="36"/>
    </row>
    <row r="61" spans="1:6" ht="14.25" x14ac:dyDescent="0.2">
      <c r="A61" s="36"/>
      <c r="B61" s="85"/>
      <c r="C61" s="85"/>
      <c r="D61" s="85"/>
      <c r="E61" s="46"/>
      <c r="F61" s="36"/>
    </row>
    <row r="62" spans="1:6" ht="14.25" x14ac:dyDescent="0.2">
      <c r="A62" s="36"/>
      <c r="B62" s="85"/>
      <c r="C62" s="85"/>
      <c r="D62" s="85"/>
      <c r="E62" s="46"/>
      <c r="F62" s="36"/>
    </row>
    <row r="63" spans="1:6" ht="14.25" x14ac:dyDescent="0.2">
      <c r="A63" s="36"/>
      <c r="B63" s="85"/>
      <c r="C63" s="85"/>
      <c r="D63" s="85"/>
      <c r="E63" s="46"/>
      <c r="F63" s="36"/>
    </row>
    <row r="64" spans="1:6" ht="14.25" x14ac:dyDescent="0.2">
      <c r="A64" s="36"/>
      <c r="B64" s="85"/>
      <c r="C64" s="85"/>
      <c r="D64" s="85"/>
      <c r="E64" s="46"/>
      <c r="F64" s="36"/>
    </row>
    <row r="65" spans="1:6" ht="14.25" x14ac:dyDescent="0.2">
      <c r="A65" s="36"/>
      <c r="B65" s="85"/>
      <c r="C65" s="85"/>
      <c r="D65" s="85"/>
      <c r="E65" s="46"/>
      <c r="F65" s="36"/>
    </row>
    <row r="66" spans="1:6" ht="14.25" x14ac:dyDescent="0.2">
      <c r="A66" s="36"/>
      <c r="B66" s="85"/>
      <c r="C66" s="85"/>
      <c r="D66" s="85"/>
      <c r="E66" s="46"/>
      <c r="F66" s="36"/>
    </row>
    <row r="67" spans="1:6" ht="14.25" x14ac:dyDescent="0.2">
      <c r="A67" s="36"/>
      <c r="B67" s="85"/>
      <c r="C67" s="85"/>
      <c r="D67" s="85"/>
      <c r="E67" s="46"/>
      <c r="F67" s="36"/>
    </row>
    <row r="68" spans="1:6" ht="13.5" customHeight="1" x14ac:dyDescent="0.2">
      <c r="A68" s="36"/>
      <c r="B68" s="85"/>
      <c r="C68" s="85"/>
      <c r="D68" s="85"/>
      <c r="E68" s="46"/>
      <c r="F68" s="36"/>
    </row>
    <row r="69" spans="1:6" ht="13.5" customHeight="1" x14ac:dyDescent="0.2">
      <c r="A69" s="36"/>
      <c r="B69" s="35" t="s">
        <v>20</v>
      </c>
      <c r="C69" s="37"/>
      <c r="D69" s="37"/>
      <c r="E69" s="17">
        <f>SUM(E32:E68)</f>
        <v>700</v>
      </c>
      <c r="F69" s="36"/>
    </row>
    <row r="70" spans="1:6" ht="13.5" customHeight="1" x14ac:dyDescent="0.2">
      <c r="A70" s="36"/>
      <c r="B70" s="48" t="s">
        <v>17</v>
      </c>
      <c r="C70" s="37"/>
      <c r="D70" s="37"/>
      <c r="E70" s="18">
        <v>0</v>
      </c>
      <c r="F70" s="36"/>
    </row>
    <row r="71" spans="1:6" ht="13.5" customHeight="1" x14ac:dyDescent="0.2">
      <c r="A71" s="36"/>
      <c r="B71" s="48" t="s">
        <v>18</v>
      </c>
      <c r="C71" s="37"/>
      <c r="D71" s="37"/>
      <c r="E71" s="18">
        <v>0</v>
      </c>
      <c r="F71" s="36"/>
    </row>
    <row r="72" spans="1:6" ht="13.5" customHeight="1" x14ac:dyDescent="0.2">
      <c r="A72" s="36"/>
      <c r="B72" s="35" t="s">
        <v>19</v>
      </c>
      <c r="C72" s="37"/>
      <c r="D72" s="37"/>
      <c r="E72" s="17">
        <f>SUM(E69:E71)</f>
        <v>700</v>
      </c>
      <c r="F72" s="36"/>
    </row>
    <row r="73" spans="1:6" ht="13.5" customHeight="1" x14ac:dyDescent="0.2">
      <c r="A73" s="36"/>
      <c r="B73" s="37" t="s">
        <v>5</v>
      </c>
      <c r="C73" s="49">
        <v>0.05</v>
      </c>
      <c r="D73" s="37"/>
      <c r="E73" s="23">
        <f>ROUND(E72*C73,2)</f>
        <v>35</v>
      </c>
      <c r="F73" s="36"/>
    </row>
    <row r="74" spans="1:6" ht="13.5" customHeight="1" x14ac:dyDescent="0.2">
      <c r="A74" s="36"/>
      <c r="B74" s="37" t="s">
        <v>4</v>
      </c>
      <c r="C74" s="50">
        <v>9.9750000000000005E-2</v>
      </c>
      <c r="D74" s="37"/>
      <c r="E74" s="24">
        <f>ROUND(E72*C74,2)</f>
        <v>69.83</v>
      </c>
      <c r="F74" s="36"/>
    </row>
    <row r="75" spans="1:6" ht="13.5" customHeight="1" x14ac:dyDescent="0.2">
      <c r="A75" s="36"/>
      <c r="B75" s="37"/>
      <c r="C75" s="37"/>
      <c r="D75" s="37"/>
      <c r="E75" s="51"/>
      <c r="F75" s="36"/>
    </row>
    <row r="76" spans="1:6" ht="16.5" customHeight="1" thickBot="1" x14ac:dyDescent="0.25">
      <c r="A76" s="36"/>
      <c r="B76" s="35" t="s">
        <v>21</v>
      </c>
      <c r="C76" s="37"/>
      <c r="D76" s="37"/>
      <c r="E76" s="21">
        <f>SUM(E72:E74)</f>
        <v>804.83</v>
      </c>
      <c r="F76" s="36"/>
    </row>
    <row r="77" spans="1:6" ht="15.75" thickTop="1" x14ac:dyDescent="0.2">
      <c r="A77" s="36"/>
      <c r="B77" s="91"/>
      <c r="C77" s="91"/>
      <c r="D77" s="91"/>
      <c r="E77" s="52"/>
      <c r="F77" s="36"/>
    </row>
    <row r="78" spans="1:6" ht="15" x14ac:dyDescent="0.2">
      <c r="A78" s="36"/>
      <c r="B78" s="92" t="s">
        <v>23</v>
      </c>
      <c r="C78" s="92"/>
      <c r="D78" s="92"/>
      <c r="E78" s="52">
        <v>0</v>
      </c>
      <c r="F78" s="36"/>
    </row>
    <row r="79" spans="1:6" ht="15" x14ac:dyDescent="0.2">
      <c r="A79" s="36"/>
      <c r="B79" s="91"/>
      <c r="C79" s="91"/>
      <c r="D79" s="91"/>
      <c r="E79" s="52"/>
      <c r="F79" s="36"/>
    </row>
    <row r="80" spans="1:6" ht="19.5" customHeight="1" x14ac:dyDescent="0.2">
      <c r="A80" s="36"/>
      <c r="B80" s="53" t="s">
        <v>22</v>
      </c>
      <c r="C80" s="54"/>
      <c r="D80" s="54"/>
      <c r="E80" s="55">
        <f>E76-E78</f>
        <v>804.83</v>
      </c>
      <c r="F80" s="36"/>
    </row>
    <row r="81" spans="1:6" ht="13.5" customHeight="1" x14ac:dyDescent="0.2">
      <c r="A81" s="36"/>
      <c r="B81" s="36"/>
      <c r="C81" s="36"/>
      <c r="D81" s="36"/>
      <c r="E81" s="36"/>
      <c r="F81" s="36"/>
    </row>
    <row r="82" spans="1:6" x14ac:dyDescent="0.2">
      <c r="A82" s="36"/>
      <c r="B82" s="36"/>
      <c r="C82" s="36"/>
      <c r="D82" s="36"/>
      <c r="E82" s="36"/>
      <c r="F82" s="36"/>
    </row>
    <row r="83" spans="1:6" x14ac:dyDescent="0.2">
      <c r="A83" s="36"/>
      <c r="B83" s="93"/>
      <c r="C83" s="93"/>
      <c r="D83" s="93"/>
      <c r="E83" s="93"/>
      <c r="F83" s="36"/>
    </row>
    <row r="84" spans="1:6" ht="14.25" x14ac:dyDescent="0.2">
      <c r="A84" s="94" t="s">
        <v>71</v>
      </c>
      <c r="B84" s="94"/>
      <c r="C84" s="94"/>
      <c r="D84" s="94"/>
      <c r="E84" s="94"/>
      <c r="F84" s="94"/>
    </row>
    <row r="85" spans="1:6" ht="14.25" x14ac:dyDescent="0.2">
      <c r="A85" s="95" t="s">
        <v>72</v>
      </c>
      <c r="B85" s="95"/>
      <c r="C85" s="95"/>
      <c r="D85" s="95"/>
      <c r="E85" s="95"/>
      <c r="F85" s="95"/>
    </row>
    <row r="86" spans="1:6" x14ac:dyDescent="0.2">
      <c r="A86" s="36"/>
      <c r="B86" s="36"/>
      <c r="C86" s="36"/>
      <c r="D86" s="36"/>
      <c r="E86" s="36"/>
      <c r="F86" s="36"/>
    </row>
    <row r="87" spans="1:6" x14ac:dyDescent="0.2">
      <c r="A87" s="36"/>
      <c r="B87" s="87"/>
      <c r="C87" s="87"/>
      <c r="D87" s="87"/>
      <c r="E87" s="87"/>
      <c r="F87" s="36"/>
    </row>
    <row r="88" spans="1:6" ht="15" x14ac:dyDescent="0.2">
      <c r="A88" s="88" t="s">
        <v>8</v>
      </c>
      <c r="B88" s="88"/>
      <c r="C88" s="88"/>
      <c r="D88" s="88"/>
      <c r="E88" s="88"/>
      <c r="F88" s="88"/>
    </row>
    <row r="90" spans="1:6" ht="39.75" customHeight="1" x14ac:dyDescent="0.2">
      <c r="B90" s="89"/>
      <c r="C90" s="90"/>
      <c r="D90" s="90"/>
    </row>
    <row r="91" spans="1:6" ht="13.5" customHeight="1" x14ac:dyDescent="0.2"/>
    <row r="92" spans="1:6" x14ac:dyDescent="0.2">
      <c r="B92" s="56"/>
      <c r="C92" s="56"/>
      <c r="D92" s="5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BE88B7A-8B91-4791-8EA7-928C75FBDB7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D45"/>
  <sheetViews>
    <sheetView view="pageBreakPreview" zoomScaleNormal="100" workbookViewId="0">
      <selection activeCell="B22" sqref="B22"/>
    </sheetView>
  </sheetViews>
  <sheetFormatPr baseColWidth="10" defaultRowHeight="12.75" x14ac:dyDescent="0.2"/>
  <cols>
    <col min="1" max="1" width="11.42578125" style="59"/>
    <col min="2" max="2" width="5.5703125" style="59" customWidth="1"/>
    <col min="3" max="3" width="110" style="59" customWidth="1"/>
    <col min="4" max="16384" width="11.42578125" style="59"/>
  </cols>
  <sheetData>
    <row r="1" spans="1:4" ht="22.5" x14ac:dyDescent="0.3">
      <c r="A1" s="57"/>
      <c r="B1" s="96" t="s">
        <v>1</v>
      </c>
      <c r="C1" s="96"/>
      <c r="D1" s="58"/>
    </row>
    <row r="2" spans="1:4" ht="13.5" customHeight="1" x14ac:dyDescent="0.3">
      <c r="A2" s="60"/>
      <c r="B2" s="61"/>
      <c r="C2" s="61"/>
      <c r="D2" s="62"/>
    </row>
    <row r="3" spans="1:4" ht="13.5" thickBot="1" x14ac:dyDescent="0.25">
      <c r="A3" s="60"/>
      <c r="D3" s="62"/>
    </row>
    <row r="4" spans="1:4" ht="13.5" thickBot="1" x14ac:dyDescent="0.25">
      <c r="A4" s="60"/>
      <c r="B4" s="63"/>
      <c r="C4" s="64" t="s">
        <v>3</v>
      </c>
      <c r="D4" s="62"/>
    </row>
    <row r="5" spans="1:4" x14ac:dyDescent="0.2">
      <c r="A5" s="60"/>
      <c r="B5" s="65"/>
      <c r="C5" s="66" t="s">
        <v>45</v>
      </c>
      <c r="D5" s="62"/>
    </row>
    <row r="6" spans="1:4" x14ac:dyDescent="0.2">
      <c r="A6" s="60"/>
      <c r="B6" s="65"/>
      <c r="C6" s="67" t="s">
        <v>12</v>
      </c>
      <c r="D6" s="62"/>
    </row>
    <row r="7" spans="1:4" x14ac:dyDescent="0.2">
      <c r="A7" s="60"/>
      <c r="B7" s="65"/>
      <c r="C7" s="67" t="s">
        <v>25</v>
      </c>
      <c r="D7" s="62"/>
    </row>
    <row r="8" spans="1:4" x14ac:dyDescent="0.2">
      <c r="A8" s="60"/>
      <c r="B8" s="65"/>
      <c r="C8" s="67" t="s">
        <v>26</v>
      </c>
      <c r="D8" s="62"/>
    </row>
    <row r="9" spans="1:4" x14ac:dyDescent="0.2">
      <c r="A9" s="60"/>
      <c r="B9" s="65"/>
      <c r="C9" s="67" t="s">
        <v>73</v>
      </c>
      <c r="D9" s="62"/>
    </row>
    <row r="10" spans="1:4" x14ac:dyDescent="0.2">
      <c r="A10" s="60"/>
      <c r="B10" s="65"/>
      <c r="C10" s="67" t="s">
        <v>74</v>
      </c>
      <c r="D10" s="62"/>
    </row>
    <row r="11" spans="1:4" x14ac:dyDescent="0.2">
      <c r="A11" s="60"/>
      <c r="B11" s="65"/>
      <c r="C11" s="67" t="s">
        <v>2</v>
      </c>
      <c r="D11" s="62"/>
    </row>
    <row r="12" spans="1:4" x14ac:dyDescent="0.2">
      <c r="A12" s="60"/>
      <c r="B12" s="65"/>
      <c r="C12" s="67" t="s">
        <v>28</v>
      </c>
      <c r="D12" s="62"/>
    </row>
    <row r="13" spans="1:4" x14ac:dyDescent="0.2">
      <c r="A13" s="60"/>
      <c r="B13" s="65"/>
      <c r="C13" s="67" t="s">
        <v>9</v>
      </c>
      <c r="D13" s="62"/>
    </row>
    <row r="14" spans="1:4" x14ac:dyDescent="0.2">
      <c r="A14" s="60"/>
      <c r="B14" s="65"/>
      <c r="C14" s="67" t="s">
        <v>29</v>
      </c>
      <c r="D14" s="62"/>
    </row>
    <row r="15" spans="1:4" x14ac:dyDescent="0.2">
      <c r="A15" s="60"/>
      <c r="B15" s="65"/>
      <c r="C15" s="67" t="s">
        <v>27</v>
      </c>
      <c r="D15" s="62"/>
    </row>
    <row r="16" spans="1:4" x14ac:dyDescent="0.2">
      <c r="A16" s="60"/>
      <c r="B16" s="65"/>
      <c r="C16" s="67" t="s">
        <v>30</v>
      </c>
      <c r="D16" s="62"/>
    </row>
    <row r="17" spans="1:4" x14ac:dyDescent="0.2">
      <c r="A17" s="60"/>
      <c r="B17" s="65"/>
      <c r="C17" s="67" t="s">
        <v>31</v>
      </c>
      <c r="D17" s="62"/>
    </row>
    <row r="18" spans="1:4" x14ac:dyDescent="0.2">
      <c r="A18" s="60"/>
      <c r="B18" s="65"/>
      <c r="C18" s="67" t="s">
        <v>11</v>
      </c>
      <c r="D18" s="62"/>
    </row>
    <row r="19" spans="1:4" x14ac:dyDescent="0.2">
      <c r="A19" s="60"/>
      <c r="B19" s="65"/>
      <c r="C19" s="67" t="s">
        <v>10</v>
      </c>
      <c r="D19" s="62"/>
    </row>
    <row r="20" spans="1:4" x14ac:dyDescent="0.2">
      <c r="A20" s="60"/>
      <c r="B20" s="65"/>
      <c r="C20" s="67" t="s">
        <v>75</v>
      </c>
      <c r="D20" s="62"/>
    </row>
    <row r="21" spans="1:4" x14ac:dyDescent="0.2">
      <c r="A21" s="60"/>
      <c r="B21" s="65"/>
      <c r="C21" s="67" t="s">
        <v>76</v>
      </c>
      <c r="D21" s="62"/>
    </row>
    <row r="22" spans="1:4" x14ac:dyDescent="0.2">
      <c r="A22" s="60"/>
      <c r="B22" s="65"/>
      <c r="C22" s="67" t="s">
        <v>77</v>
      </c>
      <c r="D22" s="62"/>
    </row>
    <row r="23" spans="1:4" x14ac:dyDescent="0.2">
      <c r="A23" s="60"/>
      <c r="B23" s="65"/>
      <c r="C23" s="67" t="s">
        <v>78</v>
      </c>
      <c r="D23" s="62"/>
    </row>
    <row r="24" spans="1:4" x14ac:dyDescent="0.2">
      <c r="A24" s="60"/>
      <c r="B24" s="65"/>
      <c r="C24" s="68" t="s">
        <v>33</v>
      </c>
      <c r="D24" s="62"/>
    </row>
    <row r="25" spans="1:4" x14ac:dyDescent="0.2">
      <c r="A25" s="60"/>
      <c r="B25" s="65"/>
      <c r="C25" s="68" t="s">
        <v>35</v>
      </c>
      <c r="D25" s="62"/>
    </row>
    <row r="26" spans="1:4" x14ac:dyDescent="0.2">
      <c r="A26" s="60"/>
      <c r="B26" s="65"/>
      <c r="C26" s="68" t="s">
        <v>34</v>
      </c>
      <c r="D26" s="62"/>
    </row>
    <row r="27" spans="1:4" x14ac:dyDescent="0.2">
      <c r="A27" s="60"/>
      <c r="B27" s="65"/>
      <c r="C27" s="68" t="s">
        <v>36</v>
      </c>
      <c r="D27" s="62"/>
    </row>
    <row r="28" spans="1:4" x14ac:dyDescent="0.2">
      <c r="A28" s="60"/>
      <c r="B28" s="65"/>
      <c r="C28" s="68" t="s">
        <v>32</v>
      </c>
      <c r="D28" s="62"/>
    </row>
    <row r="29" spans="1:4" x14ac:dyDescent="0.2">
      <c r="A29" s="60"/>
      <c r="B29" s="65"/>
      <c r="C29" s="68" t="s">
        <v>37</v>
      </c>
      <c r="D29" s="62"/>
    </row>
    <row r="30" spans="1:4" x14ac:dyDescent="0.2">
      <c r="A30" s="60"/>
      <c r="B30" s="65"/>
      <c r="C30" s="68" t="s">
        <v>79</v>
      </c>
      <c r="D30" s="62"/>
    </row>
    <row r="31" spans="1:4" x14ac:dyDescent="0.2">
      <c r="A31" s="60"/>
      <c r="B31" s="65"/>
      <c r="C31" s="67" t="s">
        <v>38</v>
      </c>
      <c r="D31" s="62"/>
    </row>
    <row r="32" spans="1:4" x14ac:dyDescent="0.2">
      <c r="A32" s="60"/>
      <c r="B32" s="65"/>
      <c r="C32" s="67" t="s">
        <v>80</v>
      </c>
      <c r="D32" s="62"/>
    </row>
    <row r="33" spans="1:4" x14ac:dyDescent="0.2">
      <c r="A33" s="60"/>
      <c r="B33" s="65"/>
      <c r="C33" s="67" t="s">
        <v>81</v>
      </c>
      <c r="D33" s="62"/>
    </row>
    <row r="34" spans="1:4" x14ac:dyDescent="0.2">
      <c r="A34" s="60"/>
      <c r="B34" s="65"/>
      <c r="C34" s="67" t="s">
        <v>44</v>
      </c>
      <c r="D34" s="62"/>
    </row>
    <row r="35" spans="1:4" x14ac:dyDescent="0.2">
      <c r="A35" s="60"/>
      <c r="B35" s="65"/>
      <c r="C35" s="67" t="s">
        <v>14</v>
      </c>
      <c r="D35" s="62"/>
    </row>
    <row r="36" spans="1:4" x14ac:dyDescent="0.2">
      <c r="A36" s="60"/>
      <c r="B36" s="65"/>
      <c r="C36" s="67"/>
      <c r="D36" s="62"/>
    </row>
    <row r="37" spans="1:4" x14ac:dyDescent="0.2">
      <c r="A37" s="60"/>
      <c r="B37" s="65"/>
      <c r="C37" s="66" t="s">
        <v>13</v>
      </c>
      <c r="D37" s="62"/>
    </row>
    <row r="38" spans="1:4" x14ac:dyDescent="0.2">
      <c r="A38" s="60"/>
      <c r="B38" s="65"/>
      <c r="C38" s="67" t="s">
        <v>41</v>
      </c>
      <c r="D38" s="62"/>
    </row>
    <row r="39" spans="1:4" x14ac:dyDescent="0.2">
      <c r="A39" s="60"/>
      <c r="B39" s="65"/>
      <c r="C39" s="67" t="s">
        <v>42</v>
      </c>
      <c r="D39" s="62"/>
    </row>
    <row r="40" spans="1:4" x14ac:dyDescent="0.2">
      <c r="A40" s="60"/>
      <c r="B40" s="65"/>
      <c r="C40" s="67" t="s">
        <v>43</v>
      </c>
      <c r="D40" s="62"/>
    </row>
    <row r="41" spans="1:4" x14ac:dyDescent="0.2">
      <c r="A41" s="60"/>
      <c r="B41" s="65"/>
      <c r="C41" s="69" t="s">
        <v>39</v>
      </c>
      <c r="D41" s="62"/>
    </row>
    <row r="42" spans="1:4" x14ac:dyDescent="0.2">
      <c r="A42" s="60"/>
      <c r="B42" s="65"/>
      <c r="C42" s="62" t="s">
        <v>15</v>
      </c>
      <c r="D42" s="62"/>
    </row>
    <row r="43" spans="1:4" x14ac:dyDescent="0.2">
      <c r="A43" s="60"/>
      <c r="B43" s="65"/>
      <c r="C43" s="69" t="s">
        <v>40</v>
      </c>
      <c r="D43" s="62"/>
    </row>
    <row r="44" spans="1:4" x14ac:dyDescent="0.2">
      <c r="A44" s="60"/>
      <c r="B44" s="65"/>
      <c r="C44" s="67"/>
      <c r="D44" s="62"/>
    </row>
    <row r="45" spans="1:4" ht="13.5" thickBot="1" x14ac:dyDescent="0.25">
      <c r="A45" s="70"/>
      <c r="B45" s="71"/>
      <c r="C45" s="72"/>
      <c r="D45" s="72"/>
    </row>
  </sheetData>
  <mergeCells count="1">
    <mergeCell ref="B1:C1"/>
  </mergeCells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C55B-34F2-46BC-A354-494D5FFB6FDF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97"/>
      <c r="B1" s="97"/>
      <c r="C1" s="97"/>
      <c r="D1" s="98"/>
      <c r="E1" s="99"/>
      <c r="F1" s="99"/>
    </row>
    <row r="2" spans="1:6" ht="12.75" customHeight="1" x14ac:dyDescent="0.2">
      <c r="A2" s="97"/>
      <c r="B2" s="97"/>
      <c r="C2" s="97"/>
      <c r="D2" s="98"/>
      <c r="E2" s="99"/>
      <c r="F2" s="99"/>
    </row>
    <row r="3" spans="1:6" ht="12.75" customHeight="1" x14ac:dyDescent="0.2">
      <c r="A3" s="97"/>
      <c r="B3" s="97"/>
      <c r="C3" s="97"/>
      <c r="D3" s="98"/>
      <c r="E3" s="99"/>
      <c r="F3" s="99"/>
    </row>
    <row r="4" spans="1:6" ht="12.75" customHeight="1" x14ac:dyDescent="0.2">
      <c r="A4" s="97"/>
      <c r="B4" s="97"/>
      <c r="C4" s="97"/>
      <c r="D4" s="98"/>
      <c r="E4" s="99"/>
      <c r="F4" s="99"/>
    </row>
    <row r="5" spans="1:6" ht="12.75" customHeight="1" x14ac:dyDescent="0.2">
      <c r="A5" s="97"/>
      <c r="B5" s="97"/>
      <c r="C5" s="97"/>
      <c r="D5" s="98"/>
      <c r="E5" s="99"/>
      <c r="F5" s="99"/>
    </row>
    <row r="6" spans="1:6" ht="12.75" customHeight="1" x14ac:dyDescent="0.2">
      <c r="A6" s="97"/>
      <c r="B6" s="97"/>
      <c r="C6" s="97"/>
      <c r="D6" s="98"/>
      <c r="E6" s="99"/>
      <c r="F6" s="99"/>
    </row>
    <row r="7" spans="1:6" ht="12.75" customHeight="1" x14ac:dyDescent="0.2">
      <c r="A7" s="97"/>
      <c r="B7" s="97"/>
      <c r="C7" s="97"/>
      <c r="D7" s="98"/>
      <c r="E7" s="99"/>
      <c r="F7" s="99"/>
    </row>
    <row r="8" spans="1:6" ht="12.75" customHeight="1" x14ac:dyDescent="0.2">
      <c r="A8" s="97"/>
      <c r="B8" s="97"/>
      <c r="C8" s="97"/>
      <c r="D8" s="98"/>
      <c r="E8" s="99"/>
      <c r="F8" s="99"/>
    </row>
    <row r="9" spans="1:6" ht="12.75" customHeight="1" x14ac:dyDescent="0.2">
      <c r="A9" s="97"/>
      <c r="B9" s="97"/>
      <c r="C9" s="97"/>
      <c r="D9" s="98"/>
      <c r="E9" s="99"/>
      <c r="F9" s="99"/>
    </row>
    <row r="10" spans="1:6" ht="12.75" customHeight="1" x14ac:dyDescent="0.2">
      <c r="A10" s="97"/>
      <c r="B10" s="97"/>
      <c r="C10" s="97"/>
      <c r="D10" s="98"/>
      <c r="E10" s="99"/>
      <c r="F10" s="99"/>
    </row>
    <row r="11" spans="1:6" ht="12.75" customHeight="1" x14ac:dyDescent="0.2">
      <c r="A11" s="97"/>
      <c r="B11" s="97"/>
      <c r="C11" s="97"/>
      <c r="D11" s="98"/>
      <c r="E11" s="99"/>
      <c r="F11" s="99"/>
    </row>
    <row r="12" spans="1:6" ht="12.75" customHeight="1" x14ac:dyDescent="0.2">
      <c r="A12" s="97"/>
      <c r="B12" s="100"/>
      <c r="C12" s="100"/>
      <c r="D12" s="98"/>
      <c r="E12" s="99"/>
      <c r="F12" s="99"/>
    </row>
    <row r="13" spans="1:6" ht="12.75" customHeight="1" x14ac:dyDescent="0.2">
      <c r="A13" s="97"/>
      <c r="B13" s="100"/>
      <c r="C13" s="100"/>
      <c r="D13" s="98"/>
      <c r="E13" s="99"/>
      <c r="F13" s="99"/>
    </row>
    <row r="14" spans="1:6" ht="12.75" customHeight="1" x14ac:dyDescent="0.2">
      <c r="A14" s="97"/>
      <c r="B14" s="100"/>
      <c r="C14" s="100"/>
      <c r="D14" s="98"/>
      <c r="E14" s="99"/>
      <c r="F14" s="99"/>
    </row>
    <row r="15" spans="1:6" ht="12.75" customHeight="1" x14ac:dyDescent="0.2">
      <c r="A15" s="97"/>
      <c r="B15" s="100"/>
      <c r="C15" s="100"/>
      <c r="D15" s="98"/>
      <c r="E15" s="99"/>
      <c r="F15" s="99"/>
    </row>
    <row r="16" spans="1:6" ht="12.75" customHeight="1" x14ac:dyDescent="0.2">
      <c r="A16" s="97"/>
      <c r="B16" s="100"/>
      <c r="C16" s="100"/>
      <c r="D16" s="98"/>
      <c r="E16" s="99"/>
      <c r="F16" s="99"/>
    </row>
    <row r="17" spans="1:6" ht="12.75" customHeight="1" x14ac:dyDescent="0.2">
      <c r="A17" s="97"/>
      <c r="B17" s="100"/>
      <c r="C17" s="100"/>
      <c r="D17" s="98"/>
      <c r="E17" s="99"/>
      <c r="F17" s="99"/>
    </row>
    <row r="18" spans="1:6" ht="12.75" customHeight="1" x14ac:dyDescent="0.2">
      <c r="A18" s="97"/>
      <c r="B18" s="100"/>
      <c r="C18" s="100"/>
      <c r="D18" s="98"/>
      <c r="E18" s="99"/>
      <c r="F18" s="99"/>
    </row>
    <row r="19" spans="1:6" ht="12.75" customHeight="1" x14ac:dyDescent="0.2">
      <c r="A19" s="97"/>
      <c r="B19" s="100"/>
      <c r="C19" s="100"/>
      <c r="D19" s="98"/>
      <c r="E19" s="99"/>
      <c r="F19" s="99"/>
    </row>
    <row r="20" spans="1:6" ht="12.75" customHeight="1" x14ac:dyDescent="0.2">
      <c r="A20" s="97"/>
      <c r="B20" s="100"/>
      <c r="C20" s="100"/>
      <c r="D20" s="98"/>
      <c r="E20" s="99"/>
      <c r="F20" s="99"/>
    </row>
    <row r="21" spans="1:6" ht="15" customHeight="1" x14ac:dyDescent="0.2">
      <c r="A21" s="101"/>
      <c r="B21" s="102" t="s">
        <v>136</v>
      </c>
      <c r="C21" s="102"/>
      <c r="D21" s="103"/>
      <c r="E21" s="104"/>
      <c r="F21" s="104"/>
    </row>
    <row r="22" spans="1:6" ht="15" customHeight="1" x14ac:dyDescent="0.2">
      <c r="A22" s="101"/>
      <c r="B22" s="101"/>
      <c r="C22" s="101"/>
      <c r="D22" s="103"/>
      <c r="E22" s="104"/>
      <c r="F22" s="104"/>
    </row>
    <row r="23" spans="1:6" ht="15" customHeight="1" x14ac:dyDescent="0.2">
      <c r="A23" s="101"/>
      <c r="B23" s="102" t="s">
        <v>137</v>
      </c>
      <c r="C23" s="102"/>
      <c r="D23" s="103"/>
      <c r="E23" s="104"/>
      <c r="F23" s="104"/>
    </row>
    <row r="24" spans="1:6" ht="15" customHeight="1" x14ac:dyDescent="0.2">
      <c r="A24" s="101"/>
      <c r="B24" s="105" t="s">
        <v>138</v>
      </c>
      <c r="C24" s="101"/>
      <c r="D24" s="103"/>
      <c r="E24" s="104"/>
      <c r="F24" s="104"/>
    </row>
    <row r="25" spans="1:6" ht="15" customHeight="1" x14ac:dyDescent="0.2">
      <c r="A25" s="101"/>
      <c r="B25" s="101" t="s">
        <v>48</v>
      </c>
      <c r="C25" s="101"/>
      <c r="D25" s="103"/>
      <c r="E25" s="104"/>
      <c r="F25" s="104"/>
    </row>
    <row r="26" spans="1:6" ht="15" customHeight="1" x14ac:dyDescent="0.2">
      <c r="A26" s="101"/>
      <c r="B26" s="101"/>
      <c r="C26" s="101"/>
      <c r="D26" s="103"/>
      <c r="E26" s="104"/>
      <c r="F26" s="104"/>
    </row>
    <row r="27" spans="1:6" ht="15" customHeight="1" x14ac:dyDescent="0.2">
      <c r="A27" s="102"/>
      <c r="B27" s="101" t="s">
        <v>139</v>
      </c>
      <c r="C27" s="101"/>
      <c r="D27" s="106"/>
      <c r="E27" s="107"/>
      <c r="F27" s="107"/>
    </row>
    <row r="28" spans="1:6" ht="15.95" customHeight="1" x14ac:dyDescent="0.2">
      <c r="A28" s="101"/>
      <c r="B28" s="102"/>
      <c r="C28" s="102"/>
      <c r="D28" s="107" t="s">
        <v>16</v>
      </c>
      <c r="E28" s="108" t="s">
        <v>140</v>
      </c>
      <c r="F28" s="108"/>
    </row>
    <row r="29" spans="1:6" ht="13.5" customHeight="1" thickBot="1" x14ac:dyDescent="0.25">
      <c r="A29" s="109"/>
      <c r="B29" s="109"/>
      <c r="C29" s="109"/>
      <c r="D29" s="110"/>
      <c r="E29" s="111"/>
      <c r="F29" s="111"/>
    </row>
    <row r="30" spans="1:6" ht="21.75" customHeight="1" x14ac:dyDescent="0.2">
      <c r="A30" s="112" t="s">
        <v>0</v>
      </c>
      <c r="B30" s="112"/>
      <c r="C30" s="112"/>
      <c r="D30" s="112"/>
      <c r="E30" s="112"/>
      <c r="F30" s="113"/>
    </row>
    <row r="31" spans="1:6" ht="14.25" customHeight="1" x14ac:dyDescent="0.2">
      <c r="A31" s="114"/>
      <c r="B31" s="114"/>
      <c r="C31" s="114"/>
      <c r="D31" s="114"/>
      <c r="E31" s="114"/>
      <c r="F31" s="114"/>
    </row>
    <row r="32" spans="1:6" ht="14.25" customHeight="1" x14ac:dyDescent="0.2">
      <c r="A32" s="115"/>
      <c r="B32" s="45" t="s">
        <v>6</v>
      </c>
      <c r="C32" s="116"/>
      <c r="D32" s="117"/>
      <c r="E32" s="118"/>
      <c r="F32" s="118"/>
    </row>
    <row r="33" spans="1:6" ht="14.25" customHeight="1" x14ac:dyDescent="0.2">
      <c r="A33" s="115"/>
      <c r="B33" s="115"/>
      <c r="C33" s="115"/>
      <c r="D33" s="117"/>
      <c r="E33" s="118"/>
      <c r="F33" s="118"/>
    </row>
    <row r="34" spans="1:6" ht="14.25" customHeight="1" x14ac:dyDescent="0.2">
      <c r="A34" s="115"/>
      <c r="B34" s="119" t="s">
        <v>141</v>
      </c>
      <c r="C34" s="120"/>
      <c r="D34" s="121"/>
      <c r="E34" s="121"/>
      <c r="F34" s="121"/>
    </row>
    <row r="35" spans="1:6" ht="14.25" customHeight="1" x14ac:dyDescent="0.2">
      <c r="A35" s="115"/>
      <c r="B35" s="119"/>
      <c r="C35" s="122"/>
      <c r="D35" s="121"/>
      <c r="E35" s="121"/>
      <c r="F35" s="121"/>
    </row>
    <row r="36" spans="1:6" ht="14.25" customHeight="1" x14ac:dyDescent="0.2">
      <c r="A36" s="115"/>
      <c r="B36" s="119"/>
      <c r="C36" s="120"/>
      <c r="D36" s="121"/>
      <c r="E36" s="121"/>
      <c r="F36" s="121"/>
    </row>
    <row r="37" spans="1:6" ht="14.25" customHeight="1" x14ac:dyDescent="0.2">
      <c r="A37" s="115"/>
      <c r="B37" s="119"/>
      <c r="C37" s="120"/>
      <c r="D37" s="121"/>
      <c r="E37" s="121"/>
      <c r="F37" s="121"/>
    </row>
    <row r="38" spans="1:6" ht="14.25" customHeight="1" x14ac:dyDescent="0.2">
      <c r="A38" s="115"/>
      <c r="B38" s="119"/>
      <c r="C38" s="120"/>
      <c r="D38" s="121"/>
      <c r="E38" s="121"/>
      <c r="F38" s="121"/>
    </row>
    <row r="39" spans="1:6" ht="14.25" customHeight="1" x14ac:dyDescent="0.2">
      <c r="A39" s="115"/>
      <c r="B39" s="119"/>
      <c r="C39" s="120"/>
      <c r="D39" s="121"/>
      <c r="E39" s="121"/>
      <c r="F39" s="121"/>
    </row>
    <row r="40" spans="1:6" ht="14.25" customHeight="1" x14ac:dyDescent="0.2">
      <c r="A40" s="115"/>
      <c r="B40" s="119"/>
      <c r="C40" s="122"/>
      <c r="D40" s="121"/>
      <c r="E40" s="121"/>
      <c r="F40" s="121"/>
    </row>
    <row r="41" spans="1:6" ht="14.25" customHeight="1" x14ac:dyDescent="0.2">
      <c r="A41" s="115"/>
      <c r="B41" s="119"/>
      <c r="C41" s="120"/>
      <c r="D41" s="121"/>
      <c r="E41" s="121"/>
      <c r="F41" s="121"/>
    </row>
    <row r="42" spans="1:6" ht="14.25" customHeight="1" x14ac:dyDescent="0.2">
      <c r="A42" s="115"/>
      <c r="B42" s="119"/>
      <c r="C42" s="120"/>
      <c r="D42" s="121"/>
      <c r="E42" s="121"/>
      <c r="F42" s="121"/>
    </row>
    <row r="43" spans="1:6" ht="14.25" customHeight="1" x14ac:dyDescent="0.2">
      <c r="A43" s="115"/>
      <c r="B43" s="119"/>
      <c r="C43" s="120"/>
      <c r="D43" s="121"/>
      <c r="E43" s="121"/>
      <c r="F43" s="121"/>
    </row>
    <row r="44" spans="1:6" ht="14.25" customHeight="1" x14ac:dyDescent="0.2">
      <c r="A44" s="115"/>
      <c r="B44" s="119"/>
      <c r="C44" s="120"/>
      <c r="D44" s="121"/>
      <c r="E44" s="121"/>
      <c r="F44" s="121"/>
    </row>
    <row r="45" spans="1:6" ht="14.25" customHeight="1" x14ac:dyDescent="0.2">
      <c r="A45" s="115"/>
      <c r="B45" s="119"/>
      <c r="C45" s="120"/>
      <c r="D45" s="121"/>
      <c r="E45" s="121"/>
      <c r="F45" s="121"/>
    </row>
    <row r="46" spans="1:6" ht="14.25" customHeight="1" x14ac:dyDescent="0.2">
      <c r="A46" s="115"/>
      <c r="B46" s="119"/>
      <c r="C46" s="120"/>
      <c r="D46" s="121"/>
      <c r="E46" s="121"/>
      <c r="F46" s="121"/>
    </row>
    <row r="47" spans="1:6" ht="14.25" customHeight="1" x14ac:dyDescent="0.2">
      <c r="A47" s="115"/>
      <c r="B47" s="119"/>
      <c r="C47" s="120"/>
      <c r="D47" s="121"/>
      <c r="E47" s="121"/>
      <c r="F47" s="121"/>
    </row>
    <row r="48" spans="1:6" ht="14.25" customHeight="1" x14ac:dyDescent="0.2">
      <c r="A48" s="115"/>
      <c r="B48" s="119"/>
      <c r="C48" s="120"/>
      <c r="D48" s="121"/>
      <c r="E48" s="121"/>
      <c r="F48" s="121"/>
    </row>
    <row r="49" spans="1:6" ht="14.25" customHeight="1" x14ac:dyDescent="0.2">
      <c r="A49" s="115"/>
      <c r="B49" s="119"/>
      <c r="C49" s="120"/>
      <c r="D49" s="121"/>
      <c r="E49" s="121"/>
      <c r="F49" s="121"/>
    </row>
    <row r="50" spans="1:6" ht="14.25" customHeight="1" x14ac:dyDescent="0.2">
      <c r="A50" s="115"/>
      <c r="B50" s="119"/>
      <c r="C50" s="123"/>
      <c r="D50" s="123"/>
      <c r="E50" s="121"/>
      <c r="F50" s="121"/>
    </row>
    <row r="51" spans="1:6" ht="14.25" customHeight="1" x14ac:dyDescent="0.2">
      <c r="A51" s="115"/>
      <c r="B51" s="119"/>
      <c r="C51" s="120"/>
      <c r="D51" s="121"/>
      <c r="E51" s="121"/>
      <c r="F51" s="121"/>
    </row>
    <row r="52" spans="1:6" ht="14.25" customHeight="1" x14ac:dyDescent="0.2">
      <c r="A52" s="115"/>
      <c r="B52" s="119"/>
      <c r="C52" s="120"/>
      <c r="D52" s="121"/>
      <c r="E52" s="121"/>
      <c r="F52" s="121"/>
    </row>
    <row r="53" spans="1:6" ht="14.25" customHeight="1" x14ac:dyDescent="0.2">
      <c r="A53" s="115"/>
      <c r="B53" s="119"/>
      <c r="C53" s="120"/>
      <c r="D53" s="121"/>
      <c r="E53" s="121"/>
      <c r="F53" s="121"/>
    </row>
    <row r="54" spans="1:6" ht="14.25" customHeight="1" x14ac:dyDescent="0.2">
      <c r="A54" s="115"/>
      <c r="B54" s="119"/>
      <c r="C54" s="120"/>
      <c r="D54" s="121"/>
      <c r="E54" s="121"/>
      <c r="F54" s="121"/>
    </row>
    <row r="55" spans="1:6" ht="14.25" customHeight="1" x14ac:dyDescent="0.2">
      <c r="A55" s="115"/>
      <c r="B55" s="119"/>
      <c r="C55" s="120"/>
      <c r="D55" s="121"/>
      <c r="E55" s="121"/>
      <c r="F55" s="121"/>
    </row>
    <row r="56" spans="1:6" ht="14.25" customHeight="1" x14ac:dyDescent="0.2">
      <c r="A56" s="115"/>
      <c r="B56" s="119"/>
      <c r="C56" s="120"/>
      <c r="D56" s="121"/>
      <c r="E56" s="121"/>
      <c r="F56" s="121"/>
    </row>
    <row r="57" spans="1:6" ht="14.25" customHeight="1" x14ac:dyDescent="0.2">
      <c r="A57" s="115"/>
      <c r="B57" s="119"/>
      <c r="C57" s="120"/>
      <c r="D57" s="121"/>
      <c r="E57" s="121"/>
      <c r="F57" s="121"/>
    </row>
    <row r="58" spans="1:6" ht="14.25" customHeight="1" x14ac:dyDescent="0.2">
      <c r="A58" s="115"/>
      <c r="B58" s="119"/>
      <c r="C58" s="120"/>
      <c r="D58" s="121"/>
      <c r="E58" s="121"/>
      <c r="F58" s="121"/>
    </row>
    <row r="59" spans="1:6" ht="14.25" customHeight="1" x14ac:dyDescent="0.2">
      <c r="A59" s="115"/>
      <c r="B59" s="119"/>
      <c r="C59" s="120"/>
      <c r="D59" s="121"/>
      <c r="E59" s="121"/>
      <c r="F59" s="121"/>
    </row>
    <row r="60" spans="1:6" ht="14.25" customHeight="1" x14ac:dyDescent="0.2">
      <c r="A60" s="115"/>
      <c r="B60" s="119"/>
      <c r="C60" s="120"/>
      <c r="D60" s="121"/>
      <c r="E60" s="121"/>
      <c r="F60" s="121"/>
    </row>
    <row r="61" spans="1:6" ht="14.25" customHeight="1" x14ac:dyDescent="0.2">
      <c r="A61" s="115"/>
      <c r="B61" s="119"/>
      <c r="C61" s="120"/>
      <c r="D61" s="121"/>
      <c r="E61" s="121"/>
      <c r="F61" s="121"/>
    </row>
    <row r="62" spans="1:6" ht="14.25" customHeight="1" x14ac:dyDescent="0.2">
      <c r="A62" s="115"/>
      <c r="B62" s="119"/>
      <c r="C62" s="120"/>
      <c r="D62" s="121"/>
      <c r="E62" s="121"/>
      <c r="F62" s="121"/>
    </row>
    <row r="63" spans="1:6" ht="14.25" customHeight="1" x14ac:dyDescent="0.2">
      <c r="A63" s="115"/>
      <c r="B63" s="124"/>
      <c r="C63" s="125"/>
      <c r="D63" s="126"/>
      <c r="E63" s="121"/>
      <c r="F63" s="121"/>
    </row>
    <row r="64" spans="1:6" ht="14.25" customHeight="1" x14ac:dyDescent="0.2">
      <c r="A64" s="115"/>
      <c r="B64" s="124"/>
      <c r="C64" s="127"/>
      <c r="D64" s="118"/>
      <c r="E64" s="121"/>
      <c r="F64" s="121"/>
    </row>
    <row r="65" spans="1:6" ht="14.25" customHeight="1" x14ac:dyDescent="0.2">
      <c r="A65" s="115"/>
      <c r="B65" s="119"/>
      <c r="C65" s="128" t="s">
        <v>142</v>
      </c>
      <c r="D65" s="129" t="s">
        <v>143</v>
      </c>
      <c r="E65" s="121"/>
      <c r="F65" s="121"/>
    </row>
    <row r="66" spans="1:6" ht="14.25" customHeight="1" x14ac:dyDescent="0.2">
      <c r="A66" s="115"/>
      <c r="B66" s="119"/>
      <c r="C66" s="130">
        <v>0.25</v>
      </c>
      <c r="D66" s="131">
        <v>350</v>
      </c>
      <c r="E66" s="132"/>
      <c r="F66" s="132"/>
    </row>
    <row r="67" spans="1:6" ht="14.25" customHeight="1" x14ac:dyDescent="0.2">
      <c r="A67" s="115"/>
      <c r="B67" s="124"/>
      <c r="C67" s="130"/>
      <c r="D67" s="131"/>
      <c r="E67" s="121"/>
      <c r="F67" s="121"/>
    </row>
    <row r="68" spans="1:6" ht="13.5" customHeight="1" x14ac:dyDescent="0.2">
      <c r="A68" s="115"/>
      <c r="B68" s="124"/>
      <c r="C68" s="133"/>
      <c r="D68" s="133"/>
      <c r="E68" s="133"/>
      <c r="F68" s="115"/>
    </row>
    <row r="69" spans="1:6" ht="15.95" customHeight="1" x14ac:dyDescent="0.2">
      <c r="A69" s="101"/>
      <c r="B69" s="134" t="s">
        <v>20</v>
      </c>
      <c r="C69" s="134"/>
      <c r="D69" s="103"/>
      <c r="E69" s="135">
        <v>87.5</v>
      </c>
      <c r="F69" s="135"/>
    </row>
    <row r="70" spans="1:6" ht="15.95" customHeight="1" x14ac:dyDescent="0.2">
      <c r="A70" s="101"/>
      <c r="B70" s="136" t="s">
        <v>17</v>
      </c>
      <c r="C70" s="37"/>
      <c r="D70" s="103"/>
      <c r="E70" s="137">
        <v>0</v>
      </c>
      <c r="F70" s="137"/>
    </row>
    <row r="71" spans="1:6" ht="15.95" customHeight="1" x14ac:dyDescent="0.2">
      <c r="A71" s="101"/>
      <c r="B71" s="138" t="s">
        <v>144</v>
      </c>
      <c r="C71" s="37"/>
      <c r="D71" s="103"/>
      <c r="E71" s="137">
        <v>0</v>
      </c>
      <c r="F71" s="137"/>
    </row>
    <row r="72" spans="1:6" ht="15.95" customHeight="1" x14ac:dyDescent="0.2">
      <c r="A72" s="101"/>
      <c r="B72" s="138" t="s">
        <v>18</v>
      </c>
      <c r="C72" s="37"/>
      <c r="D72" s="103"/>
      <c r="E72" s="137">
        <v>0</v>
      </c>
      <c r="F72" s="137"/>
    </row>
    <row r="73" spans="1:6" ht="15.95" customHeight="1" x14ac:dyDescent="0.2">
      <c r="A73" s="101"/>
      <c r="B73" s="102" t="s">
        <v>19</v>
      </c>
      <c r="C73" s="134"/>
      <c r="D73" s="103"/>
      <c r="E73" s="139">
        <v>87.5</v>
      </c>
      <c r="F73" s="139"/>
    </row>
    <row r="74" spans="1:6" ht="15.95" customHeight="1" x14ac:dyDescent="0.2">
      <c r="A74" s="101"/>
      <c r="B74" s="37" t="s">
        <v>5</v>
      </c>
      <c r="C74" s="140">
        <v>0.05</v>
      </c>
      <c r="D74" s="37"/>
      <c r="E74" s="141">
        <v>4.38</v>
      </c>
      <c r="F74" s="141"/>
    </row>
    <row r="75" spans="1:6" ht="15.95" customHeight="1" x14ac:dyDescent="0.2">
      <c r="A75" s="101"/>
      <c r="B75" s="142" t="s">
        <v>4</v>
      </c>
      <c r="C75" s="143">
        <v>9.9750000000000005E-2</v>
      </c>
      <c r="D75" s="37"/>
      <c r="E75" s="144">
        <v>8.73</v>
      </c>
      <c r="F75" s="141"/>
    </row>
    <row r="76" spans="1:6" ht="15.95" customHeight="1" x14ac:dyDescent="0.2">
      <c r="A76" s="101"/>
      <c r="B76" s="45"/>
      <c r="C76" s="101"/>
      <c r="D76" s="103"/>
      <c r="E76" s="104"/>
      <c r="F76" s="104"/>
    </row>
    <row r="77" spans="1:6" ht="15.95" customHeight="1" thickBot="1" x14ac:dyDescent="0.25">
      <c r="A77" s="101"/>
      <c r="B77" s="145" t="s">
        <v>21</v>
      </c>
      <c r="C77" s="134"/>
      <c r="D77" s="146"/>
      <c r="E77" s="147">
        <v>100.61</v>
      </c>
      <c r="F77" s="148"/>
    </row>
    <row r="78" spans="1:6" ht="15.95" customHeight="1" thickTop="1" x14ac:dyDescent="0.2">
      <c r="A78" s="101"/>
      <c r="B78" s="142"/>
      <c r="C78" s="142"/>
      <c r="D78" s="142"/>
      <c r="E78" s="149"/>
      <c r="F78" s="142"/>
    </row>
    <row r="79" spans="1:6" ht="15.95" customHeight="1" x14ac:dyDescent="0.2">
      <c r="A79" s="101"/>
      <c r="B79" s="45" t="s">
        <v>23</v>
      </c>
      <c r="C79" s="142"/>
      <c r="D79" s="103"/>
      <c r="E79" s="104">
        <v>0</v>
      </c>
      <c r="F79" s="104"/>
    </row>
    <row r="80" spans="1:6" ht="15.95" customHeight="1" x14ac:dyDescent="0.2">
      <c r="A80" s="101"/>
      <c r="B80" s="134"/>
      <c r="C80" s="142"/>
      <c r="D80" s="142"/>
      <c r="E80" s="149"/>
      <c r="F80" s="142"/>
    </row>
    <row r="81" spans="1:6" ht="15.95" customHeight="1" x14ac:dyDescent="0.2">
      <c r="A81" s="101"/>
      <c r="B81" s="150" t="s">
        <v>22</v>
      </c>
      <c r="C81" s="151"/>
      <c r="D81" s="152"/>
      <c r="E81" s="153">
        <v>100.61</v>
      </c>
      <c r="F81" s="104"/>
    </row>
    <row r="82" spans="1:6" ht="15.95" customHeight="1" x14ac:dyDescent="0.2">
      <c r="A82" s="101"/>
      <c r="B82" s="101"/>
      <c r="C82" s="101"/>
      <c r="D82" s="103"/>
      <c r="E82" s="104"/>
      <c r="F82" s="104"/>
    </row>
    <row r="83" spans="1:6" ht="15.95" customHeight="1" x14ac:dyDescent="0.2">
      <c r="A83" s="154"/>
      <c r="B83" s="155"/>
      <c r="C83" s="156"/>
      <c r="D83" s="156"/>
      <c r="E83" s="156"/>
      <c r="F83" s="157"/>
    </row>
    <row r="84" spans="1:6" ht="15.95" customHeight="1" x14ac:dyDescent="0.2">
      <c r="A84" s="158" t="s">
        <v>71</v>
      </c>
      <c r="B84" s="158"/>
      <c r="C84" s="158"/>
      <c r="D84" s="158"/>
      <c r="E84" s="158"/>
      <c r="F84" s="45"/>
    </row>
    <row r="85" spans="1:6" ht="15.95" customHeight="1" x14ac:dyDescent="0.2">
      <c r="A85" s="159" t="s">
        <v>72</v>
      </c>
      <c r="B85" s="159"/>
      <c r="C85" s="159"/>
      <c r="D85" s="159"/>
      <c r="E85" s="159"/>
      <c r="F85" s="36"/>
    </row>
    <row r="86" spans="1:6" ht="15.95" customHeight="1" x14ac:dyDescent="0.2">
      <c r="A86" s="160"/>
      <c r="B86" s="160"/>
      <c r="C86" s="160"/>
      <c r="D86" s="160"/>
      <c r="E86" s="160"/>
      <c r="F86" s="36"/>
    </row>
    <row r="87" spans="1:6" ht="15.95" customHeight="1" x14ac:dyDescent="0.2">
      <c r="A87" s="160"/>
      <c r="B87" s="160"/>
      <c r="C87" s="160"/>
      <c r="D87" s="160"/>
      <c r="E87" s="160"/>
      <c r="F87" s="36"/>
    </row>
    <row r="88" spans="1:6" ht="15.95" customHeight="1" x14ac:dyDescent="0.2">
      <c r="A88" s="161" t="s">
        <v>8</v>
      </c>
      <c r="B88" s="161"/>
      <c r="C88" s="161"/>
      <c r="D88" s="161"/>
      <c r="E88" s="161"/>
      <c r="F88" s="161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8"/>
  <sheetViews>
    <sheetView view="pageBreakPreview" topLeftCell="A31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0.42578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56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/>
      <c r="C24" s="9"/>
      <c r="D24" s="9"/>
      <c r="E24" s="9"/>
      <c r="F24" s="9"/>
    </row>
    <row r="25" spans="1:6" ht="15" x14ac:dyDescent="0.2">
      <c r="A25" s="5"/>
      <c r="B25" s="13" t="s">
        <v>57</v>
      </c>
      <c r="C25" s="9"/>
      <c r="D25" s="9"/>
      <c r="E25" s="9"/>
      <c r="F25" s="9"/>
    </row>
    <row r="26" spans="1:6" ht="15" x14ac:dyDescent="0.2">
      <c r="A26" s="5"/>
      <c r="B26" s="14" t="s">
        <v>48</v>
      </c>
      <c r="C26" s="9"/>
      <c r="D26" s="9"/>
      <c r="E26" s="9"/>
      <c r="F26" s="9"/>
    </row>
    <row r="27" spans="1:6" ht="15" x14ac:dyDescent="0.2">
      <c r="A27" s="5"/>
      <c r="B27" s="14" t="s">
        <v>49</v>
      </c>
      <c r="C27" s="9"/>
      <c r="D27" s="9"/>
      <c r="E27" s="9"/>
      <c r="F27" s="9"/>
    </row>
    <row r="28" spans="1:6" x14ac:dyDescent="0.2">
      <c r="A28" s="6"/>
      <c r="B28" s="9"/>
      <c r="C28" s="11"/>
      <c r="D28" s="11"/>
      <c r="E28" s="12"/>
      <c r="F28" s="9"/>
    </row>
    <row r="29" spans="1:6" ht="15" x14ac:dyDescent="0.2">
      <c r="A29" s="5"/>
      <c r="B29" s="11"/>
      <c r="C29" s="11"/>
      <c r="D29" s="15" t="s">
        <v>16</v>
      </c>
      <c r="E29" s="15" t="s">
        <v>58</v>
      </c>
      <c r="F29" s="9"/>
    </row>
    <row r="30" spans="1:6" ht="13.5" thickBot="1" x14ac:dyDescent="0.25">
      <c r="A30" s="7"/>
      <c r="B30" s="7"/>
      <c r="C30" s="7"/>
      <c r="D30" s="7"/>
      <c r="E30" s="7"/>
      <c r="F30" s="8"/>
    </row>
    <row r="31" spans="1:6" s="29" customFormat="1" ht="21.75" customHeight="1" x14ac:dyDescent="0.2">
      <c r="A31" s="79" t="s">
        <v>0</v>
      </c>
      <c r="B31" s="79"/>
      <c r="C31" s="79"/>
      <c r="D31" s="79"/>
      <c r="E31" s="79"/>
      <c r="F31" s="79"/>
    </row>
    <row r="32" spans="1:6" x14ac:dyDescent="0.2">
      <c r="A32" s="5"/>
      <c r="B32" s="6"/>
      <c r="C32" s="5"/>
      <c r="D32" s="5"/>
      <c r="E32" s="5"/>
    </row>
    <row r="33" spans="1:6" ht="14.25" x14ac:dyDescent="0.2">
      <c r="A33" s="9"/>
      <c r="B33" s="10" t="s">
        <v>6</v>
      </c>
      <c r="C33" s="10"/>
      <c r="D33" s="10"/>
      <c r="E33" s="16"/>
      <c r="F33" s="9"/>
    </row>
    <row r="34" spans="1:6" ht="14.25" x14ac:dyDescent="0.2">
      <c r="A34" s="9"/>
      <c r="B34" s="78"/>
      <c r="C34" s="78"/>
      <c r="D34" s="78"/>
      <c r="E34" s="16"/>
      <c r="F34" s="9"/>
    </row>
    <row r="35" spans="1:6" ht="14.25" x14ac:dyDescent="0.2">
      <c r="A35" s="9"/>
      <c r="B35" s="78"/>
      <c r="C35" s="78"/>
      <c r="D35" s="78"/>
      <c r="E35" s="16"/>
      <c r="F35" s="9"/>
    </row>
    <row r="36" spans="1:6" ht="14.25" x14ac:dyDescent="0.2">
      <c r="A36" s="9"/>
      <c r="B36" s="78" t="s">
        <v>59</v>
      </c>
      <c r="C36" s="78"/>
      <c r="D36" s="78"/>
      <c r="E36" s="16"/>
      <c r="F36" s="9"/>
    </row>
    <row r="37" spans="1:6" ht="14.25" x14ac:dyDescent="0.2">
      <c r="A37" s="9"/>
      <c r="B37" s="78"/>
      <c r="C37" s="78"/>
      <c r="D37" s="78"/>
      <c r="E37" s="16"/>
      <c r="F37" s="9"/>
    </row>
    <row r="38" spans="1:6" ht="14.25" x14ac:dyDescent="0.2">
      <c r="A38" s="9"/>
      <c r="B38" s="78"/>
      <c r="C38" s="78"/>
      <c r="D38" s="78"/>
      <c r="E38" s="16"/>
      <c r="F38" s="9"/>
    </row>
    <row r="39" spans="1:6" ht="14.25" x14ac:dyDescent="0.2">
      <c r="A39" s="9"/>
      <c r="B39" s="78"/>
      <c r="C39" s="78"/>
      <c r="D39" s="78"/>
      <c r="E39" s="16"/>
      <c r="F39" s="9"/>
    </row>
    <row r="40" spans="1:6" ht="14.25" x14ac:dyDescent="0.2">
      <c r="A40" s="9"/>
      <c r="B40" s="78"/>
      <c r="C40" s="78"/>
      <c r="D40" s="78"/>
      <c r="E40" s="16"/>
      <c r="F40" s="9"/>
    </row>
    <row r="41" spans="1:6" ht="13.5" customHeight="1" x14ac:dyDescent="0.2">
      <c r="A41" s="9"/>
      <c r="B41" s="78"/>
      <c r="C41" s="78"/>
      <c r="D41" s="78"/>
      <c r="E41" s="16"/>
      <c r="F41" s="9"/>
    </row>
    <row r="42" spans="1:6" ht="14.25" x14ac:dyDescent="0.2">
      <c r="A42" s="9"/>
      <c r="B42" s="78"/>
      <c r="C42" s="78"/>
      <c r="D42" s="78"/>
      <c r="E42" s="16"/>
      <c r="F42" s="9"/>
    </row>
    <row r="43" spans="1:6" ht="14.25" x14ac:dyDescent="0.2">
      <c r="A43" s="9"/>
      <c r="B43" s="78"/>
      <c r="C43" s="78"/>
      <c r="D43" s="78"/>
      <c r="E43" s="16"/>
      <c r="F43" s="9"/>
    </row>
    <row r="44" spans="1:6" ht="14.25" x14ac:dyDescent="0.2">
      <c r="A44" s="9"/>
      <c r="B44" s="78"/>
      <c r="C44" s="78"/>
      <c r="D44" s="78"/>
      <c r="E44" s="16"/>
      <c r="F44" s="9"/>
    </row>
    <row r="45" spans="1:6" ht="14.25" x14ac:dyDescent="0.2">
      <c r="A45" s="9"/>
      <c r="B45" s="78"/>
      <c r="C45" s="78"/>
      <c r="D45" s="78"/>
      <c r="E45" s="16"/>
      <c r="F45" s="9"/>
    </row>
    <row r="46" spans="1:6" ht="14.25" x14ac:dyDescent="0.2">
      <c r="A46" s="9"/>
      <c r="B46" s="78"/>
      <c r="C46" s="78"/>
      <c r="D46" s="78"/>
      <c r="E46" s="16"/>
      <c r="F46" s="9"/>
    </row>
    <row r="47" spans="1:6" ht="14.25" x14ac:dyDescent="0.2">
      <c r="A47" s="9"/>
      <c r="B47" s="78"/>
      <c r="C47" s="78"/>
      <c r="D47" s="78"/>
      <c r="E47" s="16"/>
      <c r="F47" s="9"/>
    </row>
    <row r="48" spans="1:6" ht="14.25" x14ac:dyDescent="0.2">
      <c r="A48" s="9"/>
      <c r="B48" s="78"/>
      <c r="C48" s="78"/>
      <c r="D48" s="78"/>
      <c r="E48" s="16"/>
      <c r="F48" s="9"/>
    </row>
    <row r="49" spans="1:6" ht="14.25" x14ac:dyDescent="0.2">
      <c r="A49" s="9"/>
      <c r="B49" s="78"/>
      <c r="C49" s="78"/>
      <c r="D49" s="78"/>
      <c r="E49" s="16"/>
      <c r="F49" s="9"/>
    </row>
    <row r="50" spans="1:6" ht="14.25" x14ac:dyDescent="0.2">
      <c r="A50" s="9"/>
      <c r="B50" s="78"/>
      <c r="C50" s="78"/>
      <c r="D50" s="78"/>
      <c r="E50" s="16"/>
      <c r="F50" s="9"/>
    </row>
    <row r="51" spans="1:6" ht="14.25" x14ac:dyDescent="0.2">
      <c r="A51" s="9"/>
      <c r="B51" s="78"/>
      <c r="C51" s="78"/>
      <c r="D51" s="78"/>
      <c r="E51" s="16"/>
      <c r="F51" s="9"/>
    </row>
    <row r="52" spans="1:6" ht="14.25" x14ac:dyDescent="0.2">
      <c r="A52" s="9"/>
      <c r="B52" s="78"/>
      <c r="C52" s="78"/>
      <c r="D52" s="78"/>
      <c r="E52" s="16"/>
      <c r="F52" s="9"/>
    </row>
    <row r="53" spans="1:6" ht="14.25" x14ac:dyDescent="0.2">
      <c r="A53" s="9"/>
      <c r="B53" s="78"/>
      <c r="C53" s="78"/>
      <c r="D53" s="78"/>
      <c r="E53" s="16"/>
      <c r="F53" s="9"/>
    </row>
    <row r="54" spans="1:6" ht="14.25" x14ac:dyDescent="0.2">
      <c r="A54" s="9"/>
      <c r="B54" s="78"/>
      <c r="C54" s="78"/>
      <c r="D54" s="78"/>
      <c r="E54" s="16"/>
      <c r="F54" s="9"/>
    </row>
    <row r="55" spans="1:6" ht="14.25" x14ac:dyDescent="0.2">
      <c r="A55" s="9"/>
      <c r="B55" s="78"/>
      <c r="C55" s="78"/>
      <c r="D55" s="78"/>
      <c r="E55" s="16"/>
      <c r="F55" s="9"/>
    </row>
    <row r="56" spans="1:6" ht="14.25" x14ac:dyDescent="0.2">
      <c r="A56" s="9"/>
      <c r="B56" s="78"/>
      <c r="C56" s="78"/>
      <c r="D56" s="78"/>
      <c r="E56" s="16"/>
      <c r="F56" s="9"/>
    </row>
    <row r="57" spans="1:6" ht="14.25" x14ac:dyDescent="0.2">
      <c r="A57" s="9"/>
      <c r="B57" s="78"/>
      <c r="C57" s="78"/>
      <c r="D57" s="78"/>
      <c r="E57" s="16"/>
      <c r="F57" s="9"/>
    </row>
    <row r="58" spans="1:6" ht="14.25" x14ac:dyDescent="0.2">
      <c r="A58" s="9"/>
      <c r="B58" s="78"/>
      <c r="C58" s="78"/>
      <c r="D58" s="78"/>
      <c r="E58" s="16"/>
      <c r="F58" s="9"/>
    </row>
    <row r="59" spans="1:6" ht="14.25" x14ac:dyDescent="0.2">
      <c r="A59" s="9"/>
      <c r="B59" s="78"/>
      <c r="C59" s="78"/>
      <c r="D59" s="78"/>
      <c r="E59" s="16"/>
      <c r="F59" s="9"/>
    </row>
    <row r="60" spans="1:6" ht="14.25" x14ac:dyDescent="0.2">
      <c r="A60" s="9"/>
      <c r="B60" s="78"/>
      <c r="C60" s="78"/>
      <c r="D60" s="78"/>
      <c r="E60" s="16"/>
      <c r="F60" s="9"/>
    </row>
    <row r="61" spans="1:6" ht="14.25" x14ac:dyDescent="0.2">
      <c r="A61" s="9"/>
      <c r="B61" s="78"/>
      <c r="C61" s="78"/>
      <c r="D61" s="78"/>
      <c r="E61" s="16"/>
      <c r="F61" s="9"/>
    </row>
    <row r="62" spans="1:6" ht="14.25" x14ac:dyDescent="0.2">
      <c r="A62" s="9"/>
      <c r="B62" s="78"/>
      <c r="C62" s="78"/>
      <c r="D62" s="78"/>
      <c r="E62" s="16"/>
      <c r="F62" s="9"/>
    </row>
    <row r="63" spans="1:6" ht="14.25" x14ac:dyDescent="0.2">
      <c r="A63" s="9"/>
      <c r="B63" s="78"/>
      <c r="C63" s="78"/>
      <c r="D63" s="78"/>
      <c r="E63" s="16"/>
      <c r="F63" s="9"/>
    </row>
    <row r="64" spans="1:6" ht="14.25" x14ac:dyDescent="0.2">
      <c r="A64" s="9"/>
      <c r="B64" s="78"/>
      <c r="C64" s="78"/>
      <c r="D64" s="78"/>
      <c r="E64" s="16"/>
      <c r="F64" s="9"/>
    </row>
    <row r="65" spans="1:6" ht="14.25" x14ac:dyDescent="0.2">
      <c r="A65" s="9"/>
      <c r="B65" s="78"/>
      <c r="C65" s="78"/>
      <c r="D65" s="78"/>
      <c r="E65" s="16"/>
      <c r="F65" s="9"/>
    </row>
    <row r="66" spans="1:6" ht="14.25" x14ac:dyDescent="0.2">
      <c r="A66" s="9"/>
      <c r="B66" s="78"/>
      <c r="C66" s="78"/>
      <c r="D66" s="78"/>
      <c r="E66" s="16"/>
      <c r="F66" s="9"/>
    </row>
    <row r="67" spans="1:6" ht="14.25" x14ac:dyDescent="0.2">
      <c r="A67" s="9"/>
      <c r="B67" s="78"/>
      <c r="C67" s="78"/>
      <c r="D67" s="78"/>
      <c r="E67" s="16"/>
      <c r="F67" s="9"/>
    </row>
    <row r="68" spans="1:6" ht="14.25" x14ac:dyDescent="0.2">
      <c r="A68" s="9"/>
      <c r="B68" s="78"/>
      <c r="C68" s="78"/>
      <c r="D68" s="78"/>
      <c r="E68" s="16"/>
      <c r="F68" s="9"/>
    </row>
    <row r="69" spans="1:6" ht="14.25" x14ac:dyDescent="0.2">
      <c r="A69" s="9"/>
      <c r="B69" s="78"/>
      <c r="C69" s="78"/>
      <c r="D69" s="78"/>
      <c r="E69" s="16"/>
      <c r="F69" s="9"/>
    </row>
    <row r="70" spans="1:6" ht="14.25" x14ac:dyDescent="0.2">
      <c r="A70" s="9"/>
      <c r="B70" s="78"/>
      <c r="C70" s="78"/>
      <c r="D70" s="78"/>
      <c r="E70" s="16"/>
      <c r="F70" s="9"/>
    </row>
    <row r="71" spans="1:6" ht="14.25" x14ac:dyDescent="0.2">
      <c r="A71" s="9"/>
      <c r="B71" s="78"/>
      <c r="C71" s="78"/>
      <c r="D71" s="78"/>
      <c r="E71" s="16"/>
      <c r="F71" s="9"/>
    </row>
    <row r="72" spans="1:6" ht="14.25" x14ac:dyDescent="0.2">
      <c r="A72" s="9"/>
      <c r="B72" s="78"/>
      <c r="C72" s="78"/>
      <c r="D72" s="78"/>
      <c r="E72" s="16"/>
      <c r="F72" s="9"/>
    </row>
    <row r="73" spans="1:6" ht="14.25" x14ac:dyDescent="0.2">
      <c r="A73" s="9"/>
      <c r="B73" s="78"/>
      <c r="C73" s="78"/>
      <c r="D73" s="78"/>
      <c r="E73" s="16"/>
      <c r="F73" s="9"/>
    </row>
    <row r="74" spans="1:6" ht="13.5" customHeight="1" x14ac:dyDescent="0.2">
      <c r="A74" s="9"/>
      <c r="B74" s="78"/>
      <c r="C74" s="78"/>
      <c r="D74" s="78"/>
      <c r="E74" s="16"/>
      <c r="F74" s="9"/>
    </row>
    <row r="75" spans="1:6" ht="13.5" customHeight="1" x14ac:dyDescent="0.2">
      <c r="A75" s="9"/>
      <c r="B75" s="13" t="s">
        <v>20</v>
      </c>
      <c r="C75" s="14"/>
      <c r="D75" s="14"/>
      <c r="E75" s="17">
        <f>0.25*225</f>
        <v>56.25</v>
      </c>
      <c r="F75" s="9"/>
    </row>
    <row r="76" spans="1:6" ht="13.5" customHeight="1" x14ac:dyDescent="0.2">
      <c r="A76" s="9"/>
      <c r="B76" s="22" t="s">
        <v>17</v>
      </c>
      <c r="C76" s="14"/>
      <c r="D76" s="14"/>
      <c r="E76" s="18">
        <v>0</v>
      </c>
      <c r="F76" s="9"/>
    </row>
    <row r="77" spans="1:6" ht="13.5" customHeight="1" x14ac:dyDescent="0.2">
      <c r="A77" s="9"/>
      <c r="B77" s="22" t="s">
        <v>18</v>
      </c>
      <c r="C77" s="14"/>
      <c r="D77" s="14"/>
      <c r="E77" s="18">
        <v>0</v>
      </c>
      <c r="F77" s="9"/>
    </row>
    <row r="78" spans="1:6" ht="13.5" customHeight="1" x14ac:dyDescent="0.2">
      <c r="A78" s="9"/>
      <c r="B78" s="13" t="s">
        <v>19</v>
      </c>
      <c r="C78" s="14"/>
      <c r="D78" s="14"/>
      <c r="E78" s="17">
        <f>SUM(E75:E77)</f>
        <v>56.25</v>
      </c>
      <c r="F78" s="9"/>
    </row>
    <row r="79" spans="1:6" ht="13.5" customHeight="1" x14ac:dyDescent="0.2">
      <c r="A79" s="9"/>
      <c r="B79" s="14" t="s">
        <v>5</v>
      </c>
      <c r="C79" s="19">
        <v>0.05</v>
      </c>
      <c r="D79" s="14"/>
      <c r="E79" s="23">
        <f>ROUND(E78*C79,2)</f>
        <v>2.81</v>
      </c>
      <c r="F79" s="9"/>
    </row>
    <row r="80" spans="1:6" ht="13.5" customHeight="1" x14ac:dyDescent="0.2">
      <c r="A80" s="9"/>
      <c r="B80" s="14" t="s">
        <v>4</v>
      </c>
      <c r="C80" s="30">
        <v>9.9750000000000005E-2</v>
      </c>
      <c r="D80" s="14"/>
      <c r="E80" s="24">
        <f>ROUND(E78*C80,2)</f>
        <v>5.61</v>
      </c>
      <c r="F80" s="9"/>
    </row>
    <row r="81" spans="1:6" ht="13.5" customHeight="1" x14ac:dyDescent="0.2">
      <c r="A81" s="9"/>
      <c r="B81" s="14"/>
      <c r="C81" s="14"/>
      <c r="D81" s="14"/>
      <c r="E81" s="20"/>
      <c r="F81" s="9"/>
    </row>
    <row r="82" spans="1:6" ht="16.5" customHeight="1" thickBot="1" x14ac:dyDescent="0.25">
      <c r="A82" s="9"/>
      <c r="B82" s="13" t="s">
        <v>21</v>
      </c>
      <c r="C82" s="14"/>
      <c r="D82" s="14"/>
      <c r="E82" s="21">
        <f>SUM(E78:E80)</f>
        <v>64.67</v>
      </c>
      <c r="F82" s="9"/>
    </row>
    <row r="83" spans="1:6" ht="15.75" thickTop="1" x14ac:dyDescent="0.2">
      <c r="A83" s="9"/>
      <c r="B83" s="81"/>
      <c r="C83" s="81"/>
      <c r="D83" s="81"/>
      <c r="E83" s="25"/>
      <c r="F83" s="9"/>
    </row>
    <row r="84" spans="1:6" ht="15" x14ac:dyDescent="0.2">
      <c r="A84" s="9"/>
      <c r="B84" s="80" t="s">
        <v>23</v>
      </c>
      <c r="C84" s="80"/>
      <c r="D84" s="80"/>
      <c r="E84" s="25">
        <v>0</v>
      </c>
      <c r="F84" s="9"/>
    </row>
    <row r="85" spans="1:6" ht="15" x14ac:dyDescent="0.2">
      <c r="A85" s="9"/>
      <c r="B85" s="81"/>
      <c r="C85" s="81"/>
      <c r="D85" s="81"/>
      <c r="E85" s="25"/>
      <c r="F85" s="9"/>
    </row>
    <row r="86" spans="1:6" ht="19.5" customHeight="1" x14ac:dyDescent="0.2">
      <c r="A86" s="9"/>
      <c r="B86" s="26" t="s">
        <v>22</v>
      </c>
      <c r="C86" s="27"/>
      <c r="D86" s="27"/>
      <c r="E86" s="28">
        <f>E82-E84</f>
        <v>64.67</v>
      </c>
      <c r="F86" s="9"/>
    </row>
    <row r="87" spans="1:6" ht="13.5" customHeight="1" x14ac:dyDescent="0.2">
      <c r="A87" s="9"/>
      <c r="B87" s="9"/>
      <c r="C87" s="9"/>
      <c r="D87" s="9"/>
      <c r="E87" s="9"/>
      <c r="F87" s="9"/>
    </row>
    <row r="88" spans="1:6" x14ac:dyDescent="0.2">
      <c r="A88" s="9"/>
      <c r="B88" s="9"/>
      <c r="C88" s="9"/>
      <c r="D88" s="9"/>
      <c r="E88" s="9"/>
      <c r="F88" s="9"/>
    </row>
    <row r="89" spans="1:6" x14ac:dyDescent="0.2">
      <c r="A89" s="9"/>
      <c r="B89" s="76"/>
      <c r="C89" s="76"/>
      <c r="D89" s="76"/>
      <c r="E89" s="76"/>
      <c r="F89" s="9"/>
    </row>
    <row r="90" spans="1:6" ht="14.25" x14ac:dyDescent="0.2">
      <c r="A90" s="84" t="s">
        <v>24</v>
      </c>
      <c r="B90" s="84"/>
      <c r="C90" s="84"/>
      <c r="D90" s="84"/>
      <c r="E90" s="84"/>
      <c r="F90" s="84"/>
    </row>
    <row r="91" spans="1:6" ht="14.25" x14ac:dyDescent="0.2">
      <c r="A91" s="82" t="s">
        <v>7</v>
      </c>
      <c r="B91" s="82"/>
      <c r="C91" s="82"/>
      <c r="D91" s="82"/>
      <c r="E91" s="82"/>
      <c r="F91" s="82"/>
    </row>
    <row r="92" spans="1:6" x14ac:dyDescent="0.2">
      <c r="A92" s="9"/>
      <c r="B92" s="9"/>
      <c r="C92" s="9"/>
      <c r="D92" s="9"/>
      <c r="E92" s="9"/>
      <c r="F92" s="9"/>
    </row>
    <row r="93" spans="1:6" x14ac:dyDescent="0.2">
      <c r="A93" s="9"/>
      <c r="B93" s="77"/>
      <c r="C93" s="77"/>
      <c r="D93" s="77"/>
      <c r="E93" s="77"/>
      <c r="F93" s="9"/>
    </row>
    <row r="94" spans="1:6" ht="15" x14ac:dyDescent="0.2">
      <c r="A94" s="83" t="s">
        <v>8</v>
      </c>
      <c r="B94" s="83"/>
      <c r="C94" s="83"/>
      <c r="D94" s="83"/>
      <c r="E94" s="83"/>
      <c r="F94" s="83"/>
    </row>
    <row r="96" spans="1:6" ht="39.75" customHeight="1" x14ac:dyDescent="0.2">
      <c r="B96" s="74"/>
      <c r="C96" s="75"/>
      <c r="D96" s="75"/>
    </row>
    <row r="97" spans="2:4" ht="13.5" customHeight="1" x14ac:dyDescent="0.2"/>
    <row r="98" spans="2:4" x14ac:dyDescent="0.2">
      <c r="B98" s="4"/>
      <c r="C98" s="4"/>
      <c r="D98" s="4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2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8"/>
  <sheetViews>
    <sheetView view="pageBreakPreview" zoomScale="80" zoomScaleNormal="100" zoomScaleSheetLayoutView="80" workbookViewId="0">
      <selection activeCell="B25" sqref="B25:B27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0.42578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60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/>
      <c r="C24" s="9"/>
      <c r="D24" s="9"/>
      <c r="E24" s="9"/>
      <c r="F24" s="9"/>
    </row>
    <row r="25" spans="1:6" ht="15" x14ac:dyDescent="0.2">
      <c r="A25" s="5"/>
      <c r="B25" s="13" t="s">
        <v>57</v>
      </c>
      <c r="C25" s="9"/>
      <c r="D25" s="9"/>
      <c r="E25" s="9"/>
      <c r="F25" s="9"/>
    </row>
    <row r="26" spans="1:6" ht="15" x14ac:dyDescent="0.2">
      <c r="A26" s="5"/>
      <c r="B26" s="14" t="s">
        <v>48</v>
      </c>
      <c r="C26" s="9"/>
      <c r="D26" s="9"/>
      <c r="E26" s="9"/>
      <c r="F26" s="9"/>
    </row>
    <row r="27" spans="1:6" ht="15" x14ac:dyDescent="0.2">
      <c r="A27" s="5"/>
      <c r="B27" s="14" t="s">
        <v>49</v>
      </c>
      <c r="C27" s="9"/>
      <c r="D27" s="9"/>
      <c r="E27" s="9"/>
      <c r="F27" s="9"/>
    </row>
    <row r="28" spans="1:6" x14ac:dyDescent="0.2">
      <c r="A28" s="6"/>
      <c r="B28" s="9"/>
      <c r="C28" s="11"/>
      <c r="D28" s="11"/>
      <c r="E28" s="12"/>
      <c r="F28" s="9"/>
    </row>
    <row r="29" spans="1:6" ht="15" x14ac:dyDescent="0.2">
      <c r="A29" s="5"/>
      <c r="B29" s="11"/>
      <c r="C29" s="11"/>
      <c r="D29" s="15" t="s">
        <v>16</v>
      </c>
      <c r="E29" s="15" t="s">
        <v>61</v>
      </c>
      <c r="F29" s="9"/>
    </row>
    <row r="30" spans="1:6" ht="13.5" thickBot="1" x14ac:dyDescent="0.25">
      <c r="A30" s="7"/>
      <c r="B30" s="7"/>
      <c r="C30" s="7"/>
      <c r="D30" s="7"/>
      <c r="E30" s="7"/>
      <c r="F30" s="8"/>
    </row>
    <row r="31" spans="1:6" s="29" customFormat="1" ht="21.75" customHeight="1" x14ac:dyDescent="0.2">
      <c r="A31" s="79" t="s">
        <v>0</v>
      </c>
      <c r="B31" s="79"/>
      <c r="C31" s="79"/>
      <c r="D31" s="79"/>
      <c r="E31" s="79"/>
      <c r="F31" s="79"/>
    </row>
    <row r="32" spans="1:6" x14ac:dyDescent="0.2">
      <c r="A32" s="5"/>
      <c r="B32" s="6"/>
      <c r="C32" s="5"/>
      <c r="D32" s="5"/>
      <c r="E32" s="5"/>
    </row>
    <row r="33" spans="1:6" ht="14.25" x14ac:dyDescent="0.2">
      <c r="A33" s="9"/>
      <c r="B33" s="10" t="s">
        <v>6</v>
      </c>
      <c r="C33" s="10"/>
      <c r="D33" s="10"/>
      <c r="E33" s="16"/>
      <c r="F33" s="9"/>
    </row>
    <row r="34" spans="1:6" ht="14.25" x14ac:dyDescent="0.2">
      <c r="A34" s="9"/>
      <c r="B34" s="78"/>
      <c r="C34" s="78"/>
      <c r="D34" s="78"/>
      <c r="E34" s="16"/>
      <c r="F34" s="9"/>
    </row>
    <row r="35" spans="1:6" ht="14.25" x14ac:dyDescent="0.2">
      <c r="A35" s="9"/>
      <c r="B35" s="78"/>
      <c r="C35" s="78"/>
      <c r="D35" s="78"/>
      <c r="E35" s="16"/>
      <c r="F35" s="9"/>
    </row>
    <row r="36" spans="1:6" ht="14.25" x14ac:dyDescent="0.2">
      <c r="A36" s="9"/>
      <c r="B36" s="78" t="s">
        <v>63</v>
      </c>
      <c r="C36" s="78"/>
      <c r="D36" s="78"/>
      <c r="E36" s="16">
        <f>1.25*225</f>
        <v>281.25</v>
      </c>
      <c r="F36" s="9"/>
    </row>
    <row r="37" spans="1:6" ht="14.25" x14ac:dyDescent="0.2">
      <c r="A37" s="9"/>
      <c r="B37" s="78"/>
      <c r="C37" s="78"/>
      <c r="D37" s="78"/>
      <c r="E37" s="16"/>
      <c r="F37" s="9"/>
    </row>
    <row r="38" spans="1:6" ht="14.25" x14ac:dyDescent="0.2">
      <c r="A38" s="9"/>
      <c r="B38" s="78"/>
      <c r="C38" s="78"/>
      <c r="D38" s="78"/>
      <c r="E38" s="16"/>
      <c r="F38" s="9"/>
    </row>
    <row r="39" spans="1:6" ht="14.25" x14ac:dyDescent="0.2">
      <c r="A39" s="9"/>
      <c r="B39" s="78" t="s">
        <v>64</v>
      </c>
      <c r="C39" s="78"/>
      <c r="D39" s="78"/>
      <c r="E39" s="16">
        <f>1.75*225</f>
        <v>393.75</v>
      </c>
      <c r="F39" s="9"/>
    </row>
    <row r="40" spans="1:6" ht="14.25" x14ac:dyDescent="0.2">
      <c r="A40" s="9"/>
      <c r="B40" s="78"/>
      <c r="C40" s="78"/>
      <c r="D40" s="78"/>
      <c r="E40" s="16"/>
      <c r="F40" s="9"/>
    </row>
    <row r="41" spans="1:6" ht="13.5" customHeight="1" x14ac:dyDescent="0.2">
      <c r="A41" s="9"/>
      <c r="B41" s="78"/>
      <c r="C41" s="78"/>
      <c r="D41" s="78"/>
      <c r="E41" s="16"/>
      <c r="F41" s="9"/>
    </row>
    <row r="42" spans="1:6" ht="14.25" x14ac:dyDescent="0.2">
      <c r="A42" s="9"/>
      <c r="B42" s="78"/>
      <c r="C42" s="78"/>
      <c r="D42" s="78"/>
      <c r="E42" s="16"/>
      <c r="F42" s="9"/>
    </row>
    <row r="43" spans="1:6" ht="14.25" x14ac:dyDescent="0.2">
      <c r="A43" s="9"/>
      <c r="B43" s="78"/>
      <c r="C43" s="78"/>
      <c r="D43" s="78"/>
      <c r="E43" s="16"/>
      <c r="F43" s="9"/>
    </row>
    <row r="44" spans="1:6" ht="14.25" x14ac:dyDescent="0.2">
      <c r="A44" s="9"/>
      <c r="B44" s="78"/>
      <c r="C44" s="78"/>
      <c r="D44" s="78"/>
      <c r="E44" s="16"/>
      <c r="F44" s="9"/>
    </row>
    <row r="45" spans="1:6" ht="14.25" x14ac:dyDescent="0.2">
      <c r="A45" s="9"/>
      <c r="B45" s="78"/>
      <c r="C45" s="78"/>
      <c r="D45" s="78"/>
      <c r="E45" s="16"/>
      <c r="F45" s="9"/>
    </row>
    <row r="46" spans="1:6" ht="14.25" x14ac:dyDescent="0.2">
      <c r="A46" s="9"/>
      <c r="B46" s="78"/>
      <c r="C46" s="78"/>
      <c r="D46" s="78"/>
      <c r="E46" s="16"/>
      <c r="F46" s="9"/>
    </row>
    <row r="47" spans="1:6" ht="14.25" x14ac:dyDescent="0.2">
      <c r="A47" s="9"/>
      <c r="B47" s="78"/>
      <c r="C47" s="78"/>
      <c r="D47" s="78"/>
      <c r="E47" s="16"/>
      <c r="F47" s="9"/>
    </row>
    <row r="48" spans="1:6" ht="14.25" x14ac:dyDescent="0.2">
      <c r="A48" s="9"/>
      <c r="B48" s="78"/>
      <c r="C48" s="78"/>
      <c r="D48" s="78"/>
      <c r="E48" s="16"/>
      <c r="F48" s="9"/>
    </row>
    <row r="49" spans="1:6" ht="14.25" x14ac:dyDescent="0.2">
      <c r="A49" s="9"/>
      <c r="B49" s="78"/>
      <c r="C49" s="78"/>
      <c r="D49" s="78"/>
      <c r="E49" s="16"/>
      <c r="F49" s="9"/>
    </row>
    <row r="50" spans="1:6" ht="14.25" x14ac:dyDescent="0.2">
      <c r="A50" s="9"/>
      <c r="B50" s="78"/>
      <c r="C50" s="78"/>
      <c r="D50" s="78"/>
      <c r="E50" s="16"/>
      <c r="F50" s="9"/>
    </row>
    <row r="51" spans="1:6" ht="14.25" x14ac:dyDescent="0.2">
      <c r="A51" s="9"/>
      <c r="B51" s="78"/>
      <c r="C51" s="78"/>
      <c r="D51" s="78"/>
      <c r="E51" s="16"/>
      <c r="F51" s="9"/>
    </row>
    <row r="52" spans="1:6" ht="14.25" x14ac:dyDescent="0.2">
      <c r="A52" s="9"/>
      <c r="B52" s="78"/>
      <c r="C52" s="78"/>
      <c r="D52" s="78"/>
      <c r="E52" s="16"/>
      <c r="F52" s="9"/>
    </row>
    <row r="53" spans="1:6" ht="14.25" x14ac:dyDescent="0.2">
      <c r="A53" s="9"/>
      <c r="B53" s="78"/>
      <c r="C53" s="78"/>
      <c r="D53" s="78"/>
      <c r="E53" s="16"/>
      <c r="F53" s="9"/>
    </row>
    <row r="54" spans="1:6" ht="14.25" x14ac:dyDescent="0.2">
      <c r="A54" s="9"/>
      <c r="B54" s="78"/>
      <c r="C54" s="78"/>
      <c r="D54" s="78"/>
      <c r="E54" s="16"/>
      <c r="F54" s="9"/>
    </row>
    <row r="55" spans="1:6" ht="14.25" x14ac:dyDescent="0.2">
      <c r="A55" s="9"/>
      <c r="B55" s="78"/>
      <c r="C55" s="78"/>
      <c r="D55" s="78"/>
      <c r="E55" s="16"/>
      <c r="F55" s="9"/>
    </row>
    <row r="56" spans="1:6" ht="14.25" x14ac:dyDescent="0.2">
      <c r="A56" s="9"/>
      <c r="B56" s="78"/>
      <c r="C56" s="78"/>
      <c r="D56" s="78"/>
      <c r="E56" s="16"/>
      <c r="F56" s="9"/>
    </row>
    <row r="57" spans="1:6" ht="14.25" x14ac:dyDescent="0.2">
      <c r="A57" s="9"/>
      <c r="B57" s="78"/>
      <c r="C57" s="78"/>
      <c r="D57" s="78"/>
      <c r="E57" s="16"/>
      <c r="F57" s="9"/>
    </row>
    <row r="58" spans="1:6" ht="14.25" x14ac:dyDescent="0.2">
      <c r="A58" s="9"/>
      <c r="B58" s="78"/>
      <c r="C58" s="78"/>
      <c r="D58" s="78"/>
      <c r="E58" s="16"/>
      <c r="F58" s="9"/>
    </row>
    <row r="59" spans="1:6" ht="14.25" x14ac:dyDescent="0.2">
      <c r="A59" s="9"/>
      <c r="B59" s="78"/>
      <c r="C59" s="78"/>
      <c r="D59" s="78"/>
      <c r="E59" s="16"/>
      <c r="F59" s="9"/>
    </row>
    <row r="60" spans="1:6" ht="14.25" x14ac:dyDescent="0.2">
      <c r="A60" s="9"/>
      <c r="B60" s="78"/>
      <c r="C60" s="78"/>
      <c r="D60" s="78"/>
      <c r="E60" s="16"/>
      <c r="F60" s="9"/>
    </row>
    <row r="61" spans="1:6" ht="14.25" x14ac:dyDescent="0.2">
      <c r="A61" s="9"/>
      <c r="B61" s="78"/>
      <c r="C61" s="78"/>
      <c r="D61" s="78"/>
      <c r="E61" s="16"/>
      <c r="F61" s="9"/>
    </row>
    <row r="62" spans="1:6" ht="14.25" x14ac:dyDescent="0.2">
      <c r="A62" s="9"/>
      <c r="B62" s="78"/>
      <c r="C62" s="78"/>
      <c r="D62" s="78"/>
      <c r="E62" s="16"/>
      <c r="F62" s="9"/>
    </row>
    <row r="63" spans="1:6" ht="14.25" x14ac:dyDescent="0.2">
      <c r="A63" s="9"/>
      <c r="B63" s="78"/>
      <c r="C63" s="78"/>
      <c r="D63" s="78"/>
      <c r="E63" s="16"/>
      <c r="F63" s="9"/>
    </row>
    <row r="64" spans="1:6" ht="14.25" x14ac:dyDescent="0.2">
      <c r="A64" s="9"/>
      <c r="B64" s="78"/>
      <c r="C64" s="78"/>
      <c r="D64" s="78"/>
      <c r="E64" s="16"/>
      <c r="F64" s="9"/>
    </row>
    <row r="65" spans="1:6" ht="14.25" x14ac:dyDescent="0.2">
      <c r="A65" s="9"/>
      <c r="B65" s="78"/>
      <c r="C65" s="78"/>
      <c r="D65" s="78"/>
      <c r="E65" s="16"/>
      <c r="F65" s="9"/>
    </row>
    <row r="66" spans="1:6" ht="14.25" x14ac:dyDescent="0.2">
      <c r="A66" s="9"/>
      <c r="B66" s="78"/>
      <c r="C66" s="78"/>
      <c r="D66" s="78"/>
      <c r="E66" s="16"/>
      <c r="F66" s="9"/>
    </row>
    <row r="67" spans="1:6" ht="14.25" x14ac:dyDescent="0.2">
      <c r="A67" s="9"/>
      <c r="B67" s="78"/>
      <c r="C67" s="78"/>
      <c r="D67" s="78"/>
      <c r="E67" s="16"/>
      <c r="F67" s="9"/>
    </row>
    <row r="68" spans="1:6" ht="14.25" x14ac:dyDescent="0.2">
      <c r="A68" s="9"/>
      <c r="B68" s="78"/>
      <c r="C68" s="78"/>
      <c r="D68" s="78"/>
      <c r="E68" s="16"/>
      <c r="F68" s="9"/>
    </row>
    <row r="69" spans="1:6" ht="14.25" x14ac:dyDescent="0.2">
      <c r="A69" s="9"/>
      <c r="B69" s="78"/>
      <c r="C69" s="78"/>
      <c r="D69" s="78"/>
      <c r="E69" s="16"/>
      <c r="F69" s="9"/>
    </row>
    <row r="70" spans="1:6" ht="14.25" x14ac:dyDescent="0.2">
      <c r="A70" s="9"/>
      <c r="B70" s="78"/>
      <c r="C70" s="78"/>
      <c r="D70" s="78"/>
      <c r="E70" s="16"/>
      <c r="F70" s="9"/>
    </row>
    <row r="71" spans="1:6" ht="14.25" x14ac:dyDescent="0.2">
      <c r="A71" s="9"/>
      <c r="B71" s="78"/>
      <c r="C71" s="78"/>
      <c r="D71" s="78"/>
      <c r="E71" s="16"/>
      <c r="F71" s="9"/>
    </row>
    <row r="72" spans="1:6" ht="14.25" x14ac:dyDescent="0.2">
      <c r="A72" s="9"/>
      <c r="B72" s="78"/>
      <c r="C72" s="78"/>
      <c r="D72" s="78"/>
      <c r="E72" s="16"/>
      <c r="F72" s="9"/>
    </row>
    <row r="73" spans="1:6" ht="14.25" x14ac:dyDescent="0.2">
      <c r="A73" s="9"/>
      <c r="B73" s="78"/>
      <c r="C73" s="78"/>
      <c r="D73" s="78"/>
      <c r="E73" s="16"/>
      <c r="F73" s="9"/>
    </row>
    <row r="74" spans="1:6" ht="13.5" customHeight="1" x14ac:dyDescent="0.2">
      <c r="A74" s="9"/>
      <c r="B74" s="78"/>
      <c r="C74" s="78"/>
      <c r="D74" s="78"/>
      <c r="E74" s="16"/>
      <c r="F74" s="9"/>
    </row>
    <row r="75" spans="1:6" ht="13.5" customHeight="1" x14ac:dyDescent="0.2">
      <c r="A75" s="9"/>
      <c r="B75" s="13" t="s">
        <v>20</v>
      </c>
      <c r="C75" s="14"/>
      <c r="D75" s="14"/>
      <c r="E75" s="17">
        <f>SUM(E36:E74)</f>
        <v>675</v>
      </c>
      <c r="F75" s="9"/>
    </row>
    <row r="76" spans="1:6" ht="13.5" customHeight="1" x14ac:dyDescent="0.2">
      <c r="A76" s="9"/>
      <c r="B76" s="22" t="s">
        <v>17</v>
      </c>
      <c r="C76" s="14"/>
      <c r="D76" s="14"/>
      <c r="E76" s="18">
        <v>0</v>
      </c>
      <c r="F76" s="9"/>
    </row>
    <row r="77" spans="1:6" ht="13.5" customHeight="1" x14ac:dyDescent="0.2">
      <c r="A77" s="9"/>
      <c r="B77" s="22" t="s">
        <v>62</v>
      </c>
      <c r="C77" s="14"/>
      <c r="D77" s="14"/>
      <c r="E77" s="18">
        <v>250</v>
      </c>
      <c r="F77" s="9"/>
    </row>
    <row r="78" spans="1:6" ht="13.5" customHeight="1" x14ac:dyDescent="0.2">
      <c r="A78" s="9"/>
      <c r="B78" s="13" t="s">
        <v>19</v>
      </c>
      <c r="C78" s="14"/>
      <c r="D78" s="14"/>
      <c r="E78" s="17">
        <f>SUM(E75:E77)</f>
        <v>925</v>
      </c>
      <c r="F78" s="9"/>
    </row>
    <row r="79" spans="1:6" ht="13.5" customHeight="1" x14ac:dyDescent="0.2">
      <c r="A79" s="9"/>
      <c r="B79" s="14" t="s">
        <v>5</v>
      </c>
      <c r="C79" s="19">
        <v>0.05</v>
      </c>
      <c r="D79" s="14"/>
      <c r="E79" s="23">
        <f>ROUND(E78*C79,2)</f>
        <v>46.25</v>
      </c>
      <c r="F79" s="9"/>
    </row>
    <row r="80" spans="1:6" ht="13.5" customHeight="1" x14ac:dyDescent="0.2">
      <c r="A80" s="9"/>
      <c r="B80" s="14" t="s">
        <v>4</v>
      </c>
      <c r="C80" s="30">
        <v>9.9750000000000005E-2</v>
      </c>
      <c r="D80" s="14"/>
      <c r="E80" s="24">
        <f>ROUND(E78*C80,2)</f>
        <v>92.27</v>
      </c>
      <c r="F80" s="9"/>
    </row>
    <row r="81" spans="1:6" ht="13.5" customHeight="1" x14ac:dyDescent="0.2">
      <c r="A81" s="9"/>
      <c r="B81" s="14"/>
      <c r="C81" s="14"/>
      <c r="D81" s="14"/>
      <c r="E81" s="20"/>
      <c r="F81" s="9"/>
    </row>
    <row r="82" spans="1:6" ht="16.5" customHeight="1" thickBot="1" x14ac:dyDescent="0.25">
      <c r="A82" s="9"/>
      <c r="B82" s="13" t="s">
        <v>21</v>
      </c>
      <c r="C82" s="14"/>
      <c r="D82" s="14"/>
      <c r="E82" s="21">
        <f>SUM(E78:E80)</f>
        <v>1063.52</v>
      </c>
      <c r="F82" s="9"/>
    </row>
    <row r="83" spans="1:6" ht="15.75" thickTop="1" x14ac:dyDescent="0.2">
      <c r="A83" s="9"/>
      <c r="B83" s="81"/>
      <c r="C83" s="81"/>
      <c r="D83" s="81"/>
      <c r="E83" s="25"/>
      <c r="F83" s="9"/>
    </row>
    <row r="84" spans="1:6" ht="15" x14ac:dyDescent="0.2">
      <c r="A84" s="9"/>
      <c r="B84" s="80" t="s">
        <v>23</v>
      </c>
      <c r="C84" s="80"/>
      <c r="D84" s="80"/>
      <c r="E84" s="25">
        <v>0</v>
      </c>
      <c r="F84" s="9"/>
    </row>
    <row r="85" spans="1:6" ht="15" x14ac:dyDescent="0.2">
      <c r="A85" s="9"/>
      <c r="B85" s="81"/>
      <c r="C85" s="81"/>
      <c r="D85" s="81"/>
      <c r="E85" s="25"/>
      <c r="F85" s="9"/>
    </row>
    <row r="86" spans="1:6" ht="19.5" customHeight="1" x14ac:dyDescent="0.2">
      <c r="A86" s="9"/>
      <c r="B86" s="26" t="s">
        <v>22</v>
      </c>
      <c r="C86" s="27"/>
      <c r="D86" s="27"/>
      <c r="E86" s="28">
        <f>E82-E84</f>
        <v>1063.52</v>
      </c>
      <c r="F86" s="9"/>
    </row>
    <row r="87" spans="1:6" ht="13.5" customHeight="1" x14ac:dyDescent="0.2">
      <c r="A87" s="9"/>
      <c r="B87" s="9"/>
      <c r="C87" s="9"/>
      <c r="D87" s="9"/>
      <c r="E87" s="9"/>
      <c r="F87" s="9"/>
    </row>
    <row r="88" spans="1:6" x14ac:dyDescent="0.2">
      <c r="A88" s="9"/>
      <c r="B88" s="9"/>
      <c r="C88" s="9"/>
      <c r="D88" s="9"/>
      <c r="E88" s="9"/>
      <c r="F88" s="9"/>
    </row>
    <row r="89" spans="1:6" x14ac:dyDescent="0.2">
      <c r="A89" s="9"/>
      <c r="B89" s="76"/>
      <c r="C89" s="76"/>
      <c r="D89" s="76"/>
      <c r="E89" s="76"/>
      <c r="F89" s="9"/>
    </row>
    <row r="90" spans="1:6" ht="14.25" x14ac:dyDescent="0.2">
      <c r="A90" s="84" t="s">
        <v>24</v>
      </c>
      <c r="B90" s="84"/>
      <c r="C90" s="84"/>
      <c r="D90" s="84"/>
      <c r="E90" s="84"/>
      <c r="F90" s="84"/>
    </row>
    <row r="91" spans="1:6" ht="14.25" x14ac:dyDescent="0.2">
      <c r="A91" s="82" t="s">
        <v>7</v>
      </c>
      <c r="B91" s="82"/>
      <c r="C91" s="82"/>
      <c r="D91" s="82"/>
      <c r="E91" s="82"/>
      <c r="F91" s="82"/>
    </row>
    <row r="92" spans="1:6" x14ac:dyDescent="0.2">
      <c r="A92" s="9"/>
      <c r="B92" s="9"/>
      <c r="C92" s="9"/>
      <c r="D92" s="9"/>
      <c r="E92" s="9"/>
      <c r="F92" s="9"/>
    </row>
    <row r="93" spans="1:6" x14ac:dyDescent="0.2">
      <c r="A93" s="9"/>
      <c r="B93" s="77"/>
      <c r="C93" s="77"/>
      <c r="D93" s="77"/>
      <c r="E93" s="77"/>
      <c r="F93" s="9"/>
    </row>
    <row r="94" spans="1:6" ht="15" x14ac:dyDescent="0.2">
      <c r="A94" s="83" t="s">
        <v>8</v>
      </c>
      <c r="B94" s="83"/>
      <c r="C94" s="83"/>
      <c r="D94" s="83"/>
      <c r="E94" s="83"/>
      <c r="F94" s="83"/>
    </row>
    <row r="96" spans="1:6" ht="39.75" customHeight="1" x14ac:dyDescent="0.2">
      <c r="B96" s="74"/>
      <c r="C96" s="75"/>
      <c r="D96" s="75"/>
    </row>
    <row r="97" spans="2:4" ht="13.5" customHeight="1" x14ac:dyDescent="0.2"/>
    <row r="98" spans="2:4" x14ac:dyDescent="0.2">
      <c r="B98" s="4"/>
      <c r="C98" s="4"/>
      <c r="D98" s="4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3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F98"/>
  <sheetViews>
    <sheetView view="pageBreakPreview" topLeftCell="A7" zoomScale="80" zoomScaleNormal="100" zoomScaleSheetLayoutView="80" workbookViewId="0">
      <selection activeCell="B76" sqref="B76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0.42578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65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/>
      <c r="C24" s="9"/>
      <c r="D24" s="9"/>
      <c r="E24" s="9"/>
      <c r="F24" s="9"/>
    </row>
    <row r="25" spans="1:6" ht="15" x14ac:dyDescent="0.2">
      <c r="A25" s="5"/>
      <c r="B25" s="13" t="s">
        <v>47</v>
      </c>
      <c r="C25" s="9"/>
      <c r="D25" s="9"/>
      <c r="E25" s="9"/>
      <c r="F25" s="9"/>
    </row>
    <row r="26" spans="1:6" ht="15" x14ac:dyDescent="0.2">
      <c r="A26" s="5"/>
      <c r="B26" s="14" t="s">
        <v>48</v>
      </c>
      <c r="C26" s="9"/>
      <c r="D26" s="9"/>
      <c r="E26" s="9"/>
      <c r="F26" s="9"/>
    </row>
    <row r="27" spans="1:6" ht="15" x14ac:dyDescent="0.2">
      <c r="A27" s="5"/>
      <c r="B27" s="14" t="s">
        <v>49</v>
      </c>
      <c r="C27" s="9"/>
      <c r="D27" s="9"/>
      <c r="E27" s="9"/>
      <c r="F27" s="9"/>
    </row>
    <row r="28" spans="1:6" x14ac:dyDescent="0.2">
      <c r="A28" s="6"/>
      <c r="B28" s="9"/>
      <c r="C28" s="11"/>
      <c r="D28" s="11"/>
      <c r="E28" s="12"/>
      <c r="F28" s="9"/>
    </row>
    <row r="29" spans="1:6" ht="15" x14ac:dyDescent="0.2">
      <c r="A29" s="5"/>
      <c r="B29" s="11"/>
      <c r="C29" s="11"/>
      <c r="D29" s="15" t="s">
        <v>16</v>
      </c>
      <c r="E29" s="15" t="s">
        <v>66</v>
      </c>
      <c r="F29" s="9"/>
    </row>
    <row r="30" spans="1:6" ht="13.5" thickBot="1" x14ac:dyDescent="0.25">
      <c r="A30" s="7"/>
      <c r="B30" s="7"/>
      <c r="C30" s="7"/>
      <c r="D30" s="7"/>
      <c r="E30" s="7"/>
      <c r="F30" s="8"/>
    </row>
    <row r="31" spans="1:6" s="29" customFormat="1" ht="21.75" customHeight="1" x14ac:dyDescent="0.2">
      <c r="A31" s="79" t="s">
        <v>0</v>
      </c>
      <c r="B31" s="79"/>
      <c r="C31" s="79"/>
      <c r="D31" s="79"/>
      <c r="E31" s="79"/>
      <c r="F31" s="79"/>
    </row>
    <row r="32" spans="1:6" x14ac:dyDescent="0.2">
      <c r="A32" s="5"/>
      <c r="B32" s="6"/>
      <c r="C32" s="5"/>
      <c r="D32" s="5"/>
      <c r="E32" s="5"/>
    </row>
    <row r="33" spans="1:6" ht="14.25" x14ac:dyDescent="0.2">
      <c r="A33" s="9"/>
      <c r="B33" s="10" t="s">
        <v>6</v>
      </c>
      <c r="C33" s="10"/>
      <c r="D33" s="10"/>
      <c r="E33" s="16"/>
      <c r="F33" s="9"/>
    </row>
    <row r="34" spans="1:6" ht="14.25" x14ac:dyDescent="0.2">
      <c r="A34" s="9"/>
      <c r="B34" s="78"/>
      <c r="C34" s="78"/>
      <c r="D34" s="78"/>
      <c r="E34" s="16"/>
      <c r="F34" s="9"/>
    </row>
    <row r="35" spans="1:6" ht="14.25" x14ac:dyDescent="0.2">
      <c r="A35" s="9"/>
      <c r="B35" s="78"/>
      <c r="C35" s="78"/>
      <c r="D35" s="78"/>
      <c r="E35" s="16"/>
      <c r="F35" s="9"/>
    </row>
    <row r="36" spans="1:6" ht="14.25" x14ac:dyDescent="0.2">
      <c r="A36" s="9"/>
      <c r="B36" s="78" t="s">
        <v>67</v>
      </c>
      <c r="C36" s="78"/>
      <c r="D36" s="78"/>
      <c r="E36" s="16">
        <f>1.25*225</f>
        <v>281.25</v>
      </c>
      <c r="F36" s="9"/>
    </row>
    <row r="37" spans="1:6" ht="14.25" x14ac:dyDescent="0.2">
      <c r="A37" s="9"/>
      <c r="B37" s="78"/>
      <c r="C37" s="78"/>
      <c r="D37" s="78"/>
      <c r="E37" s="16"/>
      <c r="F37" s="9"/>
    </row>
    <row r="38" spans="1:6" ht="14.25" x14ac:dyDescent="0.2">
      <c r="A38" s="9"/>
      <c r="B38" s="78"/>
      <c r="C38" s="78"/>
      <c r="D38" s="78"/>
      <c r="E38" s="16"/>
      <c r="F38" s="9"/>
    </row>
    <row r="39" spans="1:6" ht="14.25" x14ac:dyDescent="0.2">
      <c r="A39" s="9"/>
      <c r="B39" s="78"/>
      <c r="C39" s="78"/>
      <c r="D39" s="78"/>
      <c r="E39" s="16"/>
      <c r="F39" s="9"/>
    </row>
    <row r="40" spans="1:6" ht="14.25" x14ac:dyDescent="0.2">
      <c r="A40" s="9"/>
      <c r="B40" s="78"/>
      <c r="C40" s="78"/>
      <c r="D40" s="78"/>
      <c r="E40" s="16"/>
      <c r="F40" s="9"/>
    </row>
    <row r="41" spans="1:6" ht="13.5" customHeight="1" x14ac:dyDescent="0.2">
      <c r="A41" s="9"/>
      <c r="B41" s="78"/>
      <c r="C41" s="78"/>
      <c r="D41" s="78"/>
      <c r="E41" s="16"/>
      <c r="F41" s="9"/>
    </row>
    <row r="42" spans="1:6" ht="14.25" x14ac:dyDescent="0.2">
      <c r="A42" s="9"/>
      <c r="B42" s="78"/>
      <c r="C42" s="78"/>
      <c r="D42" s="78"/>
      <c r="E42" s="16"/>
      <c r="F42" s="9"/>
    </row>
    <row r="43" spans="1:6" ht="14.25" x14ac:dyDescent="0.2">
      <c r="A43" s="9"/>
      <c r="B43" s="78"/>
      <c r="C43" s="78"/>
      <c r="D43" s="78"/>
      <c r="E43" s="16"/>
      <c r="F43" s="9"/>
    </row>
    <row r="44" spans="1:6" ht="14.25" x14ac:dyDescent="0.2">
      <c r="A44" s="9"/>
      <c r="B44" s="78"/>
      <c r="C44" s="78"/>
      <c r="D44" s="78"/>
      <c r="E44" s="16"/>
      <c r="F44" s="9"/>
    </row>
    <row r="45" spans="1:6" ht="14.25" x14ac:dyDescent="0.2">
      <c r="A45" s="9"/>
      <c r="B45" s="78"/>
      <c r="C45" s="78"/>
      <c r="D45" s="78"/>
      <c r="E45" s="16"/>
      <c r="F45" s="9"/>
    </row>
    <row r="46" spans="1:6" ht="14.25" x14ac:dyDescent="0.2">
      <c r="A46" s="9"/>
      <c r="B46" s="78"/>
      <c r="C46" s="78"/>
      <c r="D46" s="78"/>
      <c r="E46" s="16"/>
      <c r="F46" s="9"/>
    </row>
    <row r="47" spans="1:6" ht="14.25" x14ac:dyDescent="0.2">
      <c r="A47" s="9"/>
      <c r="B47" s="78"/>
      <c r="C47" s="78"/>
      <c r="D47" s="78"/>
      <c r="E47" s="16"/>
      <c r="F47" s="9"/>
    </row>
    <row r="48" spans="1:6" ht="14.25" x14ac:dyDescent="0.2">
      <c r="A48" s="9"/>
      <c r="B48" s="78"/>
      <c r="C48" s="78"/>
      <c r="D48" s="78"/>
      <c r="E48" s="16"/>
      <c r="F48" s="9"/>
    </row>
    <row r="49" spans="1:6" ht="14.25" x14ac:dyDescent="0.2">
      <c r="A49" s="9"/>
      <c r="B49" s="78"/>
      <c r="C49" s="78"/>
      <c r="D49" s="78"/>
      <c r="E49" s="16"/>
      <c r="F49" s="9"/>
    </row>
    <row r="50" spans="1:6" ht="14.25" x14ac:dyDescent="0.2">
      <c r="A50" s="9"/>
      <c r="B50" s="78"/>
      <c r="C50" s="78"/>
      <c r="D50" s="78"/>
      <c r="E50" s="16"/>
      <c r="F50" s="9"/>
    </row>
    <row r="51" spans="1:6" ht="14.25" x14ac:dyDescent="0.2">
      <c r="A51" s="9"/>
      <c r="B51" s="78"/>
      <c r="C51" s="78"/>
      <c r="D51" s="78"/>
      <c r="E51" s="16"/>
      <c r="F51" s="9"/>
    </row>
    <row r="52" spans="1:6" ht="14.25" x14ac:dyDescent="0.2">
      <c r="A52" s="9"/>
      <c r="B52" s="78"/>
      <c r="C52" s="78"/>
      <c r="D52" s="78"/>
      <c r="E52" s="16"/>
      <c r="F52" s="9"/>
    </row>
    <row r="53" spans="1:6" ht="14.25" x14ac:dyDescent="0.2">
      <c r="A53" s="9"/>
      <c r="B53" s="78"/>
      <c r="C53" s="78"/>
      <c r="D53" s="78"/>
      <c r="E53" s="16"/>
      <c r="F53" s="9"/>
    </row>
    <row r="54" spans="1:6" ht="14.25" x14ac:dyDescent="0.2">
      <c r="A54" s="9"/>
      <c r="B54" s="78"/>
      <c r="C54" s="78"/>
      <c r="D54" s="78"/>
      <c r="E54" s="16"/>
      <c r="F54" s="9"/>
    </row>
    <row r="55" spans="1:6" ht="14.25" x14ac:dyDescent="0.2">
      <c r="A55" s="9"/>
      <c r="B55" s="78"/>
      <c r="C55" s="78"/>
      <c r="D55" s="78"/>
      <c r="E55" s="16"/>
      <c r="F55" s="9"/>
    </row>
    <row r="56" spans="1:6" ht="14.25" x14ac:dyDescent="0.2">
      <c r="A56" s="9"/>
      <c r="B56" s="78"/>
      <c r="C56" s="78"/>
      <c r="D56" s="78"/>
      <c r="E56" s="16"/>
      <c r="F56" s="9"/>
    </row>
    <row r="57" spans="1:6" ht="14.25" x14ac:dyDescent="0.2">
      <c r="A57" s="9"/>
      <c r="B57" s="78"/>
      <c r="C57" s="78"/>
      <c r="D57" s="78"/>
      <c r="E57" s="16"/>
      <c r="F57" s="9"/>
    </row>
    <row r="58" spans="1:6" ht="14.25" x14ac:dyDescent="0.2">
      <c r="A58" s="9"/>
      <c r="B58" s="78"/>
      <c r="C58" s="78"/>
      <c r="D58" s="78"/>
      <c r="E58" s="16"/>
      <c r="F58" s="9"/>
    </row>
    <row r="59" spans="1:6" ht="14.25" x14ac:dyDescent="0.2">
      <c r="A59" s="9"/>
      <c r="B59" s="78"/>
      <c r="C59" s="78"/>
      <c r="D59" s="78"/>
      <c r="E59" s="16"/>
      <c r="F59" s="9"/>
    </row>
    <row r="60" spans="1:6" ht="14.25" x14ac:dyDescent="0.2">
      <c r="A60" s="9"/>
      <c r="B60" s="78"/>
      <c r="C60" s="78"/>
      <c r="D60" s="78"/>
      <c r="E60" s="16"/>
      <c r="F60" s="9"/>
    </row>
    <row r="61" spans="1:6" ht="14.25" x14ac:dyDescent="0.2">
      <c r="A61" s="9"/>
      <c r="B61" s="78"/>
      <c r="C61" s="78"/>
      <c r="D61" s="78"/>
      <c r="E61" s="16"/>
      <c r="F61" s="9"/>
    </row>
    <row r="62" spans="1:6" ht="14.25" x14ac:dyDescent="0.2">
      <c r="A62" s="9"/>
      <c r="B62" s="78"/>
      <c r="C62" s="78"/>
      <c r="D62" s="78"/>
      <c r="E62" s="16"/>
      <c r="F62" s="9"/>
    </row>
    <row r="63" spans="1:6" ht="14.25" x14ac:dyDescent="0.2">
      <c r="A63" s="9"/>
      <c r="B63" s="78"/>
      <c r="C63" s="78"/>
      <c r="D63" s="78"/>
      <c r="E63" s="16"/>
      <c r="F63" s="9"/>
    </row>
    <row r="64" spans="1:6" ht="14.25" x14ac:dyDescent="0.2">
      <c r="A64" s="9"/>
      <c r="B64" s="78"/>
      <c r="C64" s="78"/>
      <c r="D64" s="78"/>
      <c r="E64" s="16"/>
      <c r="F64" s="9"/>
    </row>
    <row r="65" spans="1:6" ht="14.25" x14ac:dyDescent="0.2">
      <c r="A65" s="9"/>
      <c r="B65" s="78"/>
      <c r="C65" s="78"/>
      <c r="D65" s="78"/>
      <c r="E65" s="16"/>
      <c r="F65" s="9"/>
    </row>
    <row r="66" spans="1:6" ht="14.25" x14ac:dyDescent="0.2">
      <c r="A66" s="9"/>
      <c r="B66" s="78"/>
      <c r="C66" s="78"/>
      <c r="D66" s="78"/>
      <c r="E66" s="16"/>
      <c r="F66" s="9"/>
    </row>
    <row r="67" spans="1:6" ht="14.25" x14ac:dyDescent="0.2">
      <c r="A67" s="9"/>
      <c r="B67" s="78"/>
      <c r="C67" s="78"/>
      <c r="D67" s="78"/>
      <c r="E67" s="16"/>
      <c r="F67" s="9"/>
    </row>
    <row r="68" spans="1:6" ht="14.25" x14ac:dyDescent="0.2">
      <c r="A68" s="9"/>
      <c r="B68" s="78"/>
      <c r="C68" s="78"/>
      <c r="D68" s="78"/>
      <c r="E68" s="16"/>
      <c r="F68" s="9"/>
    </row>
    <row r="69" spans="1:6" ht="14.25" x14ac:dyDescent="0.2">
      <c r="A69" s="9"/>
      <c r="B69" s="78"/>
      <c r="C69" s="78"/>
      <c r="D69" s="78"/>
      <c r="E69" s="16"/>
      <c r="F69" s="9"/>
    </row>
    <row r="70" spans="1:6" ht="14.25" x14ac:dyDescent="0.2">
      <c r="A70" s="9"/>
      <c r="B70" s="78"/>
      <c r="C70" s="78"/>
      <c r="D70" s="78"/>
      <c r="E70" s="16"/>
      <c r="F70" s="9"/>
    </row>
    <row r="71" spans="1:6" ht="14.25" x14ac:dyDescent="0.2">
      <c r="A71" s="9"/>
      <c r="B71" s="78"/>
      <c r="C71" s="78"/>
      <c r="D71" s="78"/>
      <c r="E71" s="16"/>
      <c r="F71" s="9"/>
    </row>
    <row r="72" spans="1:6" ht="14.25" x14ac:dyDescent="0.2">
      <c r="A72" s="9"/>
      <c r="B72" s="78"/>
      <c r="C72" s="78"/>
      <c r="D72" s="78"/>
      <c r="E72" s="16"/>
      <c r="F72" s="9"/>
    </row>
    <row r="73" spans="1:6" ht="14.25" x14ac:dyDescent="0.2">
      <c r="A73" s="9"/>
      <c r="B73" s="78"/>
      <c r="C73" s="78"/>
      <c r="D73" s="78"/>
      <c r="E73" s="16"/>
      <c r="F73" s="9"/>
    </row>
    <row r="74" spans="1:6" ht="13.5" customHeight="1" x14ac:dyDescent="0.2">
      <c r="A74" s="9"/>
      <c r="B74" s="78"/>
      <c r="C74" s="78"/>
      <c r="D74" s="78"/>
      <c r="E74" s="16"/>
      <c r="F74" s="9"/>
    </row>
    <row r="75" spans="1:6" ht="13.5" customHeight="1" x14ac:dyDescent="0.2">
      <c r="A75" s="9"/>
      <c r="B75" s="13" t="s">
        <v>20</v>
      </c>
      <c r="C75" s="14"/>
      <c r="D75" s="14"/>
      <c r="E75" s="17">
        <f>SUM(E36:E74)</f>
        <v>281.25</v>
      </c>
      <c r="F75" s="9"/>
    </row>
    <row r="76" spans="1:6" ht="13.5" customHeight="1" x14ac:dyDescent="0.2">
      <c r="A76" s="9"/>
      <c r="B76" s="22" t="s">
        <v>17</v>
      </c>
      <c r="C76" s="14"/>
      <c r="D76" s="14"/>
      <c r="E76" s="18">
        <v>0</v>
      </c>
      <c r="F76" s="9"/>
    </row>
    <row r="77" spans="1:6" ht="13.5" customHeight="1" x14ac:dyDescent="0.2">
      <c r="A77" s="9"/>
      <c r="B77" s="22" t="s">
        <v>62</v>
      </c>
      <c r="C77" s="14"/>
      <c r="D77" s="14"/>
      <c r="E77" s="18">
        <v>0</v>
      </c>
      <c r="F77" s="9"/>
    </row>
    <row r="78" spans="1:6" ht="13.5" customHeight="1" x14ac:dyDescent="0.2">
      <c r="A78" s="9"/>
      <c r="B78" s="13" t="s">
        <v>19</v>
      </c>
      <c r="C78" s="14"/>
      <c r="D78" s="14"/>
      <c r="E78" s="17">
        <f>SUM(E75:E77)</f>
        <v>281.25</v>
      </c>
      <c r="F78" s="9"/>
    </row>
    <row r="79" spans="1:6" ht="13.5" customHeight="1" x14ac:dyDescent="0.2">
      <c r="A79" s="9"/>
      <c r="B79" s="14" t="s">
        <v>5</v>
      </c>
      <c r="C79" s="19">
        <v>0.05</v>
      </c>
      <c r="D79" s="14"/>
      <c r="E79" s="23">
        <f>ROUND(E78*C79,2)</f>
        <v>14.06</v>
      </c>
      <c r="F79" s="9"/>
    </row>
    <row r="80" spans="1:6" ht="13.5" customHeight="1" x14ac:dyDescent="0.2">
      <c r="A80" s="9"/>
      <c r="B80" s="14" t="s">
        <v>4</v>
      </c>
      <c r="C80" s="30">
        <v>9.9750000000000005E-2</v>
      </c>
      <c r="D80" s="14"/>
      <c r="E80" s="24">
        <f>ROUND(E78*C80,2)</f>
        <v>28.05</v>
      </c>
      <c r="F80" s="9"/>
    </row>
    <row r="81" spans="1:6" ht="13.5" customHeight="1" x14ac:dyDescent="0.2">
      <c r="A81" s="9"/>
      <c r="B81" s="14"/>
      <c r="C81" s="14"/>
      <c r="D81" s="14"/>
      <c r="E81" s="20"/>
      <c r="F81" s="9"/>
    </row>
    <row r="82" spans="1:6" ht="16.5" customHeight="1" thickBot="1" x14ac:dyDescent="0.25">
      <c r="A82" s="9"/>
      <c r="B82" s="13" t="s">
        <v>21</v>
      </c>
      <c r="C82" s="14"/>
      <c r="D82" s="14"/>
      <c r="E82" s="21">
        <f>SUM(E78:E80)</f>
        <v>323.36</v>
      </c>
      <c r="F82" s="9"/>
    </row>
    <row r="83" spans="1:6" ht="15.75" thickTop="1" x14ac:dyDescent="0.2">
      <c r="A83" s="9"/>
      <c r="B83" s="81"/>
      <c r="C83" s="81"/>
      <c r="D83" s="81"/>
      <c r="E83" s="25"/>
      <c r="F83" s="9"/>
    </row>
    <row r="84" spans="1:6" ht="15" x14ac:dyDescent="0.2">
      <c r="A84" s="9"/>
      <c r="B84" s="80" t="s">
        <v>23</v>
      </c>
      <c r="C84" s="80"/>
      <c r="D84" s="80"/>
      <c r="E84" s="25">
        <v>0</v>
      </c>
      <c r="F84" s="9"/>
    </row>
    <row r="85" spans="1:6" ht="15" x14ac:dyDescent="0.2">
      <c r="A85" s="9"/>
      <c r="B85" s="81"/>
      <c r="C85" s="81"/>
      <c r="D85" s="81"/>
      <c r="E85" s="25"/>
      <c r="F85" s="9"/>
    </row>
    <row r="86" spans="1:6" ht="19.5" customHeight="1" x14ac:dyDescent="0.2">
      <c r="A86" s="9"/>
      <c r="B86" s="26" t="s">
        <v>22</v>
      </c>
      <c r="C86" s="27"/>
      <c r="D86" s="27"/>
      <c r="E86" s="28">
        <f>E82-E84</f>
        <v>323.36</v>
      </c>
      <c r="F86" s="9"/>
    </row>
    <row r="87" spans="1:6" ht="13.5" customHeight="1" x14ac:dyDescent="0.2">
      <c r="A87" s="9"/>
      <c r="B87" s="9"/>
      <c r="C87" s="9"/>
      <c r="D87" s="9"/>
      <c r="E87" s="9"/>
      <c r="F87" s="9"/>
    </row>
    <row r="88" spans="1:6" x14ac:dyDescent="0.2">
      <c r="A88" s="9"/>
      <c r="B88" s="9"/>
      <c r="C88" s="9"/>
      <c r="D88" s="9"/>
      <c r="E88" s="9"/>
      <c r="F88" s="9"/>
    </row>
    <row r="89" spans="1:6" x14ac:dyDescent="0.2">
      <c r="A89" s="9"/>
      <c r="B89" s="76"/>
      <c r="C89" s="76"/>
      <c r="D89" s="76"/>
      <c r="E89" s="76"/>
      <c r="F89" s="9"/>
    </row>
    <row r="90" spans="1:6" ht="14.25" x14ac:dyDescent="0.2">
      <c r="A90" s="84" t="s">
        <v>24</v>
      </c>
      <c r="B90" s="84"/>
      <c r="C90" s="84"/>
      <c r="D90" s="84"/>
      <c r="E90" s="84"/>
      <c r="F90" s="84"/>
    </row>
    <row r="91" spans="1:6" ht="14.25" x14ac:dyDescent="0.2">
      <c r="A91" s="82" t="s">
        <v>7</v>
      </c>
      <c r="B91" s="82"/>
      <c r="C91" s="82"/>
      <c r="D91" s="82"/>
      <c r="E91" s="82"/>
      <c r="F91" s="82"/>
    </row>
    <row r="92" spans="1:6" x14ac:dyDescent="0.2">
      <c r="A92" s="9"/>
      <c r="B92" s="9"/>
      <c r="C92" s="9"/>
      <c r="D92" s="9"/>
      <c r="E92" s="9"/>
      <c r="F92" s="9"/>
    </row>
    <row r="93" spans="1:6" x14ac:dyDescent="0.2">
      <c r="A93" s="9"/>
      <c r="B93" s="77"/>
      <c r="C93" s="77"/>
      <c r="D93" s="77"/>
      <c r="E93" s="77"/>
      <c r="F93" s="9"/>
    </row>
    <row r="94" spans="1:6" ht="15" x14ac:dyDescent="0.2">
      <c r="A94" s="83" t="s">
        <v>8</v>
      </c>
      <c r="B94" s="83"/>
      <c r="C94" s="83"/>
      <c r="D94" s="83"/>
      <c r="E94" s="83"/>
      <c r="F94" s="83"/>
    </row>
    <row r="96" spans="1:6" ht="39.75" customHeight="1" x14ac:dyDescent="0.2">
      <c r="B96" s="74"/>
      <c r="C96" s="75"/>
      <c r="D96" s="75"/>
    </row>
    <row r="97" spans="2:4" ht="13.5" customHeight="1" x14ac:dyDescent="0.2"/>
    <row r="98" spans="2:4" x14ac:dyDescent="0.2">
      <c r="B98" s="4"/>
      <c r="C98" s="4"/>
      <c r="D98" s="4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4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2:F98"/>
  <sheetViews>
    <sheetView view="pageBreakPreview" zoomScale="80" zoomScaleNormal="100" zoomScaleSheetLayoutView="80" workbookViewId="0">
      <selection activeCell="B25" sqref="B25:B27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0.42578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68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/>
      <c r="C24" s="9"/>
      <c r="D24" s="9"/>
      <c r="E24" s="9"/>
      <c r="F24" s="9"/>
    </row>
    <row r="25" spans="1:6" ht="15" x14ac:dyDescent="0.2">
      <c r="A25" s="5"/>
      <c r="B25" s="13" t="s">
        <v>47</v>
      </c>
      <c r="C25" s="9"/>
      <c r="D25" s="9"/>
      <c r="E25" s="9"/>
      <c r="F25" s="9"/>
    </row>
    <row r="26" spans="1:6" ht="15" x14ac:dyDescent="0.2">
      <c r="A26" s="5"/>
      <c r="B26" s="14" t="s">
        <v>48</v>
      </c>
      <c r="C26" s="9"/>
      <c r="D26" s="9"/>
      <c r="E26" s="9"/>
      <c r="F26" s="9"/>
    </row>
    <row r="27" spans="1:6" ht="15" x14ac:dyDescent="0.2">
      <c r="A27" s="5"/>
      <c r="B27" s="14" t="s">
        <v>49</v>
      </c>
      <c r="C27" s="9"/>
      <c r="D27" s="9"/>
      <c r="E27" s="9"/>
      <c r="F27" s="9"/>
    </row>
    <row r="28" spans="1:6" x14ac:dyDescent="0.2">
      <c r="A28" s="6"/>
      <c r="B28" s="9"/>
      <c r="C28" s="11"/>
      <c r="D28" s="11"/>
      <c r="E28" s="12"/>
      <c r="F28" s="9"/>
    </row>
    <row r="29" spans="1:6" ht="15" x14ac:dyDescent="0.2">
      <c r="A29" s="5"/>
      <c r="B29" s="11"/>
      <c r="C29" s="11"/>
      <c r="D29" s="15" t="s">
        <v>16</v>
      </c>
      <c r="E29" s="15" t="s">
        <v>70</v>
      </c>
      <c r="F29" s="9"/>
    </row>
    <row r="30" spans="1:6" ht="13.5" thickBot="1" x14ac:dyDescent="0.25">
      <c r="A30" s="7"/>
      <c r="B30" s="7"/>
      <c r="C30" s="7"/>
      <c r="D30" s="7"/>
      <c r="E30" s="7"/>
      <c r="F30" s="8"/>
    </row>
    <row r="31" spans="1:6" s="29" customFormat="1" ht="21.75" customHeight="1" x14ac:dyDescent="0.2">
      <c r="A31" s="79" t="s">
        <v>0</v>
      </c>
      <c r="B31" s="79"/>
      <c r="C31" s="79"/>
      <c r="D31" s="79"/>
      <c r="E31" s="79"/>
      <c r="F31" s="79"/>
    </row>
    <row r="32" spans="1:6" x14ac:dyDescent="0.2">
      <c r="A32" s="5"/>
      <c r="B32" s="6"/>
      <c r="C32" s="5"/>
      <c r="D32" s="5"/>
      <c r="E32" s="5"/>
    </row>
    <row r="33" spans="1:6" ht="14.25" x14ac:dyDescent="0.2">
      <c r="A33" s="9"/>
      <c r="B33" s="10" t="s">
        <v>6</v>
      </c>
      <c r="C33" s="10"/>
      <c r="D33" s="10"/>
      <c r="E33" s="16"/>
      <c r="F33" s="9"/>
    </row>
    <row r="34" spans="1:6" ht="14.25" x14ac:dyDescent="0.2">
      <c r="A34" s="9"/>
      <c r="B34" s="78"/>
      <c r="C34" s="78"/>
      <c r="D34" s="78"/>
      <c r="E34" s="16"/>
      <c r="F34" s="9"/>
    </row>
    <row r="35" spans="1:6" ht="14.25" x14ac:dyDescent="0.2">
      <c r="A35" s="9"/>
      <c r="B35" s="78"/>
      <c r="C35" s="78"/>
      <c r="D35" s="78"/>
      <c r="E35" s="16"/>
      <c r="F35" s="9"/>
    </row>
    <row r="36" spans="1:6" ht="14.25" x14ac:dyDescent="0.2">
      <c r="A36" s="9"/>
      <c r="B36" s="78" t="s">
        <v>69</v>
      </c>
      <c r="C36" s="78"/>
      <c r="D36" s="78"/>
      <c r="E36" s="16">
        <v>225</v>
      </c>
      <c r="F36" s="9"/>
    </row>
    <row r="37" spans="1:6" ht="14.25" x14ac:dyDescent="0.2">
      <c r="A37" s="9"/>
      <c r="B37" s="78"/>
      <c r="C37" s="78"/>
      <c r="D37" s="78"/>
      <c r="E37" s="16"/>
      <c r="F37" s="9"/>
    </row>
    <row r="38" spans="1:6" ht="14.25" x14ac:dyDescent="0.2">
      <c r="A38" s="9"/>
      <c r="B38" s="78"/>
      <c r="C38" s="78"/>
      <c r="D38" s="78"/>
      <c r="E38" s="16"/>
      <c r="F38" s="9"/>
    </row>
    <row r="39" spans="1:6" ht="14.25" x14ac:dyDescent="0.2">
      <c r="A39" s="9"/>
      <c r="B39" s="78"/>
      <c r="C39" s="78"/>
      <c r="D39" s="78"/>
      <c r="E39" s="16"/>
      <c r="F39" s="9"/>
    </row>
    <row r="40" spans="1:6" ht="14.25" x14ac:dyDescent="0.2">
      <c r="A40" s="9"/>
      <c r="B40" s="78"/>
      <c r="C40" s="78"/>
      <c r="D40" s="78"/>
      <c r="E40" s="16"/>
      <c r="F40" s="9"/>
    </row>
    <row r="41" spans="1:6" ht="13.5" customHeight="1" x14ac:dyDescent="0.2">
      <c r="A41" s="9"/>
      <c r="B41" s="78"/>
      <c r="C41" s="78"/>
      <c r="D41" s="78"/>
      <c r="E41" s="16"/>
      <c r="F41" s="9"/>
    </row>
    <row r="42" spans="1:6" ht="14.25" x14ac:dyDescent="0.2">
      <c r="A42" s="9"/>
      <c r="B42" s="78"/>
      <c r="C42" s="78"/>
      <c r="D42" s="78"/>
      <c r="E42" s="16"/>
      <c r="F42" s="9"/>
    </row>
    <row r="43" spans="1:6" ht="14.25" x14ac:dyDescent="0.2">
      <c r="A43" s="9"/>
      <c r="B43" s="78"/>
      <c r="C43" s="78"/>
      <c r="D43" s="78"/>
      <c r="E43" s="16"/>
      <c r="F43" s="9"/>
    </row>
    <row r="44" spans="1:6" ht="14.25" x14ac:dyDescent="0.2">
      <c r="A44" s="9"/>
      <c r="B44" s="78"/>
      <c r="C44" s="78"/>
      <c r="D44" s="78"/>
      <c r="E44" s="16"/>
      <c r="F44" s="9"/>
    </row>
    <row r="45" spans="1:6" ht="14.25" x14ac:dyDescent="0.2">
      <c r="A45" s="9"/>
      <c r="B45" s="78"/>
      <c r="C45" s="78"/>
      <c r="D45" s="78"/>
      <c r="E45" s="16"/>
      <c r="F45" s="9"/>
    </row>
    <row r="46" spans="1:6" ht="14.25" x14ac:dyDescent="0.2">
      <c r="A46" s="9"/>
      <c r="B46" s="78"/>
      <c r="C46" s="78"/>
      <c r="D46" s="78"/>
      <c r="E46" s="16"/>
      <c r="F46" s="9"/>
    </row>
    <row r="47" spans="1:6" ht="14.25" x14ac:dyDescent="0.2">
      <c r="A47" s="9"/>
      <c r="B47" s="78"/>
      <c r="C47" s="78"/>
      <c r="D47" s="78"/>
      <c r="E47" s="16"/>
      <c r="F47" s="9"/>
    </row>
    <row r="48" spans="1:6" ht="14.25" x14ac:dyDescent="0.2">
      <c r="A48" s="9"/>
      <c r="B48" s="78"/>
      <c r="C48" s="78"/>
      <c r="D48" s="78"/>
      <c r="E48" s="16"/>
      <c r="F48" s="9"/>
    </row>
    <row r="49" spans="1:6" ht="14.25" x14ac:dyDescent="0.2">
      <c r="A49" s="9"/>
      <c r="B49" s="78"/>
      <c r="C49" s="78"/>
      <c r="D49" s="78"/>
      <c r="E49" s="16"/>
      <c r="F49" s="9"/>
    </row>
    <row r="50" spans="1:6" ht="14.25" x14ac:dyDescent="0.2">
      <c r="A50" s="9"/>
      <c r="B50" s="78"/>
      <c r="C50" s="78"/>
      <c r="D50" s="78"/>
      <c r="E50" s="16"/>
      <c r="F50" s="9"/>
    </row>
    <row r="51" spans="1:6" ht="14.25" x14ac:dyDescent="0.2">
      <c r="A51" s="9"/>
      <c r="B51" s="78"/>
      <c r="C51" s="78"/>
      <c r="D51" s="78"/>
      <c r="E51" s="16"/>
      <c r="F51" s="9"/>
    </row>
    <row r="52" spans="1:6" ht="14.25" x14ac:dyDescent="0.2">
      <c r="A52" s="9"/>
      <c r="B52" s="78"/>
      <c r="C52" s="78"/>
      <c r="D52" s="78"/>
      <c r="E52" s="16"/>
      <c r="F52" s="9"/>
    </row>
    <row r="53" spans="1:6" ht="14.25" x14ac:dyDescent="0.2">
      <c r="A53" s="9"/>
      <c r="B53" s="78"/>
      <c r="C53" s="78"/>
      <c r="D53" s="78"/>
      <c r="E53" s="16"/>
      <c r="F53" s="9"/>
    </row>
    <row r="54" spans="1:6" ht="14.25" x14ac:dyDescent="0.2">
      <c r="A54" s="9"/>
      <c r="B54" s="78"/>
      <c r="C54" s="78"/>
      <c r="D54" s="78"/>
      <c r="E54" s="16"/>
      <c r="F54" s="9"/>
    </row>
    <row r="55" spans="1:6" ht="14.25" x14ac:dyDescent="0.2">
      <c r="A55" s="9"/>
      <c r="B55" s="78"/>
      <c r="C55" s="78"/>
      <c r="D55" s="78"/>
      <c r="E55" s="16"/>
      <c r="F55" s="9"/>
    </row>
    <row r="56" spans="1:6" ht="14.25" x14ac:dyDescent="0.2">
      <c r="A56" s="9"/>
      <c r="B56" s="78"/>
      <c r="C56" s="78"/>
      <c r="D56" s="78"/>
      <c r="E56" s="16"/>
      <c r="F56" s="9"/>
    </row>
    <row r="57" spans="1:6" ht="14.25" x14ac:dyDescent="0.2">
      <c r="A57" s="9"/>
      <c r="B57" s="78"/>
      <c r="C57" s="78"/>
      <c r="D57" s="78"/>
      <c r="E57" s="16"/>
      <c r="F57" s="9"/>
    </row>
    <row r="58" spans="1:6" ht="14.25" x14ac:dyDescent="0.2">
      <c r="A58" s="9"/>
      <c r="B58" s="78"/>
      <c r="C58" s="78"/>
      <c r="D58" s="78"/>
      <c r="E58" s="16"/>
      <c r="F58" s="9"/>
    </row>
    <row r="59" spans="1:6" ht="14.25" x14ac:dyDescent="0.2">
      <c r="A59" s="9"/>
      <c r="B59" s="78"/>
      <c r="C59" s="78"/>
      <c r="D59" s="78"/>
      <c r="E59" s="16"/>
      <c r="F59" s="9"/>
    </row>
    <row r="60" spans="1:6" ht="14.25" x14ac:dyDescent="0.2">
      <c r="A60" s="9"/>
      <c r="B60" s="78"/>
      <c r="C60" s="78"/>
      <c r="D60" s="78"/>
      <c r="E60" s="16"/>
      <c r="F60" s="9"/>
    </row>
    <row r="61" spans="1:6" ht="14.25" x14ac:dyDescent="0.2">
      <c r="A61" s="9"/>
      <c r="B61" s="78"/>
      <c r="C61" s="78"/>
      <c r="D61" s="78"/>
      <c r="E61" s="16"/>
      <c r="F61" s="9"/>
    </row>
    <row r="62" spans="1:6" ht="14.25" x14ac:dyDescent="0.2">
      <c r="A62" s="9"/>
      <c r="B62" s="78"/>
      <c r="C62" s="78"/>
      <c r="D62" s="78"/>
      <c r="E62" s="16"/>
      <c r="F62" s="9"/>
    </row>
    <row r="63" spans="1:6" ht="14.25" x14ac:dyDescent="0.2">
      <c r="A63" s="9"/>
      <c r="B63" s="78"/>
      <c r="C63" s="78"/>
      <c r="D63" s="78"/>
      <c r="E63" s="16"/>
      <c r="F63" s="9"/>
    </row>
    <row r="64" spans="1:6" ht="14.25" x14ac:dyDescent="0.2">
      <c r="A64" s="9"/>
      <c r="B64" s="78"/>
      <c r="C64" s="78"/>
      <c r="D64" s="78"/>
      <c r="E64" s="16"/>
      <c r="F64" s="9"/>
    </row>
    <row r="65" spans="1:6" ht="14.25" x14ac:dyDescent="0.2">
      <c r="A65" s="9"/>
      <c r="B65" s="78"/>
      <c r="C65" s="78"/>
      <c r="D65" s="78"/>
      <c r="E65" s="16"/>
      <c r="F65" s="9"/>
    </row>
    <row r="66" spans="1:6" ht="14.25" x14ac:dyDescent="0.2">
      <c r="A66" s="9"/>
      <c r="B66" s="78"/>
      <c r="C66" s="78"/>
      <c r="D66" s="78"/>
      <c r="E66" s="16"/>
      <c r="F66" s="9"/>
    </row>
    <row r="67" spans="1:6" ht="14.25" x14ac:dyDescent="0.2">
      <c r="A67" s="9"/>
      <c r="B67" s="78"/>
      <c r="C67" s="78"/>
      <c r="D67" s="78"/>
      <c r="E67" s="16"/>
      <c r="F67" s="9"/>
    </row>
    <row r="68" spans="1:6" ht="14.25" x14ac:dyDescent="0.2">
      <c r="A68" s="9"/>
      <c r="B68" s="78"/>
      <c r="C68" s="78"/>
      <c r="D68" s="78"/>
      <c r="E68" s="16"/>
      <c r="F68" s="9"/>
    </row>
    <row r="69" spans="1:6" ht="14.25" x14ac:dyDescent="0.2">
      <c r="A69" s="9"/>
      <c r="B69" s="78"/>
      <c r="C69" s="78"/>
      <c r="D69" s="78"/>
      <c r="E69" s="16"/>
      <c r="F69" s="9"/>
    </row>
    <row r="70" spans="1:6" ht="14.25" x14ac:dyDescent="0.2">
      <c r="A70" s="9"/>
      <c r="B70" s="78"/>
      <c r="C70" s="78"/>
      <c r="D70" s="78"/>
      <c r="E70" s="16"/>
      <c r="F70" s="9"/>
    </row>
    <row r="71" spans="1:6" ht="14.25" x14ac:dyDescent="0.2">
      <c r="A71" s="9"/>
      <c r="B71" s="78"/>
      <c r="C71" s="78"/>
      <c r="D71" s="78"/>
      <c r="E71" s="16"/>
      <c r="F71" s="9"/>
    </row>
    <row r="72" spans="1:6" ht="14.25" x14ac:dyDescent="0.2">
      <c r="A72" s="9"/>
      <c r="B72" s="78"/>
      <c r="C72" s="78"/>
      <c r="D72" s="78"/>
      <c r="E72" s="16"/>
      <c r="F72" s="9"/>
    </row>
    <row r="73" spans="1:6" ht="14.25" x14ac:dyDescent="0.2">
      <c r="A73" s="9"/>
      <c r="B73" s="78"/>
      <c r="C73" s="78"/>
      <c r="D73" s="78"/>
      <c r="E73" s="16"/>
      <c r="F73" s="9"/>
    </row>
    <row r="74" spans="1:6" ht="13.5" customHeight="1" x14ac:dyDescent="0.2">
      <c r="A74" s="9"/>
      <c r="B74" s="78"/>
      <c r="C74" s="78"/>
      <c r="D74" s="78"/>
      <c r="E74" s="16"/>
      <c r="F74" s="9"/>
    </row>
    <row r="75" spans="1:6" ht="13.5" customHeight="1" x14ac:dyDescent="0.2">
      <c r="A75" s="9"/>
      <c r="B75" s="13" t="s">
        <v>20</v>
      </c>
      <c r="C75" s="14"/>
      <c r="D75" s="14"/>
      <c r="E75" s="17">
        <f>SUM(E36:E74)</f>
        <v>225</v>
      </c>
      <c r="F75" s="9"/>
    </row>
    <row r="76" spans="1:6" ht="13.5" customHeight="1" x14ac:dyDescent="0.2">
      <c r="A76" s="9"/>
      <c r="B76" s="22" t="s">
        <v>17</v>
      </c>
      <c r="C76" s="14"/>
      <c r="D76" s="14"/>
      <c r="E76" s="18">
        <v>0</v>
      </c>
      <c r="F76" s="9"/>
    </row>
    <row r="77" spans="1:6" ht="13.5" customHeight="1" x14ac:dyDescent="0.2">
      <c r="A77" s="9"/>
      <c r="B77" s="22" t="s">
        <v>62</v>
      </c>
      <c r="C77" s="14"/>
      <c r="D77" s="14"/>
      <c r="E77" s="18">
        <v>0</v>
      </c>
      <c r="F77" s="9"/>
    </row>
    <row r="78" spans="1:6" ht="13.5" customHeight="1" x14ac:dyDescent="0.2">
      <c r="A78" s="9"/>
      <c r="B78" s="13" t="s">
        <v>19</v>
      </c>
      <c r="C78" s="14"/>
      <c r="D78" s="14"/>
      <c r="E78" s="17">
        <f>SUM(E75:E77)</f>
        <v>225</v>
      </c>
      <c r="F78" s="9"/>
    </row>
    <row r="79" spans="1:6" ht="13.5" customHeight="1" x14ac:dyDescent="0.2">
      <c r="A79" s="9"/>
      <c r="B79" s="14" t="s">
        <v>5</v>
      </c>
      <c r="C79" s="19">
        <v>0.05</v>
      </c>
      <c r="D79" s="14"/>
      <c r="E79" s="23">
        <f>ROUND(E78*C79,2)</f>
        <v>11.25</v>
      </c>
      <c r="F79" s="9"/>
    </row>
    <row r="80" spans="1:6" ht="13.5" customHeight="1" x14ac:dyDescent="0.2">
      <c r="A80" s="9"/>
      <c r="B80" s="14" t="s">
        <v>4</v>
      </c>
      <c r="C80" s="30">
        <v>9.9750000000000005E-2</v>
      </c>
      <c r="D80" s="14"/>
      <c r="E80" s="24">
        <f>ROUND(E78*C80,2)</f>
        <v>22.44</v>
      </c>
      <c r="F80" s="9"/>
    </row>
    <row r="81" spans="1:6" ht="13.5" customHeight="1" x14ac:dyDescent="0.2">
      <c r="A81" s="9"/>
      <c r="B81" s="14"/>
      <c r="C81" s="14"/>
      <c r="D81" s="14"/>
      <c r="E81" s="20"/>
      <c r="F81" s="9"/>
    </row>
    <row r="82" spans="1:6" ht="16.5" customHeight="1" thickBot="1" x14ac:dyDescent="0.25">
      <c r="A82" s="9"/>
      <c r="B82" s="13" t="s">
        <v>21</v>
      </c>
      <c r="C82" s="14"/>
      <c r="D82" s="14"/>
      <c r="E82" s="21">
        <f>SUM(E78:E80)</f>
        <v>258.69</v>
      </c>
      <c r="F82" s="9"/>
    </row>
    <row r="83" spans="1:6" ht="15.75" thickTop="1" x14ac:dyDescent="0.2">
      <c r="A83" s="9"/>
      <c r="B83" s="81"/>
      <c r="C83" s="81"/>
      <c r="D83" s="81"/>
      <c r="E83" s="25"/>
      <c r="F83" s="9"/>
    </row>
    <row r="84" spans="1:6" ht="15" x14ac:dyDescent="0.2">
      <c r="A84" s="9"/>
      <c r="B84" s="80" t="s">
        <v>23</v>
      </c>
      <c r="C84" s="80"/>
      <c r="D84" s="80"/>
      <c r="E84" s="25">
        <v>0</v>
      </c>
      <c r="F84" s="9"/>
    </row>
    <row r="85" spans="1:6" ht="15" x14ac:dyDescent="0.2">
      <c r="A85" s="9"/>
      <c r="B85" s="81"/>
      <c r="C85" s="81"/>
      <c r="D85" s="81"/>
      <c r="E85" s="25"/>
      <c r="F85" s="9"/>
    </row>
    <row r="86" spans="1:6" ht="19.5" customHeight="1" x14ac:dyDescent="0.2">
      <c r="A86" s="9"/>
      <c r="B86" s="26" t="s">
        <v>22</v>
      </c>
      <c r="C86" s="27"/>
      <c r="D86" s="27"/>
      <c r="E86" s="28">
        <f>E82-E84</f>
        <v>258.69</v>
      </c>
      <c r="F86" s="9"/>
    </row>
    <row r="87" spans="1:6" ht="13.5" customHeight="1" x14ac:dyDescent="0.2">
      <c r="A87" s="9"/>
      <c r="B87" s="9"/>
      <c r="C87" s="9"/>
      <c r="D87" s="9"/>
      <c r="E87" s="9"/>
      <c r="F87" s="9"/>
    </row>
    <row r="88" spans="1:6" x14ac:dyDescent="0.2">
      <c r="A88" s="9"/>
      <c r="B88" s="9"/>
      <c r="C88" s="9"/>
      <c r="D88" s="9"/>
      <c r="E88" s="9"/>
      <c r="F88" s="9"/>
    </row>
    <row r="89" spans="1:6" x14ac:dyDescent="0.2">
      <c r="A89" s="9"/>
      <c r="B89" s="76"/>
      <c r="C89" s="76"/>
      <c r="D89" s="76"/>
      <c r="E89" s="76"/>
      <c r="F89" s="9"/>
    </row>
    <row r="90" spans="1:6" ht="14.25" x14ac:dyDescent="0.2">
      <c r="A90" s="84" t="s">
        <v>24</v>
      </c>
      <c r="B90" s="84"/>
      <c r="C90" s="84"/>
      <c r="D90" s="84"/>
      <c r="E90" s="84"/>
      <c r="F90" s="84"/>
    </row>
    <row r="91" spans="1:6" ht="14.25" x14ac:dyDescent="0.2">
      <c r="A91" s="82" t="s">
        <v>7</v>
      </c>
      <c r="B91" s="82"/>
      <c r="C91" s="82"/>
      <c r="D91" s="82"/>
      <c r="E91" s="82"/>
      <c r="F91" s="82"/>
    </row>
    <row r="92" spans="1:6" x14ac:dyDescent="0.2">
      <c r="A92" s="9"/>
      <c r="B92" s="9"/>
      <c r="C92" s="9"/>
      <c r="D92" s="9"/>
      <c r="E92" s="9"/>
      <c r="F92" s="9"/>
    </row>
    <row r="93" spans="1:6" x14ac:dyDescent="0.2">
      <c r="A93" s="9"/>
      <c r="B93" s="77"/>
      <c r="C93" s="77"/>
      <c r="D93" s="77"/>
      <c r="E93" s="77"/>
      <c r="F93" s="9"/>
    </row>
    <row r="94" spans="1:6" ht="15" x14ac:dyDescent="0.2">
      <c r="A94" s="83" t="s">
        <v>8</v>
      </c>
      <c r="B94" s="83"/>
      <c r="C94" s="83"/>
      <c r="D94" s="83"/>
      <c r="E94" s="83"/>
      <c r="F94" s="83"/>
    </row>
    <row r="96" spans="1:6" ht="39.75" customHeight="1" x14ac:dyDescent="0.2">
      <c r="B96" s="74"/>
      <c r="C96" s="75"/>
      <c r="D96" s="75"/>
    </row>
    <row r="97" spans="2:4" ht="13.5" customHeight="1" x14ac:dyDescent="0.2"/>
    <row r="98" spans="2:4" x14ac:dyDescent="0.2">
      <c r="B98" s="4"/>
      <c r="C98" s="4"/>
      <c r="D98" s="4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5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2:F89"/>
  <sheetViews>
    <sheetView view="pageBreakPreview" zoomScale="80" zoomScaleNormal="100" zoomScaleSheetLayoutView="80" workbookViewId="0">
      <selection activeCell="F66" sqref="F66"/>
    </sheetView>
  </sheetViews>
  <sheetFormatPr baseColWidth="10" defaultRowHeight="12.75" x14ac:dyDescent="0.2"/>
  <cols>
    <col min="1" max="1" width="5.140625" style="32" customWidth="1"/>
    <col min="2" max="2" width="120" style="32" customWidth="1"/>
    <col min="3" max="3" width="11.5703125" style="32" customWidth="1"/>
    <col min="4" max="4" width="17.5703125" style="32" customWidth="1"/>
    <col min="5" max="5" width="17.7109375" style="32" customWidth="1"/>
    <col min="6" max="6" width="10.5703125" style="32" customWidth="1"/>
    <col min="7" max="16384" width="11.42578125" style="32"/>
  </cols>
  <sheetData>
    <row r="12" spans="2:5" x14ac:dyDescent="0.2">
      <c r="B12" s="31"/>
      <c r="E12" s="33"/>
    </row>
    <row r="13" spans="2:5" x14ac:dyDescent="0.2">
      <c r="B13" s="31"/>
      <c r="E13" s="33"/>
    </row>
    <row r="14" spans="2:5" x14ac:dyDescent="0.2">
      <c r="B14" s="31"/>
      <c r="E14" s="33"/>
    </row>
    <row r="15" spans="2:5" x14ac:dyDescent="0.2">
      <c r="B15" s="31"/>
      <c r="E15" s="33"/>
    </row>
    <row r="16" spans="2:5" x14ac:dyDescent="0.2">
      <c r="B16" s="31"/>
      <c r="E16" s="33"/>
    </row>
    <row r="17" spans="1:6" x14ac:dyDescent="0.2">
      <c r="B17" s="31"/>
      <c r="E17" s="33"/>
    </row>
    <row r="18" spans="1:6" x14ac:dyDescent="0.2">
      <c r="B18" s="31"/>
      <c r="E18" s="33"/>
    </row>
    <row r="19" spans="1:6" x14ac:dyDescent="0.2">
      <c r="B19" s="31"/>
      <c r="E19" s="33"/>
    </row>
    <row r="20" spans="1:6" x14ac:dyDescent="0.2">
      <c r="B20" s="31"/>
      <c r="E20" s="33"/>
    </row>
    <row r="21" spans="1:6" ht="15" x14ac:dyDescent="0.2">
      <c r="A21" s="34"/>
      <c r="B21" s="35" t="s">
        <v>82</v>
      </c>
      <c r="C21" s="36"/>
      <c r="D21" s="36"/>
      <c r="E21" s="36"/>
      <c r="F21" s="36"/>
    </row>
    <row r="22" spans="1:6" ht="15" x14ac:dyDescent="0.2">
      <c r="A22" s="34"/>
      <c r="B22" s="37"/>
      <c r="C22" s="36"/>
      <c r="D22" s="36"/>
      <c r="E22" s="36"/>
      <c r="F22" s="36"/>
    </row>
    <row r="23" spans="1:6" ht="15" x14ac:dyDescent="0.2">
      <c r="A23" s="34"/>
      <c r="B23" s="37"/>
      <c r="C23" s="36"/>
      <c r="D23" s="36"/>
      <c r="E23" s="36"/>
      <c r="F23" s="36"/>
    </row>
    <row r="24" spans="1:6" ht="15" x14ac:dyDescent="0.2">
      <c r="A24" s="34"/>
      <c r="B24" s="13"/>
      <c r="C24" s="36"/>
      <c r="D24" s="36"/>
      <c r="E24" s="36"/>
      <c r="F24" s="36"/>
    </row>
    <row r="25" spans="1:6" ht="15" x14ac:dyDescent="0.2">
      <c r="A25" s="34"/>
      <c r="B25" s="13" t="s">
        <v>57</v>
      </c>
      <c r="C25" s="36"/>
      <c r="D25" s="36"/>
      <c r="E25" s="36"/>
      <c r="F25" s="36"/>
    </row>
    <row r="26" spans="1:6" ht="33.75" customHeight="1" x14ac:dyDescent="0.2">
      <c r="A26" s="34"/>
      <c r="B26" s="73" t="s">
        <v>83</v>
      </c>
      <c r="C26" s="36"/>
      <c r="D26" s="36"/>
      <c r="E26" s="36"/>
      <c r="F26" s="36"/>
    </row>
    <row r="27" spans="1:6" x14ac:dyDescent="0.2">
      <c r="A27" s="38"/>
      <c r="B27" s="36"/>
      <c r="C27" s="39"/>
      <c r="D27" s="39"/>
      <c r="E27" s="40"/>
      <c r="F27" s="36"/>
    </row>
    <row r="28" spans="1:6" ht="15" x14ac:dyDescent="0.2">
      <c r="A28" s="34"/>
      <c r="B28" s="39"/>
      <c r="C28" s="39"/>
      <c r="D28" s="41" t="s">
        <v>16</v>
      </c>
      <c r="E28" s="41" t="s">
        <v>85</v>
      </c>
      <c r="F28" s="36"/>
    </row>
    <row r="29" spans="1:6" ht="13.5" thickBot="1" x14ac:dyDescent="0.25">
      <c r="A29" s="42"/>
      <c r="B29" s="42"/>
      <c r="C29" s="42"/>
      <c r="D29" s="42"/>
      <c r="E29" s="42"/>
      <c r="F29" s="43"/>
    </row>
    <row r="30" spans="1:6" s="44" customFormat="1" ht="21.75" customHeight="1" x14ac:dyDescent="0.2">
      <c r="A30" s="86" t="s">
        <v>0</v>
      </c>
      <c r="B30" s="86"/>
      <c r="C30" s="86"/>
      <c r="D30" s="86"/>
      <c r="E30" s="86"/>
      <c r="F30" s="86"/>
    </row>
    <row r="31" spans="1:6" x14ac:dyDescent="0.2">
      <c r="A31" s="34"/>
      <c r="B31" s="38"/>
      <c r="C31" s="34"/>
      <c r="D31" s="34"/>
      <c r="E31" s="34"/>
    </row>
    <row r="32" spans="1:6" ht="14.25" x14ac:dyDescent="0.2">
      <c r="A32" s="36"/>
      <c r="B32" s="45" t="s">
        <v>6</v>
      </c>
      <c r="C32" s="45"/>
      <c r="D32" s="45"/>
      <c r="E32" s="46"/>
      <c r="F32" s="36"/>
    </row>
    <row r="33" spans="1:6" ht="14.25" x14ac:dyDescent="0.2">
      <c r="A33" s="36"/>
      <c r="B33" s="85"/>
      <c r="C33" s="85"/>
      <c r="D33" s="85"/>
      <c r="E33" s="46"/>
      <c r="F33" s="36"/>
    </row>
    <row r="34" spans="1:6" ht="14.25" x14ac:dyDescent="0.2">
      <c r="A34" s="36"/>
      <c r="B34" s="85"/>
      <c r="C34" s="85"/>
      <c r="D34" s="85"/>
      <c r="E34" s="46"/>
      <c r="F34" s="36"/>
    </row>
    <row r="35" spans="1:6" ht="57.75" customHeight="1" x14ac:dyDescent="0.2">
      <c r="A35" s="36"/>
      <c r="B35" s="85" t="s">
        <v>84</v>
      </c>
      <c r="C35" s="85"/>
      <c r="D35" s="85"/>
      <c r="E35" s="46"/>
      <c r="F35" s="36"/>
    </row>
    <row r="36" spans="1:6" ht="14.25" x14ac:dyDescent="0.2">
      <c r="A36" s="36"/>
      <c r="B36" s="85"/>
      <c r="C36" s="85"/>
      <c r="D36" s="85"/>
      <c r="E36" s="46"/>
      <c r="F36" s="36"/>
    </row>
    <row r="37" spans="1:6" ht="14.25" x14ac:dyDescent="0.2">
      <c r="A37" s="36"/>
      <c r="B37" s="85"/>
      <c r="C37" s="85"/>
      <c r="D37" s="85"/>
      <c r="E37" s="46"/>
      <c r="F37" s="36"/>
    </row>
    <row r="38" spans="1:6" ht="14.25" x14ac:dyDescent="0.2">
      <c r="A38" s="36"/>
      <c r="B38" s="85"/>
      <c r="C38" s="85"/>
      <c r="D38" s="85"/>
      <c r="E38" s="46"/>
      <c r="F38" s="36"/>
    </row>
    <row r="39" spans="1:6" ht="14.25" x14ac:dyDescent="0.2">
      <c r="A39" s="36"/>
      <c r="B39" s="85"/>
      <c r="C39" s="85"/>
      <c r="D39" s="85"/>
      <c r="E39" s="46"/>
      <c r="F39" s="36"/>
    </row>
    <row r="40" spans="1:6" ht="14.25" x14ac:dyDescent="0.2">
      <c r="A40" s="36"/>
      <c r="B40" s="85"/>
      <c r="C40" s="85"/>
      <c r="D40" s="85"/>
      <c r="E40" s="46"/>
      <c r="F40" s="36"/>
    </row>
    <row r="41" spans="1:6" ht="14.25" x14ac:dyDescent="0.2">
      <c r="A41" s="36"/>
      <c r="B41" s="85"/>
      <c r="C41" s="85"/>
      <c r="D41" s="85"/>
      <c r="E41" s="46"/>
      <c r="F41" s="36"/>
    </row>
    <row r="42" spans="1:6" ht="14.25" x14ac:dyDescent="0.2">
      <c r="A42" s="36"/>
      <c r="B42" s="85"/>
      <c r="C42" s="85"/>
      <c r="D42" s="85"/>
      <c r="E42" s="46"/>
      <c r="F42" s="36"/>
    </row>
    <row r="43" spans="1:6" ht="14.25" x14ac:dyDescent="0.2">
      <c r="A43" s="36"/>
      <c r="B43" s="85"/>
      <c r="C43" s="85"/>
      <c r="D43" s="85"/>
      <c r="E43" s="46"/>
      <c r="F43" s="36"/>
    </row>
    <row r="44" spans="1:6" ht="14.25" x14ac:dyDescent="0.2">
      <c r="A44" s="36"/>
      <c r="B44" s="85"/>
      <c r="C44" s="85"/>
      <c r="D44" s="85"/>
      <c r="E44" s="46"/>
      <c r="F44" s="36"/>
    </row>
    <row r="45" spans="1:6" ht="14.25" x14ac:dyDescent="0.2">
      <c r="A45" s="36"/>
      <c r="B45" s="85"/>
      <c r="C45" s="85"/>
      <c r="D45" s="85"/>
      <c r="E45" s="46"/>
      <c r="F45" s="36"/>
    </row>
    <row r="46" spans="1:6" ht="14.25" x14ac:dyDescent="0.2">
      <c r="A46" s="36"/>
      <c r="B46" s="85"/>
      <c r="C46" s="85"/>
      <c r="D46" s="85"/>
      <c r="E46" s="46"/>
      <c r="F46" s="36"/>
    </row>
    <row r="47" spans="1:6" ht="14.25" x14ac:dyDescent="0.2">
      <c r="A47" s="36"/>
      <c r="B47" s="85"/>
      <c r="C47" s="85"/>
      <c r="D47" s="85"/>
      <c r="E47" s="46"/>
      <c r="F47" s="36"/>
    </row>
    <row r="48" spans="1:6" ht="14.25" x14ac:dyDescent="0.2">
      <c r="A48" s="36"/>
      <c r="B48" s="85"/>
      <c r="C48" s="85"/>
      <c r="D48" s="85"/>
      <c r="E48" s="46"/>
      <c r="F48" s="36"/>
    </row>
    <row r="49" spans="1:6" ht="14.25" x14ac:dyDescent="0.2">
      <c r="A49" s="36"/>
      <c r="B49" s="85"/>
      <c r="C49" s="85"/>
      <c r="D49" s="85"/>
      <c r="E49" s="46"/>
      <c r="F49" s="36"/>
    </row>
    <row r="50" spans="1:6" ht="14.25" x14ac:dyDescent="0.2">
      <c r="A50" s="36"/>
      <c r="B50" s="85"/>
      <c r="C50" s="85"/>
      <c r="D50" s="85"/>
      <c r="E50" s="46"/>
      <c r="F50" s="36"/>
    </row>
    <row r="51" spans="1:6" ht="14.25" x14ac:dyDescent="0.2">
      <c r="A51" s="36"/>
      <c r="B51" s="85"/>
      <c r="C51" s="85"/>
      <c r="D51" s="85"/>
      <c r="E51" s="46"/>
      <c r="F51" s="36"/>
    </row>
    <row r="52" spans="1:6" ht="14.25" x14ac:dyDescent="0.2">
      <c r="A52" s="36"/>
      <c r="B52" s="47"/>
      <c r="C52" s="47"/>
      <c r="D52" s="47"/>
      <c r="E52" s="46"/>
      <c r="F52" s="36"/>
    </row>
    <row r="53" spans="1:6" ht="14.25" x14ac:dyDescent="0.2">
      <c r="A53" s="36"/>
      <c r="B53" s="85"/>
      <c r="C53" s="85"/>
      <c r="D53" s="85"/>
      <c r="E53" s="46"/>
      <c r="F53" s="36"/>
    </row>
    <row r="54" spans="1:6" ht="14.25" x14ac:dyDescent="0.2">
      <c r="A54" s="36"/>
      <c r="B54" s="85"/>
      <c r="C54" s="85"/>
      <c r="D54" s="85"/>
      <c r="E54" s="46"/>
      <c r="F54" s="36"/>
    </row>
    <row r="55" spans="1:6" ht="14.25" x14ac:dyDescent="0.2">
      <c r="A55" s="36"/>
      <c r="B55" s="85"/>
      <c r="C55" s="85"/>
      <c r="D55" s="85"/>
      <c r="E55" s="46"/>
      <c r="F55" s="36"/>
    </row>
    <row r="56" spans="1:6" ht="14.25" x14ac:dyDescent="0.2">
      <c r="A56" s="36"/>
      <c r="B56" s="85"/>
      <c r="C56" s="85"/>
      <c r="D56" s="85"/>
      <c r="E56" s="46"/>
      <c r="F56" s="36"/>
    </row>
    <row r="57" spans="1:6" ht="14.25" x14ac:dyDescent="0.2">
      <c r="A57" s="36"/>
      <c r="B57" s="85"/>
      <c r="C57" s="85"/>
      <c r="D57" s="85"/>
      <c r="E57" s="46"/>
      <c r="F57" s="36"/>
    </row>
    <row r="58" spans="1:6" ht="14.25" x14ac:dyDescent="0.2">
      <c r="A58" s="36"/>
      <c r="B58" s="85"/>
      <c r="C58" s="85"/>
      <c r="D58" s="85"/>
      <c r="E58" s="46"/>
      <c r="F58" s="36"/>
    </row>
    <row r="59" spans="1:6" ht="14.25" x14ac:dyDescent="0.2">
      <c r="A59" s="36"/>
      <c r="B59" s="85"/>
      <c r="C59" s="85"/>
      <c r="D59" s="85"/>
      <c r="E59" s="46"/>
      <c r="F59" s="36"/>
    </row>
    <row r="60" spans="1:6" ht="14.25" x14ac:dyDescent="0.2">
      <c r="A60" s="36"/>
      <c r="B60" s="85"/>
      <c r="C60" s="85"/>
      <c r="D60" s="85"/>
      <c r="E60" s="46"/>
      <c r="F60" s="36"/>
    </row>
    <row r="61" spans="1:6" ht="14.25" x14ac:dyDescent="0.2">
      <c r="A61" s="36"/>
      <c r="B61" s="85"/>
      <c r="C61" s="85"/>
      <c r="D61" s="85"/>
      <c r="E61" s="46"/>
      <c r="F61" s="36"/>
    </row>
    <row r="62" spans="1:6" ht="14.25" x14ac:dyDescent="0.2">
      <c r="A62" s="36"/>
      <c r="B62" s="85"/>
      <c r="C62" s="85"/>
      <c r="D62" s="85"/>
      <c r="E62" s="46"/>
      <c r="F62" s="36"/>
    </row>
    <row r="63" spans="1:6" ht="14.25" x14ac:dyDescent="0.2">
      <c r="A63" s="36"/>
      <c r="B63" s="85"/>
      <c r="C63" s="85"/>
      <c r="D63" s="85"/>
      <c r="E63" s="46"/>
      <c r="F63" s="36"/>
    </row>
    <row r="64" spans="1:6" ht="14.25" x14ac:dyDescent="0.2">
      <c r="A64" s="36"/>
      <c r="B64" s="85"/>
      <c r="C64" s="85"/>
      <c r="D64" s="85"/>
      <c r="E64" s="46"/>
      <c r="F64" s="36"/>
    </row>
    <row r="65" spans="1:6" ht="13.5" customHeight="1" x14ac:dyDescent="0.2">
      <c r="A65" s="36"/>
      <c r="B65" s="85"/>
      <c r="C65" s="85"/>
      <c r="D65" s="85"/>
      <c r="E65" s="46"/>
      <c r="F65" s="36"/>
    </row>
    <row r="66" spans="1:6" ht="13.5" customHeight="1" x14ac:dyDescent="0.2">
      <c r="A66" s="36"/>
      <c r="B66" s="35" t="s">
        <v>20</v>
      </c>
      <c r="C66" s="37"/>
      <c r="D66" s="37"/>
      <c r="E66" s="17">
        <f>6.75*235</f>
        <v>1586.25</v>
      </c>
      <c r="F66" s="36"/>
    </row>
    <row r="67" spans="1:6" ht="13.5" customHeight="1" x14ac:dyDescent="0.2">
      <c r="A67" s="36"/>
      <c r="B67" s="48" t="s">
        <v>17</v>
      </c>
      <c r="C67" s="37"/>
      <c r="D67" s="37"/>
      <c r="E67" s="18">
        <v>0</v>
      </c>
      <c r="F67" s="36"/>
    </row>
    <row r="68" spans="1:6" ht="13.5" customHeight="1" x14ac:dyDescent="0.2">
      <c r="A68" s="36"/>
      <c r="B68" s="48" t="s">
        <v>18</v>
      </c>
      <c r="C68" s="37"/>
      <c r="D68" s="37"/>
      <c r="E68" s="18">
        <v>0</v>
      </c>
      <c r="F68" s="36"/>
    </row>
    <row r="69" spans="1:6" ht="13.5" customHeight="1" x14ac:dyDescent="0.2">
      <c r="A69" s="36"/>
      <c r="B69" s="35" t="s">
        <v>19</v>
      </c>
      <c r="C69" s="37"/>
      <c r="D69" s="37"/>
      <c r="E69" s="17">
        <f>SUM(E66:E68)</f>
        <v>1586.25</v>
      </c>
      <c r="F69" s="36"/>
    </row>
    <row r="70" spans="1:6" ht="13.5" customHeight="1" x14ac:dyDescent="0.2">
      <c r="A70" s="36"/>
      <c r="B70" s="37" t="s">
        <v>5</v>
      </c>
      <c r="C70" s="49">
        <v>0.05</v>
      </c>
      <c r="D70" s="37"/>
      <c r="E70" s="23">
        <f>ROUND(E69*C70,2)</f>
        <v>79.31</v>
      </c>
      <c r="F70" s="36"/>
    </row>
    <row r="71" spans="1:6" ht="13.5" customHeight="1" x14ac:dyDescent="0.2">
      <c r="A71" s="36"/>
      <c r="B71" s="37" t="s">
        <v>4</v>
      </c>
      <c r="C71" s="50">
        <v>9.9750000000000005E-2</v>
      </c>
      <c r="D71" s="37"/>
      <c r="E71" s="24">
        <f>ROUND(E69*C71,2)</f>
        <v>158.22999999999999</v>
      </c>
      <c r="F71" s="36"/>
    </row>
    <row r="72" spans="1:6" ht="13.5" customHeight="1" x14ac:dyDescent="0.2">
      <c r="A72" s="36"/>
      <c r="B72" s="37"/>
      <c r="C72" s="37"/>
      <c r="D72" s="37"/>
      <c r="E72" s="51"/>
      <c r="F72" s="36"/>
    </row>
    <row r="73" spans="1:6" ht="16.5" customHeight="1" thickBot="1" x14ac:dyDescent="0.25">
      <c r="A73" s="36"/>
      <c r="B73" s="35" t="s">
        <v>21</v>
      </c>
      <c r="C73" s="37"/>
      <c r="D73" s="37"/>
      <c r="E73" s="21">
        <f>SUM(E69:E71)</f>
        <v>1823.79</v>
      </c>
      <c r="F73" s="36"/>
    </row>
    <row r="74" spans="1:6" ht="15.75" thickTop="1" x14ac:dyDescent="0.2">
      <c r="A74" s="36"/>
      <c r="B74" s="91"/>
      <c r="C74" s="91"/>
      <c r="D74" s="91"/>
      <c r="E74" s="52"/>
      <c r="F74" s="36"/>
    </row>
    <row r="75" spans="1:6" ht="15" x14ac:dyDescent="0.2">
      <c r="A75" s="36"/>
      <c r="B75" s="92" t="s">
        <v>23</v>
      </c>
      <c r="C75" s="92"/>
      <c r="D75" s="92"/>
      <c r="E75" s="52">
        <v>0</v>
      </c>
      <c r="F75" s="36"/>
    </row>
    <row r="76" spans="1:6" ht="15" x14ac:dyDescent="0.2">
      <c r="A76" s="36"/>
      <c r="B76" s="91"/>
      <c r="C76" s="91"/>
      <c r="D76" s="91"/>
      <c r="E76" s="52"/>
      <c r="F76" s="36"/>
    </row>
    <row r="77" spans="1:6" ht="19.5" customHeight="1" x14ac:dyDescent="0.2">
      <c r="A77" s="36"/>
      <c r="B77" s="53" t="s">
        <v>22</v>
      </c>
      <c r="C77" s="54"/>
      <c r="D77" s="54"/>
      <c r="E77" s="55">
        <f>E73-E75</f>
        <v>1823.79</v>
      </c>
      <c r="F77" s="36"/>
    </row>
    <row r="78" spans="1:6" ht="13.5" customHeight="1" x14ac:dyDescent="0.2">
      <c r="A78" s="36"/>
      <c r="B78" s="36"/>
      <c r="C78" s="36"/>
      <c r="D78" s="36"/>
      <c r="E78" s="36"/>
      <c r="F78" s="36"/>
    </row>
    <row r="79" spans="1:6" x14ac:dyDescent="0.2">
      <c r="A79" s="36"/>
      <c r="B79" s="36"/>
      <c r="C79" s="36"/>
      <c r="D79" s="36"/>
      <c r="E79" s="36"/>
      <c r="F79" s="36"/>
    </row>
    <row r="80" spans="1:6" x14ac:dyDescent="0.2">
      <c r="A80" s="36"/>
      <c r="B80" s="93"/>
      <c r="C80" s="93"/>
      <c r="D80" s="93"/>
      <c r="E80" s="93"/>
      <c r="F80" s="36"/>
    </row>
    <row r="81" spans="1:6" ht="14.25" x14ac:dyDescent="0.2">
      <c r="A81" s="94" t="s">
        <v>71</v>
      </c>
      <c r="B81" s="94"/>
      <c r="C81" s="94"/>
      <c r="D81" s="94"/>
      <c r="E81" s="94"/>
      <c r="F81" s="94"/>
    </row>
    <row r="82" spans="1:6" ht="14.25" x14ac:dyDescent="0.2">
      <c r="A82" s="95" t="s">
        <v>72</v>
      </c>
      <c r="B82" s="95"/>
      <c r="C82" s="95"/>
      <c r="D82" s="95"/>
      <c r="E82" s="95"/>
      <c r="F82" s="95"/>
    </row>
    <row r="83" spans="1:6" x14ac:dyDescent="0.2">
      <c r="A83" s="36"/>
      <c r="B83" s="36"/>
      <c r="C83" s="36"/>
      <c r="D83" s="36"/>
      <c r="E83" s="36"/>
      <c r="F83" s="36"/>
    </row>
    <row r="84" spans="1:6" x14ac:dyDescent="0.2">
      <c r="A84" s="36"/>
      <c r="B84" s="87"/>
      <c r="C84" s="87"/>
      <c r="D84" s="87"/>
      <c r="E84" s="87"/>
      <c r="F84" s="36"/>
    </row>
    <row r="85" spans="1:6" ht="15" x14ac:dyDescent="0.2">
      <c r="A85" s="88" t="s">
        <v>8</v>
      </c>
      <c r="B85" s="88"/>
      <c r="C85" s="88"/>
      <c r="D85" s="88"/>
      <c r="E85" s="88"/>
      <c r="F85" s="88"/>
    </row>
    <row r="87" spans="1:6" ht="39.75" customHeight="1" x14ac:dyDescent="0.2">
      <c r="B87" s="89"/>
      <c r="C87" s="90"/>
      <c r="D87" s="90"/>
    </row>
    <row r="88" spans="1:6" ht="13.5" customHeight="1" x14ac:dyDescent="0.2"/>
    <row r="89" spans="1:6" x14ac:dyDescent="0.2">
      <c r="B89" s="56"/>
      <c r="C89" s="56"/>
      <c r="D89" s="56"/>
    </row>
  </sheetData>
  <mergeCells count="42">
    <mergeCell ref="B84:E84"/>
    <mergeCell ref="A85:F85"/>
    <mergeCell ref="B87:D87"/>
    <mergeCell ref="B74:D74"/>
    <mergeCell ref="B75:D75"/>
    <mergeCell ref="B76:D76"/>
    <mergeCell ref="B80:E80"/>
    <mergeCell ref="A81:F81"/>
    <mergeCell ref="A82:F82"/>
    <mergeCell ref="B65:D65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53:D53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38:D38"/>
    <mergeCell ref="B39:D39"/>
    <mergeCell ref="B40:D40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4:B76 B12:B20 B33:B65" xr:uid="{00000000-0002-0000-06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2:F91"/>
  <sheetViews>
    <sheetView view="pageBreakPreview" zoomScale="80" zoomScaleNormal="100" zoomScaleSheetLayoutView="80" workbookViewId="0">
      <selection activeCell="E63" sqref="E63"/>
    </sheetView>
  </sheetViews>
  <sheetFormatPr baseColWidth="10" defaultRowHeight="12.75" x14ac:dyDescent="0.2"/>
  <cols>
    <col min="1" max="1" width="5.140625" style="32" customWidth="1"/>
    <col min="2" max="2" width="120" style="32" customWidth="1"/>
    <col min="3" max="3" width="11.5703125" style="32" customWidth="1"/>
    <col min="4" max="4" width="17.5703125" style="32" customWidth="1"/>
    <col min="5" max="5" width="17.7109375" style="32" customWidth="1"/>
    <col min="6" max="6" width="10.5703125" style="32" customWidth="1"/>
    <col min="7" max="16384" width="11.42578125" style="32"/>
  </cols>
  <sheetData>
    <row r="12" spans="2:5" x14ac:dyDescent="0.2">
      <c r="B12" s="31"/>
      <c r="E12" s="33"/>
    </row>
    <row r="13" spans="2:5" x14ac:dyDescent="0.2">
      <c r="B13" s="31"/>
      <c r="E13" s="33"/>
    </row>
    <row r="14" spans="2:5" x14ac:dyDescent="0.2">
      <c r="B14" s="31"/>
      <c r="E14" s="33"/>
    </row>
    <row r="15" spans="2:5" x14ac:dyDescent="0.2">
      <c r="B15" s="31"/>
      <c r="E15" s="33"/>
    </row>
    <row r="16" spans="2:5" x14ac:dyDescent="0.2">
      <c r="B16" s="31"/>
      <c r="E16" s="33"/>
    </row>
    <row r="17" spans="1:6" x14ac:dyDescent="0.2">
      <c r="B17" s="31"/>
      <c r="E17" s="33"/>
    </row>
    <row r="18" spans="1:6" x14ac:dyDescent="0.2">
      <c r="B18" s="31"/>
      <c r="E18" s="33"/>
    </row>
    <row r="19" spans="1:6" x14ac:dyDescent="0.2">
      <c r="B19" s="31"/>
      <c r="E19" s="33"/>
    </row>
    <row r="20" spans="1:6" x14ac:dyDescent="0.2">
      <c r="B20" s="31"/>
      <c r="E20" s="33"/>
    </row>
    <row r="21" spans="1:6" ht="15" x14ac:dyDescent="0.2">
      <c r="A21" s="34"/>
      <c r="B21" s="35" t="s">
        <v>86</v>
      </c>
      <c r="C21" s="36"/>
      <c r="D21" s="36"/>
      <c r="E21" s="36"/>
      <c r="F21" s="36"/>
    </row>
    <row r="22" spans="1:6" ht="15" x14ac:dyDescent="0.2">
      <c r="A22" s="34"/>
      <c r="B22" s="37"/>
      <c r="C22" s="36"/>
      <c r="D22" s="36"/>
      <c r="E22" s="36"/>
      <c r="F22" s="36"/>
    </row>
    <row r="23" spans="1:6" ht="15" x14ac:dyDescent="0.2">
      <c r="A23" s="34"/>
      <c r="B23" s="37"/>
      <c r="C23" s="36"/>
      <c r="D23" s="36"/>
      <c r="E23" s="36"/>
      <c r="F23" s="36"/>
    </row>
    <row r="24" spans="1:6" ht="15" x14ac:dyDescent="0.2">
      <c r="A24" s="34"/>
      <c r="B24" s="13"/>
      <c r="C24" s="36"/>
      <c r="D24" s="36"/>
      <c r="E24" s="36"/>
      <c r="F24" s="36"/>
    </row>
    <row r="25" spans="1:6" ht="15" x14ac:dyDescent="0.2">
      <c r="A25" s="34"/>
      <c r="B25" s="13" t="s">
        <v>57</v>
      </c>
      <c r="C25" s="36"/>
      <c r="D25" s="36"/>
      <c r="E25" s="36"/>
      <c r="F25" s="36"/>
    </row>
    <row r="26" spans="1:6" ht="33.75" customHeight="1" x14ac:dyDescent="0.2">
      <c r="A26" s="34"/>
      <c r="B26" s="73" t="s">
        <v>83</v>
      </c>
      <c r="C26" s="36"/>
      <c r="D26" s="36"/>
      <c r="E26" s="36"/>
      <c r="F26" s="36"/>
    </row>
    <row r="27" spans="1:6" x14ac:dyDescent="0.2">
      <c r="A27" s="38"/>
      <c r="B27" s="36"/>
      <c r="C27" s="39"/>
      <c r="D27" s="39"/>
      <c r="E27" s="40"/>
      <c r="F27" s="36"/>
    </row>
    <row r="28" spans="1:6" ht="15" x14ac:dyDescent="0.2">
      <c r="A28" s="34"/>
      <c r="B28" s="39"/>
      <c r="C28" s="39"/>
      <c r="D28" s="41" t="s">
        <v>16</v>
      </c>
      <c r="E28" s="41" t="s">
        <v>87</v>
      </c>
      <c r="F28" s="36"/>
    </row>
    <row r="29" spans="1:6" ht="13.5" thickBot="1" x14ac:dyDescent="0.25">
      <c r="A29" s="42"/>
      <c r="B29" s="42"/>
      <c r="C29" s="42"/>
      <c r="D29" s="42"/>
      <c r="E29" s="42"/>
      <c r="F29" s="43"/>
    </row>
    <row r="30" spans="1:6" s="44" customFormat="1" ht="21.75" customHeight="1" x14ac:dyDescent="0.2">
      <c r="A30" s="86" t="s">
        <v>0</v>
      </c>
      <c r="B30" s="86"/>
      <c r="C30" s="86"/>
      <c r="D30" s="86"/>
      <c r="E30" s="86"/>
      <c r="F30" s="86"/>
    </row>
    <row r="31" spans="1:6" x14ac:dyDescent="0.2">
      <c r="A31" s="34"/>
      <c r="B31" s="38"/>
      <c r="C31" s="34"/>
      <c r="D31" s="34"/>
      <c r="E31" s="34"/>
    </row>
    <row r="32" spans="1:6" ht="14.25" x14ac:dyDescent="0.2">
      <c r="A32" s="36"/>
      <c r="B32" s="45" t="s">
        <v>6</v>
      </c>
      <c r="C32" s="45"/>
      <c r="D32" s="45"/>
      <c r="E32" s="46"/>
      <c r="F32" s="36"/>
    </row>
    <row r="33" spans="1:6" ht="14.25" x14ac:dyDescent="0.2">
      <c r="A33" s="36"/>
      <c r="B33" s="85"/>
      <c r="C33" s="85"/>
      <c r="D33" s="85"/>
      <c r="E33" s="46"/>
      <c r="F33" s="36"/>
    </row>
    <row r="34" spans="1:6" ht="14.25" x14ac:dyDescent="0.2">
      <c r="A34" s="36"/>
      <c r="B34" s="85"/>
      <c r="C34" s="85"/>
      <c r="D34" s="85"/>
      <c r="E34" s="46"/>
      <c r="F34" s="36"/>
    </row>
    <row r="35" spans="1:6" ht="14.25" x14ac:dyDescent="0.2">
      <c r="A35" s="36"/>
      <c r="B35" s="85" t="s">
        <v>88</v>
      </c>
      <c r="C35" s="85"/>
      <c r="D35" s="85"/>
      <c r="E35" s="46">
        <f>0.75*235</f>
        <v>176.25</v>
      </c>
      <c r="F35" s="36"/>
    </row>
    <row r="36" spans="1:6" ht="14.25" x14ac:dyDescent="0.2">
      <c r="A36" s="36"/>
      <c r="B36" s="85"/>
      <c r="C36" s="85"/>
      <c r="D36" s="85"/>
      <c r="E36" s="46"/>
      <c r="F36" s="36"/>
    </row>
    <row r="37" spans="1:6" ht="14.25" x14ac:dyDescent="0.2">
      <c r="A37" s="36"/>
      <c r="B37" s="85"/>
      <c r="C37" s="85"/>
      <c r="D37" s="85"/>
      <c r="E37" s="46"/>
      <c r="F37" s="36"/>
    </row>
    <row r="38" spans="1:6" ht="14.25" x14ac:dyDescent="0.2">
      <c r="A38" s="36"/>
      <c r="B38" s="85"/>
      <c r="C38" s="85"/>
      <c r="D38" s="85"/>
      <c r="E38" s="46"/>
      <c r="F38" s="36"/>
    </row>
    <row r="39" spans="1:6" ht="14.25" x14ac:dyDescent="0.2">
      <c r="A39" s="36"/>
      <c r="B39" s="85"/>
      <c r="C39" s="85"/>
      <c r="D39" s="85"/>
      <c r="E39" s="46"/>
      <c r="F39" s="36"/>
    </row>
    <row r="40" spans="1:6" ht="14.25" x14ac:dyDescent="0.2">
      <c r="A40" s="36"/>
      <c r="B40" s="85"/>
      <c r="C40" s="85"/>
      <c r="D40" s="85"/>
      <c r="E40" s="46"/>
      <c r="F40" s="36"/>
    </row>
    <row r="41" spans="1:6" ht="14.25" x14ac:dyDescent="0.2">
      <c r="A41" s="36"/>
      <c r="B41" s="85"/>
      <c r="C41" s="85"/>
      <c r="D41" s="85"/>
      <c r="E41" s="46"/>
      <c r="F41" s="36"/>
    </row>
    <row r="42" spans="1:6" ht="14.25" x14ac:dyDescent="0.2">
      <c r="A42" s="36"/>
      <c r="B42" s="85"/>
      <c r="C42" s="85"/>
      <c r="D42" s="85"/>
      <c r="E42" s="46"/>
      <c r="F42" s="36"/>
    </row>
    <row r="43" spans="1:6" ht="14.25" x14ac:dyDescent="0.2">
      <c r="A43" s="36"/>
      <c r="B43" s="85"/>
      <c r="C43" s="85"/>
      <c r="D43" s="85"/>
      <c r="E43" s="46"/>
      <c r="F43" s="36"/>
    </row>
    <row r="44" spans="1:6" ht="14.25" x14ac:dyDescent="0.2">
      <c r="A44" s="36"/>
      <c r="B44" s="85"/>
      <c r="C44" s="85"/>
      <c r="D44" s="85"/>
      <c r="E44" s="46"/>
      <c r="F44" s="36"/>
    </row>
    <row r="45" spans="1:6" ht="14.25" x14ac:dyDescent="0.2">
      <c r="A45" s="36"/>
      <c r="B45" s="85"/>
      <c r="C45" s="85"/>
      <c r="D45" s="85"/>
      <c r="E45" s="46"/>
      <c r="F45" s="36"/>
    </row>
    <row r="46" spans="1:6" ht="14.25" x14ac:dyDescent="0.2">
      <c r="A46" s="36"/>
      <c r="B46" s="85"/>
      <c r="C46" s="85"/>
      <c r="D46" s="85"/>
      <c r="E46" s="46"/>
      <c r="F46" s="36"/>
    </row>
    <row r="47" spans="1:6" ht="14.25" x14ac:dyDescent="0.2">
      <c r="A47" s="36"/>
      <c r="B47" s="85"/>
      <c r="C47" s="85"/>
      <c r="D47" s="85"/>
      <c r="E47" s="46"/>
      <c r="F47" s="36"/>
    </row>
    <row r="48" spans="1:6" ht="14.25" x14ac:dyDescent="0.2">
      <c r="A48" s="36"/>
      <c r="B48" s="85"/>
      <c r="C48" s="85"/>
      <c r="D48" s="85"/>
      <c r="E48" s="46"/>
      <c r="F48" s="36"/>
    </row>
    <row r="49" spans="1:6" ht="14.25" x14ac:dyDescent="0.2">
      <c r="A49" s="36"/>
      <c r="B49" s="85"/>
      <c r="C49" s="85"/>
      <c r="D49" s="85"/>
      <c r="E49" s="46"/>
      <c r="F49" s="36"/>
    </row>
    <row r="50" spans="1:6" ht="14.25" x14ac:dyDescent="0.2">
      <c r="A50" s="36"/>
      <c r="B50" s="85"/>
      <c r="C50" s="85"/>
      <c r="D50" s="85"/>
      <c r="E50" s="46"/>
      <c r="F50" s="36"/>
    </row>
    <row r="51" spans="1:6" ht="14.25" x14ac:dyDescent="0.2">
      <c r="A51" s="36"/>
      <c r="B51" s="85"/>
      <c r="C51" s="85"/>
      <c r="D51" s="85"/>
      <c r="E51" s="46"/>
      <c r="F51" s="36"/>
    </row>
    <row r="52" spans="1:6" ht="14.25" x14ac:dyDescent="0.2">
      <c r="A52" s="36"/>
      <c r="B52" s="85"/>
      <c r="C52" s="85"/>
      <c r="D52" s="85"/>
      <c r="E52" s="46"/>
      <c r="F52" s="36"/>
    </row>
    <row r="53" spans="1:6" ht="14.25" x14ac:dyDescent="0.2">
      <c r="A53" s="36"/>
      <c r="B53" s="85"/>
      <c r="C53" s="85"/>
      <c r="D53" s="85"/>
      <c r="E53" s="46"/>
      <c r="F53" s="36"/>
    </row>
    <row r="54" spans="1:6" ht="14.25" x14ac:dyDescent="0.2">
      <c r="A54" s="36"/>
      <c r="B54" s="47"/>
      <c r="C54" s="47"/>
      <c r="D54" s="47"/>
      <c r="E54" s="46"/>
      <c r="F54" s="36"/>
    </row>
    <row r="55" spans="1:6" ht="14.25" x14ac:dyDescent="0.2">
      <c r="A55" s="36"/>
      <c r="B55" s="85"/>
      <c r="C55" s="85"/>
      <c r="D55" s="85"/>
      <c r="E55" s="46"/>
      <c r="F55" s="36"/>
    </row>
    <row r="56" spans="1:6" ht="14.25" x14ac:dyDescent="0.2">
      <c r="A56" s="36"/>
      <c r="B56" s="85"/>
      <c r="C56" s="85"/>
      <c r="D56" s="85"/>
      <c r="E56" s="46"/>
      <c r="F56" s="36"/>
    </row>
    <row r="57" spans="1:6" ht="14.25" x14ac:dyDescent="0.2">
      <c r="A57" s="36"/>
      <c r="B57" s="85"/>
      <c r="C57" s="85"/>
      <c r="D57" s="85"/>
      <c r="E57" s="46"/>
      <c r="F57" s="36"/>
    </row>
    <row r="58" spans="1:6" ht="14.25" x14ac:dyDescent="0.2">
      <c r="A58" s="36"/>
      <c r="B58" s="85"/>
      <c r="C58" s="85"/>
      <c r="D58" s="85"/>
      <c r="E58" s="46"/>
      <c r="F58" s="36"/>
    </row>
    <row r="59" spans="1:6" ht="14.25" x14ac:dyDescent="0.2">
      <c r="A59" s="36"/>
      <c r="B59" s="85"/>
      <c r="C59" s="85"/>
      <c r="D59" s="85"/>
      <c r="E59" s="46"/>
      <c r="F59" s="36"/>
    </row>
    <row r="60" spans="1:6" ht="14.25" x14ac:dyDescent="0.2">
      <c r="A60" s="36"/>
      <c r="B60" s="85"/>
      <c r="C60" s="85"/>
      <c r="D60" s="85"/>
      <c r="E60" s="46"/>
      <c r="F60" s="36"/>
    </row>
    <row r="61" spans="1:6" ht="14.25" x14ac:dyDescent="0.2">
      <c r="A61" s="36"/>
      <c r="B61" s="85"/>
      <c r="C61" s="85"/>
      <c r="D61" s="85"/>
      <c r="E61" s="46"/>
      <c r="F61" s="36"/>
    </row>
    <row r="62" spans="1:6" ht="14.25" x14ac:dyDescent="0.2">
      <c r="A62" s="36"/>
      <c r="B62" s="85"/>
      <c r="C62" s="85"/>
      <c r="D62" s="85"/>
      <c r="E62" s="46"/>
      <c r="F62" s="36"/>
    </row>
    <row r="63" spans="1:6" ht="14.25" x14ac:dyDescent="0.2">
      <c r="A63" s="36"/>
      <c r="B63" s="85"/>
      <c r="C63" s="85"/>
      <c r="D63" s="85"/>
      <c r="E63" s="46"/>
      <c r="F63" s="36"/>
    </row>
    <row r="64" spans="1:6" ht="14.25" x14ac:dyDescent="0.2">
      <c r="A64" s="36"/>
      <c r="B64" s="85"/>
      <c r="C64" s="85"/>
      <c r="D64" s="85"/>
      <c r="E64" s="46"/>
      <c r="F64" s="36"/>
    </row>
    <row r="65" spans="1:6" ht="14.25" x14ac:dyDescent="0.2">
      <c r="A65" s="36"/>
      <c r="B65" s="85"/>
      <c r="C65" s="85"/>
      <c r="D65" s="85"/>
      <c r="E65" s="46"/>
      <c r="F65" s="36"/>
    </row>
    <row r="66" spans="1:6" ht="14.25" x14ac:dyDescent="0.2">
      <c r="A66" s="36"/>
      <c r="B66" s="85"/>
      <c r="C66" s="85"/>
      <c r="D66" s="85"/>
      <c r="E66" s="46"/>
      <c r="F66" s="36"/>
    </row>
    <row r="67" spans="1:6" ht="13.5" customHeight="1" x14ac:dyDescent="0.2">
      <c r="A67" s="36"/>
      <c r="B67" s="85"/>
      <c r="C67" s="85"/>
      <c r="D67" s="85"/>
      <c r="E67" s="46"/>
      <c r="F67" s="36"/>
    </row>
    <row r="68" spans="1:6" ht="13.5" customHeight="1" x14ac:dyDescent="0.2">
      <c r="A68" s="36"/>
      <c r="B68" s="35" t="s">
        <v>20</v>
      </c>
      <c r="C68" s="37"/>
      <c r="D68" s="37"/>
      <c r="E68" s="17">
        <f>SUM(E32:E67)</f>
        <v>176.25</v>
      </c>
      <c r="F68" s="36"/>
    </row>
    <row r="69" spans="1:6" ht="13.5" customHeight="1" x14ac:dyDescent="0.2">
      <c r="A69" s="36"/>
      <c r="B69" s="48" t="s">
        <v>17</v>
      </c>
      <c r="C69" s="37"/>
      <c r="D69" s="37"/>
      <c r="E69" s="18">
        <v>0</v>
      </c>
      <c r="F69" s="36"/>
    </row>
    <row r="70" spans="1:6" ht="13.5" customHeight="1" x14ac:dyDescent="0.2">
      <c r="A70" s="36"/>
      <c r="B70" s="48" t="s">
        <v>18</v>
      </c>
      <c r="C70" s="37"/>
      <c r="D70" s="37"/>
      <c r="E70" s="18">
        <v>0</v>
      </c>
      <c r="F70" s="36"/>
    </row>
    <row r="71" spans="1:6" ht="13.5" customHeight="1" x14ac:dyDescent="0.2">
      <c r="A71" s="36"/>
      <c r="B71" s="35" t="s">
        <v>19</v>
      </c>
      <c r="C71" s="37"/>
      <c r="D71" s="37"/>
      <c r="E71" s="17">
        <f>SUM(E68:E70)</f>
        <v>176.25</v>
      </c>
      <c r="F71" s="36"/>
    </row>
    <row r="72" spans="1:6" ht="13.5" customHeight="1" x14ac:dyDescent="0.2">
      <c r="A72" s="36"/>
      <c r="B72" s="37" t="s">
        <v>5</v>
      </c>
      <c r="C72" s="49">
        <v>0.05</v>
      </c>
      <c r="D72" s="37"/>
      <c r="E72" s="23">
        <f>ROUND(E71*C72,2)</f>
        <v>8.81</v>
      </c>
      <c r="F72" s="36"/>
    </row>
    <row r="73" spans="1:6" ht="13.5" customHeight="1" x14ac:dyDescent="0.2">
      <c r="A73" s="36"/>
      <c r="B73" s="37" t="s">
        <v>4</v>
      </c>
      <c r="C73" s="50">
        <v>9.9750000000000005E-2</v>
      </c>
      <c r="D73" s="37"/>
      <c r="E73" s="24">
        <f>ROUND(E71*C73,2)</f>
        <v>17.579999999999998</v>
      </c>
      <c r="F73" s="36"/>
    </row>
    <row r="74" spans="1:6" ht="13.5" customHeight="1" x14ac:dyDescent="0.2">
      <c r="A74" s="36"/>
      <c r="B74" s="37"/>
      <c r="C74" s="37"/>
      <c r="D74" s="37"/>
      <c r="E74" s="51"/>
      <c r="F74" s="36"/>
    </row>
    <row r="75" spans="1:6" ht="16.5" customHeight="1" thickBot="1" x14ac:dyDescent="0.25">
      <c r="A75" s="36"/>
      <c r="B75" s="35" t="s">
        <v>21</v>
      </c>
      <c r="C75" s="37"/>
      <c r="D75" s="37"/>
      <c r="E75" s="21">
        <f>SUM(E71:E73)</f>
        <v>202.64</v>
      </c>
      <c r="F75" s="36"/>
    </row>
    <row r="76" spans="1:6" ht="15.75" thickTop="1" x14ac:dyDescent="0.2">
      <c r="A76" s="36"/>
      <c r="B76" s="91"/>
      <c r="C76" s="91"/>
      <c r="D76" s="91"/>
      <c r="E76" s="52"/>
      <c r="F76" s="36"/>
    </row>
    <row r="77" spans="1:6" ht="15" x14ac:dyDescent="0.2">
      <c r="A77" s="36"/>
      <c r="B77" s="92" t="s">
        <v>23</v>
      </c>
      <c r="C77" s="92"/>
      <c r="D77" s="92"/>
      <c r="E77" s="52">
        <v>0</v>
      </c>
      <c r="F77" s="36"/>
    </row>
    <row r="78" spans="1:6" ht="15" x14ac:dyDescent="0.2">
      <c r="A78" s="36"/>
      <c r="B78" s="91"/>
      <c r="C78" s="91"/>
      <c r="D78" s="91"/>
      <c r="E78" s="52"/>
      <c r="F78" s="36"/>
    </row>
    <row r="79" spans="1:6" ht="19.5" customHeight="1" x14ac:dyDescent="0.2">
      <c r="A79" s="36"/>
      <c r="B79" s="53" t="s">
        <v>22</v>
      </c>
      <c r="C79" s="54"/>
      <c r="D79" s="54"/>
      <c r="E79" s="55">
        <f>E75-E77</f>
        <v>202.64</v>
      </c>
      <c r="F79" s="36"/>
    </row>
    <row r="80" spans="1:6" ht="13.5" customHeight="1" x14ac:dyDescent="0.2">
      <c r="A80" s="36"/>
      <c r="B80" s="36"/>
      <c r="C80" s="36"/>
      <c r="D80" s="36"/>
      <c r="E80" s="36"/>
      <c r="F80" s="36"/>
    </row>
    <row r="81" spans="1:6" x14ac:dyDescent="0.2">
      <c r="A81" s="36"/>
      <c r="B81" s="36"/>
      <c r="C81" s="36"/>
      <c r="D81" s="36"/>
      <c r="E81" s="36"/>
      <c r="F81" s="36"/>
    </row>
    <row r="82" spans="1:6" x14ac:dyDescent="0.2">
      <c r="A82" s="36"/>
      <c r="B82" s="93"/>
      <c r="C82" s="93"/>
      <c r="D82" s="93"/>
      <c r="E82" s="93"/>
      <c r="F82" s="36"/>
    </row>
    <row r="83" spans="1:6" ht="14.25" x14ac:dyDescent="0.2">
      <c r="A83" s="94" t="s">
        <v>71</v>
      </c>
      <c r="B83" s="94"/>
      <c r="C83" s="94"/>
      <c r="D83" s="94"/>
      <c r="E83" s="94"/>
      <c r="F83" s="94"/>
    </row>
    <row r="84" spans="1:6" ht="14.25" x14ac:dyDescent="0.2">
      <c r="A84" s="95" t="s">
        <v>72</v>
      </c>
      <c r="B84" s="95"/>
      <c r="C84" s="95"/>
      <c r="D84" s="95"/>
      <c r="E84" s="95"/>
      <c r="F84" s="95"/>
    </row>
    <row r="85" spans="1:6" x14ac:dyDescent="0.2">
      <c r="A85" s="36"/>
      <c r="B85" s="36"/>
      <c r="C85" s="36"/>
      <c r="D85" s="36"/>
      <c r="E85" s="36"/>
      <c r="F85" s="36"/>
    </row>
    <row r="86" spans="1:6" x14ac:dyDescent="0.2">
      <c r="A86" s="36"/>
      <c r="B86" s="87"/>
      <c r="C86" s="87"/>
      <c r="D86" s="87"/>
      <c r="E86" s="87"/>
      <c r="F86" s="36"/>
    </row>
    <row r="87" spans="1:6" ht="15" x14ac:dyDescent="0.2">
      <c r="A87" s="88" t="s">
        <v>8</v>
      </c>
      <c r="B87" s="88"/>
      <c r="C87" s="88"/>
      <c r="D87" s="88"/>
      <c r="E87" s="88"/>
      <c r="F87" s="88"/>
    </row>
    <row r="89" spans="1:6" ht="39.75" customHeight="1" x14ac:dyDescent="0.2">
      <c r="B89" s="89"/>
      <c r="C89" s="90"/>
      <c r="D89" s="90"/>
    </row>
    <row r="90" spans="1:6" ht="13.5" customHeight="1" x14ac:dyDescent="0.2"/>
    <row r="91" spans="1:6" x14ac:dyDescent="0.2">
      <c r="B91" s="56"/>
      <c r="C91" s="56"/>
      <c r="D91" s="56"/>
    </row>
  </sheetData>
  <mergeCells count="44">
    <mergeCell ref="B37:D37"/>
    <mergeCell ref="A30:F30"/>
    <mergeCell ref="B33:D33"/>
    <mergeCell ref="B34:D34"/>
    <mergeCell ref="B35:D35"/>
    <mergeCell ref="B36:D36"/>
    <mergeCell ref="B51:D51"/>
    <mergeCell ref="B38:D38"/>
    <mergeCell ref="B39:D39"/>
    <mergeCell ref="B42:D42"/>
    <mergeCell ref="B43:D43"/>
    <mergeCell ref="B44:D44"/>
    <mergeCell ref="B45:D45"/>
    <mergeCell ref="B40:D40"/>
    <mergeCell ref="B41:D41"/>
    <mergeCell ref="B46:D46"/>
    <mergeCell ref="B47:D47"/>
    <mergeCell ref="B48:D48"/>
    <mergeCell ref="B49:D49"/>
    <mergeCell ref="B50:D50"/>
    <mergeCell ref="B64:D64"/>
    <mergeCell ref="B52:D52"/>
    <mergeCell ref="B53:D53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89:D89"/>
    <mergeCell ref="B65:D65"/>
    <mergeCell ref="B66:D66"/>
    <mergeCell ref="B67:D67"/>
    <mergeCell ref="B76:D76"/>
    <mergeCell ref="B77:D77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00000000-0002-0000-07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2:F91"/>
  <sheetViews>
    <sheetView view="pageBreakPreview" topLeftCell="A4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32" customWidth="1"/>
    <col min="2" max="2" width="120" style="32" customWidth="1"/>
    <col min="3" max="3" width="11.5703125" style="32" customWidth="1"/>
    <col min="4" max="4" width="17.5703125" style="32" customWidth="1"/>
    <col min="5" max="5" width="17.7109375" style="32" customWidth="1"/>
    <col min="6" max="6" width="10.5703125" style="32" customWidth="1"/>
    <col min="7" max="16384" width="11.42578125" style="32"/>
  </cols>
  <sheetData>
    <row r="12" spans="2:5" x14ac:dyDescent="0.2">
      <c r="B12" s="31"/>
      <c r="E12" s="33"/>
    </row>
    <row r="13" spans="2:5" x14ac:dyDescent="0.2">
      <c r="B13" s="31"/>
      <c r="E13" s="33"/>
    </row>
    <row r="14" spans="2:5" x14ac:dyDescent="0.2">
      <c r="B14" s="31"/>
      <c r="E14" s="33"/>
    </row>
    <row r="15" spans="2:5" x14ac:dyDescent="0.2">
      <c r="B15" s="31"/>
      <c r="E15" s="33"/>
    </row>
    <row r="16" spans="2:5" x14ac:dyDescent="0.2">
      <c r="B16" s="31"/>
      <c r="E16" s="33"/>
    </row>
    <row r="17" spans="1:6" x14ac:dyDescent="0.2">
      <c r="B17" s="31"/>
      <c r="E17" s="33"/>
    </row>
    <row r="18" spans="1:6" x14ac:dyDescent="0.2">
      <c r="B18" s="31"/>
      <c r="E18" s="33"/>
    </row>
    <row r="19" spans="1:6" x14ac:dyDescent="0.2">
      <c r="B19" s="31"/>
      <c r="E19" s="33"/>
    </row>
    <row r="20" spans="1:6" x14ac:dyDescent="0.2">
      <c r="B20" s="31"/>
      <c r="E20" s="33"/>
    </row>
    <row r="21" spans="1:6" ht="15" x14ac:dyDescent="0.2">
      <c r="A21" s="34"/>
      <c r="B21" s="35" t="s">
        <v>89</v>
      </c>
      <c r="C21" s="36"/>
      <c r="D21" s="36"/>
      <c r="E21" s="36"/>
      <c r="F21" s="36"/>
    </row>
    <row r="22" spans="1:6" ht="15" x14ac:dyDescent="0.2">
      <c r="A22" s="34"/>
      <c r="B22" s="37"/>
      <c r="C22" s="36"/>
      <c r="D22" s="36"/>
      <c r="E22" s="36"/>
      <c r="F22" s="36"/>
    </row>
    <row r="23" spans="1:6" ht="15" x14ac:dyDescent="0.2">
      <c r="A23" s="34"/>
      <c r="B23" s="37"/>
      <c r="C23" s="36"/>
      <c r="D23" s="36"/>
      <c r="E23" s="36"/>
      <c r="F23" s="36"/>
    </row>
    <row r="24" spans="1:6" ht="15" x14ac:dyDescent="0.2">
      <c r="A24" s="34"/>
      <c r="B24" s="13"/>
      <c r="C24" s="36"/>
      <c r="D24" s="36"/>
      <c r="E24" s="36"/>
      <c r="F24" s="36"/>
    </row>
    <row r="25" spans="1:6" ht="15" x14ac:dyDescent="0.2">
      <c r="A25" s="34"/>
      <c r="B25" s="13" t="s">
        <v>57</v>
      </c>
      <c r="C25" s="36"/>
      <c r="D25" s="36"/>
      <c r="E25" s="36"/>
      <c r="F25" s="36"/>
    </row>
    <row r="26" spans="1:6" ht="33.75" customHeight="1" x14ac:dyDescent="0.2">
      <c r="A26" s="34"/>
      <c r="B26" s="73" t="s">
        <v>83</v>
      </c>
      <c r="C26" s="36"/>
      <c r="D26" s="36"/>
      <c r="E26" s="36"/>
      <c r="F26" s="36"/>
    </row>
    <row r="27" spans="1:6" x14ac:dyDescent="0.2">
      <c r="A27" s="38"/>
      <c r="B27" s="36"/>
      <c r="C27" s="39"/>
      <c r="D27" s="39"/>
      <c r="E27" s="40"/>
      <c r="F27" s="36"/>
    </row>
    <row r="28" spans="1:6" ht="15" x14ac:dyDescent="0.2">
      <c r="A28" s="34"/>
      <c r="B28" s="39"/>
      <c r="C28" s="39"/>
      <c r="D28" s="41" t="s">
        <v>16</v>
      </c>
      <c r="E28" s="41" t="s">
        <v>91</v>
      </c>
      <c r="F28" s="36"/>
    </row>
    <row r="29" spans="1:6" ht="13.5" thickBot="1" x14ac:dyDescent="0.25">
      <c r="A29" s="42"/>
      <c r="B29" s="42"/>
      <c r="C29" s="42"/>
      <c r="D29" s="42"/>
      <c r="E29" s="42"/>
      <c r="F29" s="43"/>
    </row>
    <row r="30" spans="1:6" s="44" customFormat="1" ht="21.75" customHeight="1" x14ac:dyDescent="0.2">
      <c r="A30" s="86" t="s">
        <v>0</v>
      </c>
      <c r="B30" s="86"/>
      <c r="C30" s="86"/>
      <c r="D30" s="86"/>
      <c r="E30" s="86"/>
      <c r="F30" s="86"/>
    </row>
    <row r="31" spans="1:6" x14ac:dyDescent="0.2">
      <c r="A31" s="34"/>
      <c r="B31" s="38"/>
      <c r="C31" s="34"/>
      <c r="D31" s="34"/>
      <c r="E31" s="34"/>
    </row>
    <row r="32" spans="1:6" ht="14.25" x14ac:dyDescent="0.2">
      <c r="A32" s="36"/>
      <c r="B32" s="45" t="s">
        <v>6</v>
      </c>
      <c r="C32" s="45"/>
      <c r="D32" s="45"/>
      <c r="E32" s="46"/>
      <c r="F32" s="36"/>
    </row>
    <row r="33" spans="1:6" ht="14.25" x14ac:dyDescent="0.2">
      <c r="A33" s="36"/>
      <c r="B33" s="85"/>
      <c r="C33" s="85"/>
      <c r="D33" s="85"/>
      <c r="E33" s="46"/>
      <c r="F33" s="36"/>
    </row>
    <row r="34" spans="1:6" ht="14.25" x14ac:dyDescent="0.2">
      <c r="A34" s="36"/>
      <c r="B34" s="85"/>
      <c r="C34" s="85"/>
      <c r="D34" s="85"/>
      <c r="E34" s="46"/>
      <c r="F34" s="36"/>
    </row>
    <row r="35" spans="1:6" ht="14.25" x14ac:dyDescent="0.2">
      <c r="A35" s="36"/>
      <c r="B35" s="85" t="s">
        <v>90</v>
      </c>
      <c r="C35" s="85"/>
      <c r="D35" s="85"/>
      <c r="E35" s="46">
        <f>2.75*235</f>
        <v>646.25</v>
      </c>
      <c r="F35" s="36"/>
    </row>
    <row r="36" spans="1:6" ht="14.25" x14ac:dyDescent="0.2">
      <c r="A36" s="36"/>
      <c r="B36" s="85"/>
      <c r="C36" s="85"/>
      <c r="D36" s="85"/>
      <c r="E36" s="46"/>
      <c r="F36" s="36"/>
    </row>
    <row r="37" spans="1:6" ht="14.25" x14ac:dyDescent="0.2">
      <c r="A37" s="36"/>
      <c r="B37" s="85"/>
      <c r="C37" s="85"/>
      <c r="D37" s="85"/>
      <c r="E37" s="46"/>
      <c r="F37" s="36"/>
    </row>
    <row r="38" spans="1:6" ht="14.25" x14ac:dyDescent="0.2">
      <c r="A38" s="36"/>
      <c r="B38" s="85"/>
      <c r="C38" s="85"/>
      <c r="D38" s="85"/>
      <c r="E38" s="46"/>
      <c r="F38" s="36"/>
    </row>
    <row r="39" spans="1:6" ht="14.25" x14ac:dyDescent="0.2">
      <c r="A39" s="36"/>
      <c r="B39" s="85"/>
      <c r="C39" s="85"/>
      <c r="D39" s="85"/>
      <c r="E39" s="46"/>
      <c r="F39" s="36"/>
    </row>
    <row r="40" spans="1:6" ht="14.25" x14ac:dyDescent="0.2">
      <c r="A40" s="36"/>
      <c r="B40" s="85"/>
      <c r="C40" s="85"/>
      <c r="D40" s="85"/>
      <c r="E40" s="46"/>
      <c r="F40" s="36"/>
    </row>
    <row r="41" spans="1:6" ht="14.25" x14ac:dyDescent="0.2">
      <c r="A41" s="36"/>
      <c r="B41" s="85"/>
      <c r="C41" s="85"/>
      <c r="D41" s="85"/>
      <c r="E41" s="46"/>
      <c r="F41" s="36"/>
    </row>
    <row r="42" spans="1:6" ht="14.25" x14ac:dyDescent="0.2">
      <c r="A42" s="36"/>
      <c r="B42" s="85"/>
      <c r="C42" s="85"/>
      <c r="D42" s="85"/>
      <c r="E42" s="46"/>
      <c r="F42" s="36"/>
    </row>
    <row r="43" spans="1:6" ht="14.25" x14ac:dyDescent="0.2">
      <c r="A43" s="36"/>
      <c r="B43" s="85"/>
      <c r="C43" s="85"/>
      <c r="D43" s="85"/>
      <c r="E43" s="46"/>
      <c r="F43" s="36"/>
    </row>
    <row r="44" spans="1:6" ht="14.25" x14ac:dyDescent="0.2">
      <c r="A44" s="36"/>
      <c r="B44" s="85"/>
      <c r="C44" s="85"/>
      <c r="D44" s="85"/>
      <c r="E44" s="46"/>
      <c r="F44" s="36"/>
    </row>
    <row r="45" spans="1:6" ht="14.25" x14ac:dyDescent="0.2">
      <c r="A45" s="36"/>
      <c r="B45" s="85"/>
      <c r="C45" s="85"/>
      <c r="D45" s="85"/>
      <c r="E45" s="46"/>
      <c r="F45" s="36"/>
    </row>
    <row r="46" spans="1:6" ht="14.25" x14ac:dyDescent="0.2">
      <c r="A46" s="36"/>
      <c r="B46" s="85"/>
      <c r="C46" s="85"/>
      <c r="D46" s="85"/>
      <c r="E46" s="46"/>
      <c r="F46" s="36"/>
    </row>
    <row r="47" spans="1:6" ht="14.25" x14ac:dyDescent="0.2">
      <c r="A47" s="36"/>
      <c r="B47" s="85"/>
      <c r="C47" s="85"/>
      <c r="D47" s="85"/>
      <c r="E47" s="46"/>
      <c r="F47" s="36"/>
    </row>
    <row r="48" spans="1:6" ht="14.25" x14ac:dyDescent="0.2">
      <c r="A48" s="36"/>
      <c r="B48" s="85"/>
      <c r="C48" s="85"/>
      <c r="D48" s="85"/>
      <c r="E48" s="46"/>
      <c r="F48" s="36"/>
    </row>
    <row r="49" spans="1:6" ht="14.25" x14ac:dyDescent="0.2">
      <c r="A49" s="36"/>
      <c r="B49" s="85"/>
      <c r="C49" s="85"/>
      <c r="D49" s="85"/>
      <c r="E49" s="46"/>
      <c r="F49" s="36"/>
    </row>
    <row r="50" spans="1:6" ht="14.25" x14ac:dyDescent="0.2">
      <c r="A50" s="36"/>
      <c r="B50" s="85"/>
      <c r="C50" s="85"/>
      <c r="D50" s="85"/>
      <c r="E50" s="46"/>
      <c r="F50" s="36"/>
    </row>
    <row r="51" spans="1:6" ht="14.25" x14ac:dyDescent="0.2">
      <c r="A51" s="36"/>
      <c r="B51" s="85"/>
      <c r="C51" s="85"/>
      <c r="D51" s="85"/>
      <c r="E51" s="46"/>
      <c r="F51" s="36"/>
    </row>
    <row r="52" spans="1:6" ht="14.25" x14ac:dyDescent="0.2">
      <c r="A52" s="36"/>
      <c r="B52" s="85"/>
      <c r="C52" s="85"/>
      <c r="D52" s="85"/>
      <c r="E52" s="46"/>
      <c r="F52" s="36"/>
    </row>
    <row r="53" spans="1:6" ht="14.25" x14ac:dyDescent="0.2">
      <c r="A53" s="36"/>
      <c r="B53" s="85"/>
      <c r="C53" s="85"/>
      <c r="D53" s="85"/>
      <c r="E53" s="46"/>
      <c r="F53" s="36"/>
    </row>
    <row r="54" spans="1:6" ht="14.25" x14ac:dyDescent="0.2">
      <c r="A54" s="36"/>
      <c r="B54" s="47"/>
      <c r="C54" s="47"/>
      <c r="D54" s="47"/>
      <c r="E54" s="46"/>
      <c r="F54" s="36"/>
    </row>
    <row r="55" spans="1:6" ht="14.25" x14ac:dyDescent="0.2">
      <c r="A55" s="36"/>
      <c r="B55" s="85"/>
      <c r="C55" s="85"/>
      <c r="D55" s="85"/>
      <c r="E55" s="46"/>
      <c r="F55" s="36"/>
    </row>
    <row r="56" spans="1:6" ht="14.25" x14ac:dyDescent="0.2">
      <c r="A56" s="36"/>
      <c r="B56" s="85"/>
      <c r="C56" s="85"/>
      <c r="D56" s="85"/>
      <c r="E56" s="46"/>
      <c r="F56" s="36"/>
    </row>
    <row r="57" spans="1:6" ht="14.25" x14ac:dyDescent="0.2">
      <c r="A57" s="36"/>
      <c r="B57" s="85"/>
      <c r="C57" s="85"/>
      <c r="D57" s="85"/>
      <c r="E57" s="46"/>
      <c r="F57" s="36"/>
    </row>
    <row r="58" spans="1:6" ht="14.25" x14ac:dyDescent="0.2">
      <c r="A58" s="36"/>
      <c r="B58" s="85"/>
      <c r="C58" s="85"/>
      <c r="D58" s="85"/>
      <c r="E58" s="46"/>
      <c r="F58" s="36"/>
    </row>
    <row r="59" spans="1:6" ht="14.25" x14ac:dyDescent="0.2">
      <c r="A59" s="36"/>
      <c r="B59" s="85"/>
      <c r="C59" s="85"/>
      <c r="D59" s="85"/>
      <c r="E59" s="46"/>
      <c r="F59" s="36"/>
    </row>
    <row r="60" spans="1:6" ht="14.25" x14ac:dyDescent="0.2">
      <c r="A60" s="36"/>
      <c r="B60" s="85"/>
      <c r="C60" s="85"/>
      <c r="D60" s="85"/>
      <c r="E60" s="46"/>
      <c r="F60" s="36"/>
    </row>
    <row r="61" spans="1:6" ht="14.25" x14ac:dyDescent="0.2">
      <c r="A61" s="36"/>
      <c r="B61" s="85"/>
      <c r="C61" s="85"/>
      <c r="D61" s="85"/>
      <c r="E61" s="46"/>
      <c r="F61" s="36"/>
    </row>
    <row r="62" spans="1:6" ht="14.25" x14ac:dyDescent="0.2">
      <c r="A62" s="36"/>
      <c r="B62" s="85"/>
      <c r="C62" s="85"/>
      <c r="D62" s="85"/>
      <c r="E62" s="46"/>
      <c r="F62" s="36"/>
    </row>
    <row r="63" spans="1:6" ht="14.25" x14ac:dyDescent="0.2">
      <c r="A63" s="36"/>
      <c r="B63" s="85"/>
      <c r="C63" s="85"/>
      <c r="D63" s="85"/>
      <c r="E63" s="46"/>
      <c r="F63" s="36"/>
    </row>
    <row r="64" spans="1:6" ht="14.25" x14ac:dyDescent="0.2">
      <c r="A64" s="36"/>
      <c r="B64" s="85"/>
      <c r="C64" s="85"/>
      <c r="D64" s="85"/>
      <c r="E64" s="46"/>
      <c r="F64" s="36"/>
    </row>
    <row r="65" spans="1:6" ht="14.25" x14ac:dyDescent="0.2">
      <c r="A65" s="36"/>
      <c r="B65" s="85"/>
      <c r="C65" s="85"/>
      <c r="D65" s="85"/>
      <c r="E65" s="46"/>
      <c r="F65" s="36"/>
    </row>
    <row r="66" spans="1:6" ht="14.25" x14ac:dyDescent="0.2">
      <c r="A66" s="36"/>
      <c r="B66" s="85"/>
      <c r="C66" s="85"/>
      <c r="D66" s="85"/>
      <c r="E66" s="46"/>
      <c r="F66" s="36"/>
    </row>
    <row r="67" spans="1:6" ht="13.5" customHeight="1" x14ac:dyDescent="0.2">
      <c r="A67" s="36"/>
      <c r="B67" s="85"/>
      <c r="C67" s="85"/>
      <c r="D67" s="85"/>
      <c r="E67" s="46"/>
      <c r="F67" s="36"/>
    </row>
    <row r="68" spans="1:6" ht="13.5" customHeight="1" x14ac:dyDescent="0.2">
      <c r="A68" s="36"/>
      <c r="B68" s="35" t="s">
        <v>20</v>
      </c>
      <c r="C68" s="37"/>
      <c r="D68" s="37"/>
      <c r="E68" s="17">
        <f>SUM(E32:E67)</f>
        <v>646.25</v>
      </c>
      <c r="F68" s="36"/>
    </row>
    <row r="69" spans="1:6" ht="13.5" customHeight="1" x14ac:dyDescent="0.2">
      <c r="A69" s="36"/>
      <c r="B69" s="48" t="s">
        <v>17</v>
      </c>
      <c r="C69" s="37"/>
      <c r="D69" s="37"/>
      <c r="E69" s="18">
        <v>0</v>
      </c>
      <c r="F69" s="36"/>
    </row>
    <row r="70" spans="1:6" ht="13.5" customHeight="1" x14ac:dyDescent="0.2">
      <c r="A70" s="36"/>
      <c r="B70" s="48" t="s">
        <v>18</v>
      </c>
      <c r="C70" s="37"/>
      <c r="D70" s="37"/>
      <c r="E70" s="18">
        <v>0</v>
      </c>
      <c r="F70" s="36"/>
    </row>
    <row r="71" spans="1:6" ht="13.5" customHeight="1" x14ac:dyDescent="0.2">
      <c r="A71" s="36"/>
      <c r="B71" s="35" t="s">
        <v>19</v>
      </c>
      <c r="C71" s="37"/>
      <c r="D71" s="37"/>
      <c r="E71" s="17">
        <f>SUM(E68:E70)</f>
        <v>646.25</v>
      </c>
      <c r="F71" s="36"/>
    </row>
    <row r="72" spans="1:6" ht="13.5" customHeight="1" x14ac:dyDescent="0.2">
      <c r="A72" s="36"/>
      <c r="B72" s="37" t="s">
        <v>5</v>
      </c>
      <c r="C72" s="49">
        <v>0.05</v>
      </c>
      <c r="D72" s="37"/>
      <c r="E72" s="23">
        <f>ROUND(E71*C72,2)</f>
        <v>32.31</v>
      </c>
      <c r="F72" s="36"/>
    </row>
    <row r="73" spans="1:6" ht="13.5" customHeight="1" x14ac:dyDescent="0.2">
      <c r="A73" s="36"/>
      <c r="B73" s="37" t="s">
        <v>4</v>
      </c>
      <c r="C73" s="50">
        <v>9.9750000000000005E-2</v>
      </c>
      <c r="D73" s="37"/>
      <c r="E73" s="24">
        <f>ROUND(E71*C73,2)</f>
        <v>64.459999999999994</v>
      </c>
      <c r="F73" s="36"/>
    </row>
    <row r="74" spans="1:6" ht="13.5" customHeight="1" x14ac:dyDescent="0.2">
      <c r="A74" s="36"/>
      <c r="B74" s="37"/>
      <c r="C74" s="37"/>
      <c r="D74" s="37"/>
      <c r="E74" s="51"/>
      <c r="F74" s="36"/>
    </row>
    <row r="75" spans="1:6" ht="16.5" customHeight="1" thickBot="1" x14ac:dyDescent="0.25">
      <c r="A75" s="36"/>
      <c r="B75" s="35" t="s">
        <v>21</v>
      </c>
      <c r="C75" s="37"/>
      <c r="D75" s="37"/>
      <c r="E75" s="21">
        <f>SUM(E71:E73)</f>
        <v>743.02</v>
      </c>
      <c r="F75" s="36"/>
    </row>
    <row r="76" spans="1:6" ht="15.75" thickTop="1" x14ac:dyDescent="0.2">
      <c r="A76" s="36"/>
      <c r="B76" s="91"/>
      <c r="C76" s="91"/>
      <c r="D76" s="91"/>
      <c r="E76" s="52"/>
      <c r="F76" s="36"/>
    </row>
    <row r="77" spans="1:6" ht="15" x14ac:dyDescent="0.2">
      <c r="A77" s="36"/>
      <c r="B77" s="92" t="s">
        <v>23</v>
      </c>
      <c r="C77" s="92"/>
      <c r="D77" s="92"/>
      <c r="E77" s="52">
        <v>0</v>
      </c>
      <c r="F77" s="36"/>
    </row>
    <row r="78" spans="1:6" ht="15" x14ac:dyDescent="0.2">
      <c r="A78" s="36"/>
      <c r="B78" s="91"/>
      <c r="C78" s="91"/>
      <c r="D78" s="91"/>
      <c r="E78" s="52"/>
      <c r="F78" s="36"/>
    </row>
    <row r="79" spans="1:6" ht="19.5" customHeight="1" x14ac:dyDescent="0.2">
      <c r="A79" s="36"/>
      <c r="B79" s="53" t="s">
        <v>22</v>
      </c>
      <c r="C79" s="54"/>
      <c r="D79" s="54"/>
      <c r="E79" s="55">
        <f>E75-E77</f>
        <v>743.02</v>
      </c>
      <c r="F79" s="36"/>
    </row>
    <row r="80" spans="1:6" ht="13.5" customHeight="1" x14ac:dyDescent="0.2">
      <c r="A80" s="36"/>
      <c r="B80" s="36"/>
      <c r="C80" s="36"/>
      <c r="D80" s="36"/>
      <c r="E80" s="36"/>
      <c r="F80" s="36"/>
    </row>
    <row r="81" spans="1:6" x14ac:dyDescent="0.2">
      <c r="A81" s="36"/>
      <c r="B81" s="36"/>
      <c r="C81" s="36"/>
      <c r="D81" s="36"/>
      <c r="E81" s="36"/>
      <c r="F81" s="36"/>
    </row>
    <row r="82" spans="1:6" x14ac:dyDescent="0.2">
      <c r="A82" s="36"/>
      <c r="B82" s="93"/>
      <c r="C82" s="93"/>
      <c r="D82" s="93"/>
      <c r="E82" s="93"/>
      <c r="F82" s="36"/>
    </row>
    <row r="83" spans="1:6" ht="14.25" x14ac:dyDescent="0.2">
      <c r="A83" s="94" t="s">
        <v>71</v>
      </c>
      <c r="B83" s="94"/>
      <c r="C83" s="94"/>
      <c r="D83" s="94"/>
      <c r="E83" s="94"/>
      <c r="F83" s="94"/>
    </row>
    <row r="84" spans="1:6" ht="14.25" x14ac:dyDescent="0.2">
      <c r="A84" s="95" t="s">
        <v>72</v>
      </c>
      <c r="B84" s="95"/>
      <c r="C84" s="95"/>
      <c r="D84" s="95"/>
      <c r="E84" s="95"/>
      <c r="F84" s="95"/>
    </row>
    <row r="85" spans="1:6" x14ac:dyDescent="0.2">
      <c r="A85" s="36"/>
      <c r="B85" s="36"/>
      <c r="C85" s="36"/>
      <c r="D85" s="36"/>
      <c r="E85" s="36"/>
      <c r="F85" s="36"/>
    </row>
    <row r="86" spans="1:6" x14ac:dyDescent="0.2">
      <c r="A86" s="36"/>
      <c r="B86" s="87"/>
      <c r="C86" s="87"/>
      <c r="D86" s="87"/>
      <c r="E86" s="87"/>
      <c r="F86" s="36"/>
    </row>
    <row r="87" spans="1:6" ht="15" x14ac:dyDescent="0.2">
      <c r="A87" s="88" t="s">
        <v>8</v>
      </c>
      <c r="B87" s="88"/>
      <c r="C87" s="88"/>
      <c r="D87" s="88"/>
      <c r="E87" s="88"/>
      <c r="F87" s="88"/>
    </row>
    <row r="89" spans="1:6" ht="39.75" customHeight="1" x14ac:dyDescent="0.2">
      <c r="B89" s="89"/>
      <c r="C89" s="90"/>
      <c r="D89" s="90"/>
    </row>
    <row r="90" spans="1:6" ht="13.5" customHeight="1" x14ac:dyDescent="0.2"/>
    <row r="91" spans="1:6" x14ac:dyDescent="0.2">
      <c r="B91" s="56"/>
      <c r="C91" s="56"/>
      <c r="D91" s="56"/>
    </row>
  </sheetData>
  <mergeCells count="44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00000000-0002-0000-08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24</vt:i4>
      </vt:variant>
      <vt:variant>
        <vt:lpstr>Plages nommées</vt:lpstr>
      </vt:variant>
      <vt:variant>
        <vt:i4>40</vt:i4>
      </vt:variant>
    </vt:vector>
  </HeadingPairs>
  <TitlesOfParts>
    <vt:vector size="64" baseType="lpstr">
      <vt:lpstr>18-12-12</vt:lpstr>
      <vt:lpstr>26-02-13</vt:lpstr>
      <vt:lpstr>25-03-13</vt:lpstr>
      <vt:lpstr>06-04-13</vt:lpstr>
      <vt:lpstr>23-05-13</vt:lpstr>
      <vt:lpstr>28-06-13</vt:lpstr>
      <vt:lpstr>31-03-16</vt:lpstr>
      <vt:lpstr>04-10-16</vt:lpstr>
      <vt:lpstr>04-11-16</vt:lpstr>
      <vt:lpstr>17-03-17</vt:lpstr>
      <vt:lpstr>31-08-18</vt:lpstr>
      <vt:lpstr>22-10-18</vt:lpstr>
      <vt:lpstr>28-06-19</vt:lpstr>
      <vt:lpstr>28-06-19 (2)</vt:lpstr>
      <vt:lpstr>04-03-21</vt:lpstr>
      <vt:lpstr>16-04-21</vt:lpstr>
      <vt:lpstr>18-06-21</vt:lpstr>
      <vt:lpstr>14-12-21</vt:lpstr>
      <vt:lpstr>12-05-22</vt:lpstr>
      <vt:lpstr>29-06-22</vt:lpstr>
      <vt:lpstr>28-04-23</vt:lpstr>
      <vt:lpstr>05-11-23</vt:lpstr>
      <vt:lpstr>Activités</vt:lpstr>
      <vt:lpstr>2024-11-02 - 24-24589</vt:lpstr>
      <vt:lpstr>'04-03-21'!Print_Area</vt:lpstr>
      <vt:lpstr>'04-10-16'!Print_Area</vt:lpstr>
      <vt:lpstr>'04-11-16'!Print_Area</vt:lpstr>
      <vt:lpstr>'05-11-23'!Print_Area</vt:lpstr>
      <vt:lpstr>'12-05-22'!Print_Area</vt:lpstr>
      <vt:lpstr>'14-12-21'!Print_Area</vt:lpstr>
      <vt:lpstr>'16-04-21'!Print_Area</vt:lpstr>
      <vt:lpstr>'17-03-17'!Print_Area</vt:lpstr>
      <vt:lpstr>'18-06-21'!Print_Area</vt:lpstr>
      <vt:lpstr>'22-10-18'!Print_Area</vt:lpstr>
      <vt:lpstr>'28-04-23'!Print_Area</vt:lpstr>
      <vt:lpstr>'28-06-19'!Print_Area</vt:lpstr>
      <vt:lpstr>'28-06-19 (2)'!Print_Area</vt:lpstr>
      <vt:lpstr>'29-06-22'!Print_Area</vt:lpstr>
      <vt:lpstr>'31-03-16'!Print_Area</vt:lpstr>
      <vt:lpstr>'31-08-18'!Print_Area</vt:lpstr>
      <vt:lpstr>Activités!Print_Area</vt:lpstr>
      <vt:lpstr>'04-03-21'!Zone_d_impression</vt:lpstr>
      <vt:lpstr>'04-10-16'!Zone_d_impression</vt:lpstr>
      <vt:lpstr>'04-11-16'!Zone_d_impression</vt:lpstr>
      <vt:lpstr>'05-11-23'!Zone_d_impression</vt:lpstr>
      <vt:lpstr>'06-04-13'!Zone_d_impression</vt:lpstr>
      <vt:lpstr>'12-05-22'!Zone_d_impression</vt:lpstr>
      <vt:lpstr>'14-12-21'!Zone_d_impression</vt:lpstr>
      <vt:lpstr>'16-04-21'!Zone_d_impression</vt:lpstr>
      <vt:lpstr>'17-03-17'!Zone_d_impression</vt:lpstr>
      <vt:lpstr>'18-06-21'!Zone_d_impression</vt:lpstr>
      <vt:lpstr>'18-12-12'!Zone_d_impression</vt:lpstr>
      <vt:lpstr>'2024-11-02 - 24-24589'!Zone_d_impression</vt:lpstr>
      <vt:lpstr>'22-10-18'!Zone_d_impression</vt:lpstr>
      <vt:lpstr>'23-05-13'!Zone_d_impression</vt:lpstr>
      <vt:lpstr>'25-03-13'!Zone_d_impression</vt:lpstr>
      <vt:lpstr>'26-02-13'!Zone_d_impression</vt:lpstr>
      <vt:lpstr>'28-04-23'!Zone_d_impression</vt:lpstr>
      <vt:lpstr>'28-06-13'!Zone_d_impression</vt:lpstr>
      <vt:lpstr>'28-06-19'!Zone_d_impression</vt:lpstr>
      <vt:lpstr>'28-06-19 (2)'!Zone_d_impression</vt:lpstr>
      <vt:lpstr>'29-06-22'!Zone_d_impression</vt:lpstr>
      <vt:lpstr>'31-03-16'!Zone_d_impression</vt:lpstr>
      <vt:lpstr>'31-08-18'!Zone_d_impression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2022-05-12T17:50:08Z</cp:lastPrinted>
  <dcterms:created xsi:type="dcterms:W3CDTF">1996-11-05T19:10:39Z</dcterms:created>
  <dcterms:modified xsi:type="dcterms:W3CDTF">2024-11-02T15:15:38Z</dcterms:modified>
</cp:coreProperties>
</file>