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679F11EA-DB07-49D2-8966-F31959895967}" xr6:coauthVersionLast="47" xr6:coauthVersionMax="47" xr10:uidLastSave="{00000000-0000-0000-0000-000000000000}"/>
  <bookViews>
    <workbookView xWindow="-120" yWindow="-120" windowWidth="38640" windowHeight="15840" firstSheet="20" activeTab="30" xr2:uid="{00000000-000D-0000-FFFF-FFFF00000000}"/>
  </bookViews>
  <sheets>
    <sheet name="26-02-13" sheetId="4" r:id="rId1"/>
    <sheet name="26-03-13" sheetId="6" r:id="rId2"/>
    <sheet name="11-04-13" sheetId="7" r:id="rId3"/>
    <sheet name="20-04-13" sheetId="8" r:id="rId4"/>
    <sheet name="08-05-13" sheetId="9" r:id="rId5"/>
    <sheet name="27-02-14" sheetId="10" r:id="rId6"/>
    <sheet name="27-02-14 (2)" sheetId="11" r:id="rId7"/>
    <sheet name="27-02-14 (3)" sheetId="12" r:id="rId8"/>
    <sheet name="03-03-14" sheetId="13" r:id="rId9"/>
    <sheet name="29-04-14" sheetId="14" r:id="rId10"/>
    <sheet name="29-04-14 (2)" sheetId="15" r:id="rId11"/>
    <sheet name="29-04-14 (3)" sheetId="16" r:id="rId12"/>
    <sheet name="22-02-15" sheetId="17" r:id="rId13"/>
    <sheet name="22-02-15 (2)" sheetId="18" r:id="rId14"/>
    <sheet name="22-02-15 (3)" sheetId="19" r:id="rId15"/>
    <sheet name="29-01-16" sheetId="20" r:id="rId16"/>
    <sheet name="29-01-16 (2)" sheetId="21" r:id="rId17"/>
    <sheet name="29-01-16 (3)" sheetId="22" r:id="rId18"/>
    <sheet name="06-02-17Alain" sheetId="23" r:id="rId19"/>
    <sheet name="06-02-17Dany" sheetId="24" r:id="rId20"/>
    <sheet name="27-04-17Edgard" sheetId="25" r:id="rId21"/>
    <sheet name="27-04-17Dany" sheetId="26" r:id="rId22"/>
    <sheet name="18-02-18Alain" sheetId="27" r:id="rId23"/>
    <sheet name="18-02-18Dany" sheetId="28" r:id="rId24"/>
    <sheet name="05-03-19Alain" sheetId="29" r:id="rId25"/>
    <sheet name="05-03-19Dany" sheetId="30" r:id="rId26"/>
    <sheet name="16-03-20Dany" sheetId="31" r:id="rId27"/>
    <sheet name="16-03-20Alain" sheetId="32" r:id="rId28"/>
    <sheet name="04-03-21Dany" sheetId="33" r:id="rId29"/>
    <sheet name="28-03-22" sheetId="34" r:id="rId30"/>
    <sheet name="22-12-22" sheetId="35" r:id="rId31"/>
    <sheet name="Activités" sheetId="5" r:id="rId32"/>
  </sheets>
  <definedNames>
    <definedName name="Liste_Activités" localSheetId="28">Activités!$C$5:$C$39</definedName>
    <definedName name="Liste_Activités" localSheetId="24">Activités!$C$5:$C$39</definedName>
    <definedName name="Liste_Activités" localSheetId="25">Activités!$C$5:$C$39</definedName>
    <definedName name="Liste_Activités" localSheetId="18">Activités!$C$5:$C$39</definedName>
    <definedName name="Liste_Activités" localSheetId="19">Activités!$C$5:$C$39</definedName>
    <definedName name="Liste_Activités" localSheetId="27">Activités!$C$5:$C$39</definedName>
    <definedName name="Liste_Activités" localSheetId="26">Activités!$C$5:$C$39</definedName>
    <definedName name="Liste_Activités" localSheetId="22">Activités!$C$5:$C$39</definedName>
    <definedName name="Liste_Activités" localSheetId="23">Activités!$C$5:$C$39</definedName>
    <definedName name="Liste_Activités" localSheetId="12">Activités!$C$5:$C$39</definedName>
    <definedName name="Liste_Activités" localSheetId="13">Activités!$C$5:$C$39</definedName>
    <definedName name="Liste_Activités" localSheetId="14">Activités!$C$5:$C$39</definedName>
    <definedName name="Liste_Activités" localSheetId="30">Activités!$C$5:$C$39</definedName>
    <definedName name="Liste_Activités" localSheetId="21">Activités!$C$5:$C$39</definedName>
    <definedName name="Liste_Activités" localSheetId="20">Activités!$C$5:$C$39</definedName>
    <definedName name="Liste_Activités" localSheetId="29">Activités!$C$5:$C$39</definedName>
    <definedName name="Liste_Activités" localSheetId="15">Activités!$C$5:$C$39</definedName>
    <definedName name="Liste_Activités" localSheetId="16">Activités!$C$5:$C$39</definedName>
    <definedName name="Liste_Activités" localSheetId="17">Activités!$C$5:$C$39</definedName>
    <definedName name="Liste_Activités">Activités!$C$5:$C$39</definedName>
    <definedName name="Print_Area" localSheetId="28">'04-03-21Dany'!$A$1:$F$89</definedName>
    <definedName name="Print_Area" localSheetId="24">'05-03-19Alain'!$A$1:$F$88</definedName>
    <definedName name="Print_Area" localSheetId="25">'05-03-19Dany'!$A$1:$F$89</definedName>
    <definedName name="Print_Area" localSheetId="18">'06-02-17Alain'!$A$1:$F$89</definedName>
    <definedName name="Print_Area" localSheetId="19">'06-02-17Dany'!$A$1:$F$89</definedName>
    <definedName name="Print_Area" localSheetId="27">'16-03-20Alain'!$A$1:$F$89</definedName>
    <definedName name="Print_Area" localSheetId="26">'16-03-20Dany'!$A$1:$F$89</definedName>
    <definedName name="Print_Area" localSheetId="22">'18-02-18Alain'!$A$1:$F$89</definedName>
    <definedName name="Print_Area" localSheetId="23">'18-02-18Dany'!$A$1:$F$89</definedName>
    <definedName name="Print_Area" localSheetId="12">'22-02-15'!$A$1:$F$89</definedName>
    <definedName name="Print_Area" localSheetId="13">'22-02-15 (2)'!$A$1:$F$89</definedName>
    <definedName name="Print_Area" localSheetId="14">'22-02-15 (3)'!$A$1:$F$89</definedName>
    <definedName name="Print_Area" localSheetId="30">'22-12-22'!$A$1:$F$87</definedName>
    <definedName name="Print_Area" localSheetId="21">'27-04-17Dany'!$A$1:$F$89</definedName>
    <definedName name="Print_Area" localSheetId="20">'27-04-17Edgard'!$A$1:$F$89</definedName>
    <definedName name="Print_Area" localSheetId="29">'28-03-22'!$A$1:$F$87</definedName>
    <definedName name="Print_Area" localSheetId="15">'29-01-16'!$A$1:$F$89</definedName>
    <definedName name="Print_Area" localSheetId="16">'29-01-16 (2)'!$A$1:$F$89</definedName>
    <definedName name="Print_Area" localSheetId="17">'29-01-16 (3)'!$A$1:$F$89</definedName>
    <definedName name="_xlnm.Print_Area" localSheetId="8">'03-03-14'!$A$1:$F$95</definedName>
    <definedName name="_xlnm.Print_Area" localSheetId="28">'04-03-21Dany'!$A$1:$F$89</definedName>
    <definedName name="_xlnm.Print_Area" localSheetId="24">'05-03-19Alain'!$A$1:$F$88</definedName>
    <definedName name="_xlnm.Print_Area" localSheetId="25">'05-03-19Dany'!$A$1:$F$89</definedName>
    <definedName name="_xlnm.Print_Area" localSheetId="18">'06-02-17Alain'!$A$1:$F$89</definedName>
    <definedName name="_xlnm.Print_Area" localSheetId="19">'06-02-17Dany'!$A$1:$F$89</definedName>
    <definedName name="_xlnm.Print_Area" localSheetId="4">'08-05-13'!$A$1:$F$95</definedName>
    <definedName name="_xlnm.Print_Area" localSheetId="2">'11-04-13'!$A$1:$F$95</definedName>
    <definedName name="_xlnm.Print_Area" localSheetId="27">'16-03-20Alain'!$A$1:$F$89</definedName>
    <definedName name="_xlnm.Print_Area" localSheetId="26">'16-03-20Dany'!$A$1:$F$89</definedName>
    <definedName name="_xlnm.Print_Area" localSheetId="22">'18-02-18Alain'!$A$1:$F$89</definedName>
    <definedName name="_xlnm.Print_Area" localSheetId="23">'18-02-18Dany'!$A$1:$F$89</definedName>
    <definedName name="_xlnm.Print_Area" localSheetId="3">'20-04-13'!$A$1:$F$95</definedName>
    <definedName name="_xlnm.Print_Area" localSheetId="12">'22-02-15'!$A$1:$F$89</definedName>
    <definedName name="_xlnm.Print_Area" localSheetId="13">'22-02-15 (2)'!$A$1:$F$89</definedName>
    <definedName name="_xlnm.Print_Area" localSheetId="14">'22-02-15 (3)'!$A$1:$F$89</definedName>
    <definedName name="_xlnm.Print_Area" localSheetId="30">'22-12-22'!$A$1:$F$87</definedName>
    <definedName name="_xlnm.Print_Area" localSheetId="0">'26-02-13'!$A$1:$F$95</definedName>
    <definedName name="_xlnm.Print_Area" localSheetId="1">'26-03-13'!$A$1:$F$95</definedName>
    <definedName name="_xlnm.Print_Area" localSheetId="5">'27-02-14'!$A$1:$F$95</definedName>
    <definedName name="_xlnm.Print_Area" localSheetId="6">'27-02-14 (2)'!$A$1:$F$95</definedName>
    <definedName name="_xlnm.Print_Area" localSheetId="7">'27-02-14 (3)'!$A$1:$F$95</definedName>
    <definedName name="_xlnm.Print_Area" localSheetId="21">'27-04-17Dany'!$A$1:$F$89</definedName>
    <definedName name="_xlnm.Print_Area" localSheetId="20">'27-04-17Edgard'!$A$1:$F$89</definedName>
    <definedName name="_xlnm.Print_Area" localSheetId="29">'28-03-22'!$A$1:$F$87</definedName>
    <definedName name="_xlnm.Print_Area" localSheetId="15">'29-01-16'!$A$1:$F$89</definedName>
    <definedName name="_xlnm.Print_Area" localSheetId="16">'29-01-16 (2)'!$A$1:$F$89</definedName>
    <definedName name="_xlnm.Print_Area" localSheetId="17">'29-01-16 (3)'!$A$1:$F$89</definedName>
    <definedName name="_xlnm.Print_Area" localSheetId="9">'29-04-14'!$A$1:$F$95</definedName>
    <definedName name="_xlnm.Print_Area" localSheetId="10">'29-04-14 (2)'!$A$1:$F$95</definedName>
    <definedName name="_xlnm.Print_Area" localSheetId="11">'29-04-14 (3)'!$A$1:$F$94</definedName>
    <definedName name="_xlnm.Print_Area" localSheetId="31">Activités!$A$1:$D$45</definedName>
    <definedName name="Zone_impres_MI" localSheetId="8">#REF!</definedName>
    <definedName name="Zone_impres_MI" localSheetId="28">#REF!</definedName>
    <definedName name="Zone_impres_MI" localSheetId="24">#REF!</definedName>
    <definedName name="Zone_impres_MI" localSheetId="25">#REF!</definedName>
    <definedName name="Zone_impres_MI" localSheetId="18">#REF!</definedName>
    <definedName name="Zone_impres_MI" localSheetId="19">#REF!</definedName>
    <definedName name="Zone_impres_MI" localSheetId="4">#REF!</definedName>
    <definedName name="Zone_impres_MI" localSheetId="2">#REF!</definedName>
    <definedName name="Zone_impres_MI" localSheetId="27">#REF!</definedName>
    <definedName name="Zone_impres_MI" localSheetId="26">#REF!</definedName>
    <definedName name="Zone_impres_MI" localSheetId="22">#REF!</definedName>
    <definedName name="Zone_impres_MI" localSheetId="23">#REF!</definedName>
    <definedName name="Zone_impres_MI" localSheetId="3">#REF!</definedName>
    <definedName name="Zone_impres_MI" localSheetId="12">#REF!</definedName>
    <definedName name="Zone_impres_MI" localSheetId="13">#REF!</definedName>
    <definedName name="Zone_impres_MI" localSheetId="14">#REF!</definedName>
    <definedName name="Zone_impres_MI" localSheetId="30">#REF!</definedName>
    <definedName name="Zone_impres_MI" localSheetId="1">#REF!</definedName>
    <definedName name="Zone_impres_MI" localSheetId="5">#REF!</definedName>
    <definedName name="Zone_impres_MI" localSheetId="6">#REF!</definedName>
    <definedName name="Zone_impres_MI" localSheetId="7">#REF!</definedName>
    <definedName name="Zone_impres_MI" localSheetId="21">#REF!</definedName>
    <definedName name="Zone_impres_MI" localSheetId="20">#REF!</definedName>
    <definedName name="Zone_impres_MI" localSheetId="29">#REF!</definedName>
    <definedName name="Zone_impres_MI" localSheetId="15">#REF!</definedName>
    <definedName name="Zone_impres_MI" localSheetId="16">#REF!</definedName>
    <definedName name="Zone_impres_MI" localSheetId="17">#REF!</definedName>
    <definedName name="Zone_impres_MI" localSheetId="9">#REF!</definedName>
    <definedName name="Zone_impres_MI" localSheetId="10">#REF!</definedName>
    <definedName name="Zone_impres_MI" localSheetId="11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35" l="1"/>
  <c r="E70" i="35"/>
  <c r="E71" i="35"/>
  <c r="E72" i="35"/>
  <c r="E74" i="35"/>
  <c r="E78" i="35"/>
  <c r="E67" i="34"/>
  <c r="E70" i="34"/>
  <c r="E71" i="34"/>
  <c r="E72" i="34"/>
  <c r="E74" i="34"/>
  <c r="E78" i="34"/>
  <c r="E69" i="33"/>
  <c r="E72" i="33"/>
  <c r="E73" i="33"/>
  <c r="E74" i="33"/>
  <c r="E76" i="33"/>
  <c r="E80" i="33"/>
  <c r="E69" i="32"/>
  <c r="E72" i="32"/>
  <c r="E73" i="32"/>
  <c r="E74" i="32"/>
  <c r="E76" i="32"/>
  <c r="E80" i="32"/>
  <c r="E69" i="31"/>
  <c r="E72" i="31"/>
  <c r="E73" i="31"/>
  <c r="E74" i="31"/>
  <c r="E76" i="31"/>
  <c r="E80" i="31"/>
  <c r="E69" i="30"/>
  <c r="E72" i="30"/>
  <c r="E73" i="30"/>
  <c r="E74" i="30"/>
  <c r="E76" i="30"/>
  <c r="E80" i="30"/>
  <c r="E68" i="29"/>
  <c r="E71" i="29"/>
  <c r="E72" i="29"/>
  <c r="E73" i="29"/>
  <c r="E75" i="29"/>
  <c r="E79" i="29"/>
  <c r="E69" i="28"/>
  <c r="E69" i="27"/>
  <c r="E72" i="28"/>
  <c r="E73" i="28"/>
  <c r="E74" i="28"/>
  <c r="E76" i="28"/>
  <c r="E80" i="28"/>
  <c r="E72" i="27"/>
  <c r="E73" i="27"/>
  <c r="E74" i="27"/>
  <c r="E76" i="27"/>
  <c r="E80" i="27"/>
  <c r="E69" i="26"/>
  <c r="E72" i="26"/>
  <c r="E73" i="26"/>
  <c r="E74" i="26"/>
  <c r="E76" i="26"/>
  <c r="E80" i="26"/>
  <c r="E69" i="25"/>
  <c r="E72" i="25"/>
  <c r="E73" i="25"/>
  <c r="E74" i="25"/>
  <c r="E76" i="25"/>
  <c r="E80" i="25"/>
  <c r="E69" i="24"/>
  <c r="E72" i="24"/>
  <c r="E73" i="24"/>
  <c r="E74" i="24"/>
  <c r="E76" i="24"/>
  <c r="E80" i="24"/>
  <c r="E69" i="23"/>
  <c r="E72" i="23"/>
  <c r="E73" i="23"/>
  <c r="E74" i="23"/>
  <c r="E76" i="23"/>
  <c r="E80" i="23"/>
  <c r="E69" i="22"/>
  <c r="E72" i="22"/>
  <c r="E69" i="21"/>
  <c r="E69" i="20"/>
  <c r="E72" i="20"/>
  <c r="E72" i="21"/>
  <c r="E74" i="21"/>
  <c r="E73" i="21"/>
  <c r="E76" i="21"/>
  <c r="E80" i="21"/>
  <c r="E74" i="20"/>
  <c r="E73" i="20"/>
  <c r="E74" i="22"/>
  <c r="E73" i="22"/>
  <c r="E76" i="22"/>
  <c r="E80" i="22"/>
  <c r="E69" i="19"/>
  <c r="E72" i="19"/>
  <c r="E73" i="19"/>
  <c r="E69" i="18"/>
  <c r="E72" i="18"/>
  <c r="E69" i="17"/>
  <c r="E72" i="17"/>
  <c r="E73" i="17"/>
  <c r="E74" i="16"/>
  <c r="E77" i="16"/>
  <c r="E78" i="16"/>
  <c r="E79" i="16"/>
  <c r="E81" i="16"/>
  <c r="E85" i="16"/>
  <c r="E75" i="15"/>
  <c r="E78" i="15"/>
  <c r="E80" i="15"/>
  <c r="E79" i="15"/>
  <c r="E82" i="15"/>
  <c r="E86" i="15"/>
  <c r="E75" i="14"/>
  <c r="E78" i="14"/>
  <c r="E79" i="14"/>
  <c r="E80" i="14"/>
  <c r="E75" i="13"/>
  <c r="E78" i="13"/>
  <c r="E80" i="13"/>
  <c r="E79" i="13"/>
  <c r="E76" i="12"/>
  <c r="E75" i="12"/>
  <c r="E78" i="12"/>
  <c r="E76" i="11"/>
  <c r="E75" i="11"/>
  <c r="E78" i="11"/>
  <c r="E75" i="10"/>
  <c r="E76" i="10"/>
  <c r="E78" i="10"/>
  <c r="E80" i="10"/>
  <c r="E75" i="9"/>
  <c r="E78" i="9"/>
  <c r="E75" i="8"/>
  <c r="E79" i="10"/>
  <c r="E78" i="8"/>
  <c r="E79" i="8"/>
  <c r="E75" i="7"/>
  <c r="E78" i="7"/>
  <c r="E80" i="7"/>
  <c r="E75" i="6"/>
  <c r="E78" i="6"/>
  <c r="E75" i="4"/>
  <c r="E78" i="4"/>
  <c r="E79" i="7"/>
  <c r="E76" i="20"/>
  <c r="E80" i="20"/>
  <c r="E80" i="11"/>
  <c r="E79" i="11"/>
  <c r="E82" i="11"/>
  <c r="E86" i="11"/>
  <c r="E82" i="10"/>
  <c r="E86" i="10"/>
  <c r="E79" i="12"/>
  <c r="E80" i="12"/>
  <c r="E82" i="12"/>
  <c r="E86" i="12"/>
  <c r="E79" i="6"/>
  <c r="E80" i="6"/>
  <c r="E82" i="6"/>
  <c r="E86" i="6"/>
  <c r="E73" i="18"/>
  <c r="E74" i="18"/>
  <c r="E76" i="18"/>
  <c r="E80" i="18"/>
  <c r="E82" i="7"/>
  <c r="E86" i="7"/>
  <c r="E79" i="4"/>
  <c r="E80" i="4"/>
  <c r="E82" i="4"/>
  <c r="E86" i="4"/>
  <c r="E80" i="9"/>
  <c r="E79" i="9"/>
  <c r="E82" i="9"/>
  <c r="E86" i="9"/>
  <c r="E80" i="8"/>
  <c r="E82" i="13"/>
  <c r="E86" i="13"/>
  <c r="E74" i="17"/>
  <c r="E76" i="17"/>
  <c r="E80" i="17"/>
  <c r="E74" i="19"/>
  <c r="E76" i="19"/>
  <c r="E80" i="19"/>
  <c r="E82" i="8"/>
  <c r="E86" i="8"/>
  <c r="E82" i="14"/>
  <c r="E86" i="14"/>
</calcChain>
</file>

<file path=xl/sharedStrings.xml><?xml version="1.0" encoding="utf-8"?>
<sst xmlns="http://schemas.openxmlformats.org/spreadsheetml/2006/main" count="809" uniqueCount="187">
  <si>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</si>
  <si>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</si>
  <si>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</si>
  <si>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</si>
  <si>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</si>
  <si>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</si>
  <si>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</si>
  <si>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</si>
  <si>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</si>
  <si>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</si>
  <si>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</si>
  <si>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</si>
  <si>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</si>
  <si>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</si>
  <si>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</si>
  <si>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</si>
  <si>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</si>
  <si>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</si>
  <si>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</si>
  <si>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</si>
  <si>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</si>
  <si>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</si>
  <si>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</si>
  <si>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</si>
  <si>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</si>
  <si>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</si>
  <si>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</si>
  <si>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</si>
  <si>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</si>
  <si>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</si>
  <si>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</si>
  <si>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</si>
  <si>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</si>
  <si>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Diverses discussions téléphoniques avec le conseiller juridique;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</si>
  <si>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</si>
  <si>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</si>
  <si>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Le 26 février 2013</t>
  </si>
  <si>
    <t>ALAIN CLOUTIER</t>
  </si>
  <si>
    <t>ALPHAMOSAIK INC</t>
  </si>
  <si>
    <t>4000 rue Saint-Ambroise, bureau 270</t>
  </si>
  <si>
    <t>Montréal  Québec  H4C 2C7</t>
  </si>
  <si>
    <t># 13034</t>
  </si>
  <si>
    <t xml:space="preserve"> - Rencontre avec vous aux bureaux de Stéphane et Michel;</t>
  </si>
  <si>
    <t xml:space="preserve"> - Analyse des documents soumis;</t>
  </si>
  <si>
    <t xml:space="preserve"> - Analyse et recherches concernant l'imposition des autres actionnaires/employés;</t>
  </si>
  <si>
    <t xml:space="preserve"> - Discussion avec l'avocate au dossier;</t>
  </si>
  <si>
    <t>Le 26 mars 2013</t>
  </si>
  <si>
    <t>ALAIN CLOUTIER / DANY BOLDUC</t>
  </si>
  <si>
    <t># 13074</t>
  </si>
  <si>
    <t xml:space="preserve"> - Analyse des dispositions fiscales entourant les planifications possible, recherches sur leurs diverses applications et trouver la solution fiscale optimale compte tenu de votre situation actuelle;</t>
  </si>
  <si>
    <t xml:space="preserve"> - Diverses discussions téléphoniques avec vous, Geneviève Goulet et Martin Lord au sujet de planifications possibles;</t>
  </si>
  <si>
    <t>Le 11 avril 2013</t>
  </si>
  <si>
    <t># 13097</t>
  </si>
  <si>
    <t>Le 20 avril 2013</t>
  </si>
  <si>
    <t># 13108</t>
  </si>
  <si>
    <t xml:space="preserve"> - Modifications au mémorandum pour finaliser avec les nouvelles informations;</t>
  </si>
  <si>
    <t xml:space="preserve"> - Révision juridique des documents légaux en lien avec les transactions avec Négotium;</t>
  </si>
  <si>
    <t xml:space="preserve"> - Révision juridique des documents légaux en lien avec les transactions avec les fiducies;</t>
  </si>
  <si>
    <t xml:space="preserve"> - Diverses communications avec vous et votre conseiller légal;</t>
  </si>
  <si>
    <t>Le 30 avril 2013</t>
  </si>
  <si>
    <t># 13122</t>
  </si>
  <si>
    <t xml:space="preserve"> - Diverses communications et échanges de courriels avec vous et votre conseiller légal;</t>
  </si>
  <si>
    <t xml:space="preserve"> - Préparation, déplacement et rencontre pour la séance de signature aux bureaux de Robinson Sheppard Shapiro;</t>
  </si>
  <si>
    <t>Le 27 février 2014</t>
  </si>
  <si>
    <t xml:space="preserve"> - Calcul des intérêts courus sur la somme due par Negotium à inclure dans le revenu de la fiducie;</t>
  </si>
  <si>
    <t xml:space="preserve"> - Détermination de la charge d'intérêts et du paiement à faire pour compenser la balance de vente à la fiducie;</t>
  </si>
  <si>
    <t xml:space="preserve"> - Compléter des tableaux supplémentaires à fournir avec la déclaration de revenus de la fiducie;</t>
  </si>
  <si>
    <t xml:space="preserve"> - Produire la déclaration de revenus de la fiducie;</t>
  </si>
  <si>
    <t xml:space="preserve"> - Rédaction et lecture de courriels;</t>
  </si>
  <si>
    <t xml:space="preserve"> - Diverses discussions téléphoniques avec vous;</t>
  </si>
  <si>
    <t xml:space="preserve"> - Analyse et fournir les renseignements pour la production des documents nécessaires pour Marc-André;</t>
  </si>
  <si>
    <t xml:space="preserve"> - Comptabilisation complète des transactions survenues dans l'année financière de la fiducie et de la vente des actions;</t>
  </si>
  <si>
    <t xml:space="preserve"> - Planification fiscale vs attribution des revenus de la fiducie;</t>
  </si>
  <si>
    <t>Frais de poste recommandé</t>
  </si>
  <si>
    <t>FIDUCIE FAMILIALE ALAIN CLOUTIER</t>
  </si>
  <si>
    <t>7792 RUE BOYER</t>
  </si>
  <si>
    <t>Montréal  Québec  H2R 2S2</t>
  </si>
  <si>
    <t>FIDUCIE FAMILIALE EDGARD VANDEMEULEBROUCKE</t>
  </si>
  <si>
    <t>EDGARD VANDEMEULEBROUCKE</t>
  </si>
  <si>
    <t>785 32ND AVENUE SUITE 1</t>
  </si>
  <si>
    <t>Lachine Québec  H8T 3R9</t>
  </si>
  <si>
    <t># 14048</t>
  </si>
  <si>
    <t># 14049</t>
  </si>
  <si>
    <t># 14050</t>
  </si>
  <si>
    <t>DANY BOLDUC</t>
  </si>
  <si>
    <t>FIDUCIE FAMILLE BOLDUC</t>
  </si>
  <si>
    <t>1811 RUE WILLIAM, SUITE 316</t>
  </si>
  <si>
    <t>Montréal Québec  H3J 0A7</t>
  </si>
  <si>
    <t># 14052</t>
  </si>
  <si>
    <t>Le 3 mars 2014</t>
  </si>
  <si>
    <t xml:space="preserve"> - Production de votre déclaration de revenus de 2013;</t>
  </si>
  <si>
    <t>Le 29 avril 2014</t>
  </si>
  <si>
    <t># 14080</t>
  </si>
  <si>
    <t xml:space="preserve"> - Diverses discussions téléphoniques avec votre comptable;</t>
  </si>
  <si>
    <t xml:space="preserve"> - Révision des annexes de votre déclaration de revenus;</t>
  </si>
  <si>
    <t># 14081</t>
  </si>
  <si>
    <t xml:space="preserve"> - Discussion téléphonique avec vous et votre comptable;</t>
  </si>
  <si>
    <t xml:space="preserve"> - Lecture et rédaction de divers courriels au sujet de la création d'une société, la détention d'immobilier via la fiducie et autres sujets;</t>
  </si>
  <si>
    <t xml:space="preserve"> - Démarches avec le gouvernement au sujet de la cotisation d'impôt - refus d'exonération vs PTPE;</t>
  </si>
  <si>
    <t># 14082</t>
  </si>
  <si>
    <t>Génial un Café Vélo S.A.</t>
  </si>
  <si>
    <t>*** Payable sur réception.  Frais d’administration de 24 % par année sur note d’honoraires passée due. ***</t>
  </si>
  <si>
    <t>Le 22 février 2015</t>
  </si>
  <si>
    <t xml:space="preserve"> - Comptabilisation complète des transactions survenues dans l'année financière de la fiducie;</t>
  </si>
  <si>
    <t xml:space="preserve"> - Production de la déclaration de revenus de fiducie;</t>
  </si>
  <si>
    <t># 15022</t>
  </si>
  <si>
    <t>785 32ND AVENUE SUITE 1
LACHINE QC  H8T 3R9</t>
  </si>
  <si>
    <t>1811 RUE WILLIAM, SUITE 316
MONTRÉAL QC  H3J 0A7</t>
  </si>
  <si>
    <t># 15023</t>
  </si>
  <si>
    <t>7792 RUE BOYER
Montréal  Québec  H2R 2S2</t>
  </si>
  <si>
    <t>Le 24 mars 2015</t>
  </si>
  <si>
    <t># 15064</t>
  </si>
  <si>
    <t>Le 29 janvier 2016</t>
  </si>
  <si>
    <t># 16010</t>
  </si>
  <si>
    <t># 16011</t>
  </si>
  <si>
    <t># 16012</t>
  </si>
  <si>
    <t>Le 6 Février 2017</t>
  </si>
  <si>
    <t># 17009</t>
  </si>
  <si>
    <t xml:space="preserve"> - Travail en lien avec votre comptables afin de répondre à ses questions ;</t>
  </si>
  <si>
    <t># 17010</t>
  </si>
  <si>
    <t xml:space="preserve"> - Discussion téléphonique relativement à votre nouveau projet ;</t>
  </si>
  <si>
    <t># 17100</t>
  </si>
  <si>
    <t>Le 27 avril 2017</t>
  </si>
  <si>
    <t>59 rue de la Fontaine
Lachute QC  J8H 3W9</t>
  </si>
  <si>
    <t># 17101</t>
  </si>
  <si>
    <t xml:space="preserve"> - Recherches fiscales requises pour déterminer l'admissibilité de pertes sur créances ;</t>
  </si>
  <si>
    <t xml:space="preserve"> - Discussion téléphonique avec vous et votre comptable ;</t>
  </si>
  <si>
    <t># 18005</t>
  </si>
  <si>
    <t>Le 18 Février 2018</t>
  </si>
  <si>
    <t># 18006</t>
  </si>
  <si>
    <t>152 rue Sainte-Anne 
Baie St-Paul, Charlevoix, Québec, G3Z 1P8</t>
  </si>
  <si>
    <t># 19028</t>
  </si>
  <si>
    <t>Le 5 MARS 2019</t>
  </si>
  <si>
    <t xml:space="preserve"> - Divers échanges en cours d'année relativement à la vente des actions de Umaknow ;</t>
  </si>
  <si>
    <t xml:space="preserve"> - Différentes simulations pour déterminer la meilleure planification fiscale pour cette 2018 relativement à l'imposition de la vente des actions de Umaknow ;</t>
  </si>
  <si>
    <t># 19029</t>
  </si>
  <si>
    <t>191 BOUL. DE L'UNION
SAINT-LAMBERT, QC, J4R 2M7</t>
  </si>
  <si>
    <t># 20065</t>
  </si>
  <si>
    <t>Le 16 MARS 2020</t>
  </si>
  <si>
    <t>ROBERT CLOUTIER</t>
  </si>
  <si>
    <t>SUCCESSION ALAIN CLOUTIER</t>
  </si>
  <si>
    <t>7449 RUE PERCE NEIGE
SAINT-HUBERT, QUÉBEC, J3Y 0A3</t>
  </si>
  <si>
    <t># 20066</t>
  </si>
  <si>
    <t xml:space="preserve"> - Analyse des différentes questions de Dany en lien avec le décès de Alain et les impacts / choix dans la fiducie ;</t>
  </si>
  <si>
    <t xml:space="preserve"> - Divers échanges par téléphones ou par courriels avec vous et Dany ;</t>
  </si>
  <si>
    <t>Le 4 MARS 2021</t>
  </si>
  <si>
    <t># 21039</t>
  </si>
  <si>
    <t xml:space="preserve"> - Comptabilisation des transactions survenues dans l'année financière de la fiducie;</t>
  </si>
  <si>
    <t xml:space="preserve"> - Discussions téléphoniques avec vous, lecture et rédaction de courriels;</t>
  </si>
  <si>
    <t>Le 28 MARS 2022</t>
  </si>
  <si>
    <t># 22071</t>
  </si>
  <si>
    <t xml:space="preserve"> - Travail relativement à la fermeture de la fiducie ;</t>
  </si>
  <si>
    <t xml:space="preserve"> - Travail pour la dernière déclaration de revenus de la fiducie ;</t>
  </si>
  <si>
    <t xml:space="preserve"> - Lecture, analyse et rédaction de divers courriels ;</t>
  </si>
  <si>
    <t>Le 22 DÉCEMBRE 2022</t>
  </si>
  <si>
    <t># 22486</t>
  </si>
  <si>
    <t xml:space="preserve"> - Recherches et analyses fiscales requises pour répondre aux diverses questions en lien avec votre prise de participations dans 13798143 Canada Inc ;</t>
  </si>
  <si>
    <t xml:space="preserve"> - Analyse fiscale des document soumis, commentaires, modifications et corrections ;</t>
  </si>
  <si>
    <t xml:space="preserve"> - Différentes discussions téléphoniques avec vous concernant votre prise de participation dans 13798143 Canada Inc.</t>
  </si>
  <si>
    <t xml:space="preserve"> - Lecture et rédaction de divers courriels avec vous;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</si>
  <si>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</si>
  <si>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</si>
  <si>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</si>
  <si>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</si>
  <si>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</si>
  <si>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</si>
  <si>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</si>
  <si>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</si>
  <si>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</si>
  <si>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</si>
  <si>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</si>
  <si>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</si>
  <si>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</si>
  <si>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</si>
  <si>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</si>
  <si>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</si>
  <si>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</si>
  <si>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</si>
  <si>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</si>
  <si>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</si>
  <si>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</si>
  <si>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</si>
  <si>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</si>
  <si>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</si>
  <si>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</si>
  <si>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</si>
  <si>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Préparation à la rencontre et rencontre avec vous, les fondateurs et les avocats par Vidéoconférence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</si>
</sst>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3" borderId="11" xfId="0" applyFont="1" applyFill="1" applyBorder="1"/>
    <xf numFmtId="0" fontId="7" fillId="3" borderId="1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2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7" fontId="18" fillId="0" borderId="0" xfId="0" applyNumberFormat="1" applyFont="1"/>
    <xf numFmtId="0" fontId="20" fillId="4" borderId="14" xfId="0" applyFont="1" applyFill="1" applyBorder="1" applyAlignment="1">
      <alignment vertical="center"/>
    </xf>
    <xf numFmtId="0" fontId="21" fillId="4" borderId="15" xfId="0" applyFont="1" applyFill="1" applyBorder="1" applyAlignment="1">
      <alignment vertical="center"/>
    </xf>
    <xf numFmtId="7" fontId="20" fillId="4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166" fontId="18" fillId="0" borderId="17" xfId="1" applyNumberFormat="1" applyFont="1" applyBorder="1"/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wrapText="1"/>
    </xf>
    <xf numFmtId="0" fontId="13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9DD6AD-3899-4D78-8795-C10050B3F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A3CA7F-2C36-4622-A6D3-C562C959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3AF0D7-1625-4D49-AC57-01570DBD2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F612F4-25E3-4289-A5FA-DCD9D2AF1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67D608E-2FB8-4A07-BAA5-DCC9AC2BA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EBBD80-4E52-4CFB-8D96-33DCD7702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5CC8C4-F640-4ED0-BEA4-01B899500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8DC706-F9CE-434E-9DFE-1FC50A0E1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29CB25-F4BA-4491-9E6B-BB49535D0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FA95675-7140-415D-A890-85E95CF17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6671DC-EEF9-4498-9612-DAE78ECE4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EA2F36-51A3-4ADA-AA5A-3E463D906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E21720-F4C2-4CBA-B23C-AEC8E7FD4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zoomScale="80" zoomScaleNormal="100" zoomScaleSheetLayoutView="80" workbookViewId="0">
      <selection activeCell="E76" sqref="E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36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37</v>
      </c>
      <c r="C24" s="23"/>
      <c r="D24" s="23"/>
      <c r="E24" s="23"/>
      <c r="F24" s="23"/>
    </row>
    <row r="25" spans="1:6" ht="15" x14ac:dyDescent="0.2">
      <c r="A25" s="19"/>
      <c r="B25" s="27" t="s">
        <v>38</v>
      </c>
      <c r="C25" s="23"/>
      <c r="D25" s="23"/>
      <c r="E25" s="23"/>
      <c r="F25" s="23"/>
    </row>
    <row r="26" spans="1:6" ht="15" x14ac:dyDescent="0.2">
      <c r="A26" s="19"/>
      <c r="B26" s="28" t="s">
        <v>39</v>
      </c>
      <c r="C26" s="23"/>
      <c r="D26" s="23"/>
      <c r="E26" s="23"/>
      <c r="F26" s="23"/>
    </row>
    <row r="27" spans="1:6" ht="15" x14ac:dyDescent="0.2">
      <c r="A27" s="19"/>
      <c r="B27" s="28" t="s">
        <v>40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41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/>
      <c r="C35" s="54"/>
      <c r="D35" s="54"/>
      <c r="E35" s="30"/>
      <c r="F35" s="23"/>
    </row>
    <row r="36" spans="1:6" ht="14.25" x14ac:dyDescent="0.2">
      <c r="A36" s="23"/>
      <c r="B36" s="54" t="s">
        <v>42</v>
      </c>
      <c r="C36" s="54"/>
      <c r="D36" s="54"/>
      <c r="E36" s="30"/>
      <c r="F36" s="23"/>
    </row>
    <row r="37" spans="1:6" ht="14.25" x14ac:dyDescent="0.2">
      <c r="A37" s="23"/>
      <c r="B37" s="54"/>
      <c r="C37" s="54"/>
      <c r="D37" s="54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x14ac:dyDescent="0.2">
      <c r="A39" s="23"/>
      <c r="B39" s="54" t="s">
        <v>43</v>
      </c>
      <c r="C39" s="54"/>
      <c r="D39" s="54"/>
      <c r="E39" s="30"/>
      <c r="F39" s="23"/>
    </row>
    <row r="40" spans="1:6" ht="14.25" x14ac:dyDescent="0.2">
      <c r="A40" s="23"/>
      <c r="B40" s="54"/>
      <c r="C40" s="54"/>
      <c r="D40" s="54"/>
      <c r="E40" s="30"/>
      <c r="F40" s="23"/>
    </row>
    <row r="41" spans="1:6" ht="13.5" customHeight="1" x14ac:dyDescent="0.2">
      <c r="A41" s="23"/>
      <c r="B41" s="54"/>
      <c r="C41" s="54"/>
      <c r="D41" s="54"/>
      <c r="E41" s="30"/>
      <c r="F41" s="23"/>
    </row>
    <row r="42" spans="1:6" ht="14.25" x14ac:dyDescent="0.2">
      <c r="A42" s="23"/>
      <c r="B42" s="54" t="s">
        <v>44</v>
      </c>
      <c r="C42" s="54"/>
      <c r="D42" s="54"/>
      <c r="E42" s="30"/>
      <c r="F42" s="23"/>
    </row>
    <row r="43" spans="1:6" ht="14.25" x14ac:dyDescent="0.2">
      <c r="A43" s="23"/>
      <c r="B43" s="54"/>
      <c r="C43" s="54"/>
      <c r="D43" s="54"/>
      <c r="E43" s="30"/>
      <c r="F43" s="23"/>
    </row>
    <row r="44" spans="1:6" ht="14.25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 t="s">
        <v>45</v>
      </c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/>
      <c r="C51" s="54"/>
      <c r="D51" s="54"/>
      <c r="E51" s="30"/>
      <c r="F51" s="23"/>
    </row>
    <row r="52" spans="1:6" ht="14.25" x14ac:dyDescent="0.2">
      <c r="A52" s="23"/>
      <c r="B52" s="54"/>
      <c r="C52" s="54"/>
      <c r="D52" s="54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4.25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54"/>
      <c r="C74" s="54"/>
      <c r="D74" s="54"/>
      <c r="E74" s="30"/>
      <c r="F74" s="23"/>
    </row>
    <row r="75" spans="1:6" ht="13.5" customHeight="1" x14ac:dyDescent="0.2">
      <c r="A75" s="23"/>
      <c r="B75" s="27" t="s">
        <v>18</v>
      </c>
      <c r="C75" s="28"/>
      <c r="D75" s="28"/>
      <c r="E75" s="31">
        <f>+(3.25*190)+2.75*225</f>
        <v>1236.25</v>
      </c>
      <c r="F75" s="23"/>
    </row>
    <row r="76" spans="1:6" ht="13.5" customHeight="1" x14ac:dyDescent="0.2">
      <c r="A76" s="23"/>
      <c r="B76" s="36" t="s">
        <v>15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16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17</v>
      </c>
      <c r="C78" s="28"/>
      <c r="D78" s="28"/>
      <c r="E78" s="31">
        <f>SUM(E75:E77)</f>
        <v>1236.25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61.81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123.32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19</v>
      </c>
      <c r="C82" s="28"/>
      <c r="D82" s="28"/>
      <c r="E82" s="35">
        <f>SUM(E78:E80)</f>
        <v>1421.3799999999999</v>
      </c>
      <c r="F82" s="23"/>
    </row>
    <row r="83" spans="1:6" ht="15.75" thickTop="1" x14ac:dyDescent="0.2">
      <c r="A83" s="23"/>
      <c r="B83" s="56"/>
      <c r="C83" s="56"/>
      <c r="D83" s="56"/>
      <c r="E83" s="38"/>
      <c r="F83" s="23"/>
    </row>
    <row r="84" spans="1:6" ht="15" x14ac:dyDescent="0.2">
      <c r="A84" s="23"/>
      <c r="B84" s="55" t="s">
        <v>21</v>
      </c>
      <c r="C84" s="55"/>
      <c r="D84" s="55"/>
      <c r="E84" s="38">
        <v>0</v>
      </c>
      <c r="F84" s="23"/>
    </row>
    <row r="85" spans="1:6" ht="15" x14ac:dyDescent="0.2">
      <c r="A85" s="23"/>
      <c r="B85" s="56"/>
      <c r="C85" s="56"/>
      <c r="D85" s="56"/>
      <c r="E85" s="38"/>
      <c r="F85" s="23"/>
    </row>
    <row r="86" spans="1:6" ht="19.5" customHeight="1" x14ac:dyDescent="0.2">
      <c r="A86" s="23"/>
      <c r="B86" s="39" t="s">
        <v>20</v>
      </c>
      <c r="C86" s="40"/>
      <c r="D86" s="40"/>
      <c r="E86" s="41">
        <f>E82-E84</f>
        <v>1421.3799999999999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0"/>
      <c r="C89" s="60"/>
      <c r="D89" s="60"/>
      <c r="E89" s="60"/>
      <c r="F89" s="23"/>
    </row>
    <row r="90" spans="1:6" ht="14.25" x14ac:dyDescent="0.2">
      <c r="A90" s="53" t="s">
        <v>35</v>
      </c>
      <c r="B90" s="53"/>
      <c r="C90" s="53"/>
      <c r="D90" s="53"/>
      <c r="E90" s="53"/>
      <c r="F90" s="53"/>
    </row>
    <row r="91" spans="1:6" ht="14.25" x14ac:dyDescent="0.2">
      <c r="A91" s="51" t="s">
        <v>7</v>
      </c>
      <c r="B91" s="51"/>
      <c r="C91" s="51"/>
      <c r="D91" s="51"/>
      <c r="E91" s="51"/>
      <c r="F91" s="51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1"/>
      <c r="C93" s="61"/>
      <c r="D93" s="61"/>
      <c r="E93" s="61"/>
      <c r="F93" s="23"/>
    </row>
    <row r="94" spans="1:6" ht="15" x14ac:dyDescent="0.2">
      <c r="A94" s="52" t="s">
        <v>8</v>
      </c>
      <c r="B94" s="52"/>
      <c r="C94" s="52"/>
      <c r="D94" s="52"/>
      <c r="E94" s="52"/>
      <c r="F94" s="52"/>
    </row>
    <row r="96" spans="1:6" ht="39.75" customHeight="1" x14ac:dyDescent="0.2">
      <c r="B96" s="58"/>
      <c r="C96" s="59"/>
      <c r="D96" s="59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8"/>
  <sheetViews>
    <sheetView view="pageBreakPreview" topLeftCell="A7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91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37</v>
      </c>
      <c r="C25" s="23"/>
      <c r="D25" s="23"/>
      <c r="E25" s="23"/>
      <c r="F25" s="23"/>
    </row>
    <row r="26" spans="1:6" ht="15" x14ac:dyDescent="0.2">
      <c r="A26" s="19"/>
      <c r="B26" s="28" t="s">
        <v>75</v>
      </c>
      <c r="C26" s="23"/>
      <c r="D26" s="23"/>
      <c r="E26" s="23"/>
      <c r="F26" s="23"/>
    </row>
    <row r="27" spans="1:6" ht="15" x14ac:dyDescent="0.2">
      <c r="A27" s="19"/>
      <c r="B27" s="28" t="s">
        <v>76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92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 t="s">
        <v>94</v>
      </c>
      <c r="C35" s="54"/>
      <c r="D35" s="54"/>
      <c r="E35" s="30"/>
      <c r="F35" s="23"/>
    </row>
    <row r="36" spans="1:6" ht="14.25" customHeight="1" x14ac:dyDescent="0.2">
      <c r="A36" s="23"/>
      <c r="B36" s="54"/>
      <c r="C36" s="54"/>
      <c r="D36" s="54"/>
      <c r="E36" s="30"/>
      <c r="F36" s="23"/>
    </row>
    <row r="37" spans="1:6" ht="14.25" x14ac:dyDescent="0.2">
      <c r="A37" s="23"/>
      <c r="B37" s="54"/>
      <c r="C37" s="54"/>
      <c r="D37" s="54"/>
      <c r="E37" s="30"/>
      <c r="F37" s="23"/>
    </row>
    <row r="38" spans="1:6" ht="14.25" x14ac:dyDescent="0.2">
      <c r="A38" s="23"/>
      <c r="B38" s="54" t="s">
        <v>68</v>
      </c>
      <c r="C38" s="54"/>
      <c r="D38" s="54"/>
      <c r="E38" s="30"/>
      <c r="F38" s="23"/>
    </row>
    <row r="39" spans="1:6" ht="14.25" customHeight="1" x14ac:dyDescent="0.2">
      <c r="A39" s="23"/>
      <c r="B39" s="54"/>
      <c r="C39" s="54"/>
      <c r="D39" s="54"/>
      <c r="E39" s="30"/>
      <c r="F39" s="23"/>
    </row>
    <row r="40" spans="1:6" ht="14.25" x14ac:dyDescent="0.2">
      <c r="A40" s="23"/>
      <c r="B40" s="54"/>
      <c r="C40" s="54"/>
      <c r="D40" s="54"/>
      <c r="E40" s="30"/>
      <c r="F40" s="23"/>
    </row>
    <row r="41" spans="1:6" ht="14.25" x14ac:dyDescent="0.2">
      <c r="A41" s="23"/>
      <c r="B41" s="46" t="s">
        <v>93</v>
      </c>
      <c r="C41" s="46"/>
      <c r="D41" s="46"/>
      <c r="E41" s="30"/>
      <c r="F41" s="23"/>
    </row>
    <row r="42" spans="1:6" ht="14.25" x14ac:dyDescent="0.2">
      <c r="A42" s="23"/>
      <c r="B42" s="54"/>
      <c r="C42" s="54"/>
      <c r="D42" s="54"/>
      <c r="E42" s="30"/>
      <c r="F42" s="23"/>
    </row>
    <row r="43" spans="1:6" ht="14.25" x14ac:dyDescent="0.2">
      <c r="A43" s="23"/>
      <c r="B43" s="54"/>
      <c r="C43" s="54"/>
      <c r="D43" s="54"/>
      <c r="E43" s="30"/>
      <c r="F43" s="23"/>
    </row>
    <row r="44" spans="1:6" ht="13.5" customHeight="1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/>
      <c r="C51" s="54"/>
      <c r="D51" s="54"/>
      <c r="E51" s="30"/>
      <c r="F51" s="23"/>
    </row>
    <row r="52" spans="1:6" ht="14.25" x14ac:dyDescent="0.2">
      <c r="A52" s="23"/>
      <c r="B52" s="54"/>
      <c r="C52" s="54"/>
      <c r="D52" s="54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4.25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54"/>
      <c r="C74" s="54"/>
      <c r="D74" s="54"/>
      <c r="E74" s="30"/>
      <c r="F74" s="23"/>
    </row>
    <row r="75" spans="1:6" ht="13.5" customHeight="1" x14ac:dyDescent="0.2">
      <c r="A75" s="23"/>
      <c r="B75" s="27" t="s">
        <v>18</v>
      </c>
      <c r="C75" s="28"/>
      <c r="D75" s="28"/>
      <c r="E75" s="31">
        <f>1*225</f>
        <v>225</v>
      </c>
      <c r="F75" s="23"/>
    </row>
    <row r="76" spans="1:6" ht="13.5" customHeight="1" x14ac:dyDescent="0.2">
      <c r="A76" s="23"/>
      <c r="B76" s="36" t="s">
        <v>73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16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17</v>
      </c>
      <c r="C78" s="28"/>
      <c r="D78" s="28"/>
      <c r="E78" s="31">
        <f>SUM(E75:E77)</f>
        <v>225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11.25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22.44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19</v>
      </c>
      <c r="C82" s="28"/>
      <c r="D82" s="28"/>
      <c r="E82" s="35">
        <f>SUM(E78:E80)</f>
        <v>258.69</v>
      </c>
      <c r="F82" s="23"/>
    </row>
    <row r="83" spans="1:6" ht="15.75" thickTop="1" x14ac:dyDescent="0.2">
      <c r="A83" s="23"/>
      <c r="B83" s="56"/>
      <c r="C83" s="56"/>
      <c r="D83" s="56"/>
      <c r="E83" s="38"/>
      <c r="F83" s="23"/>
    </row>
    <row r="84" spans="1:6" ht="15" x14ac:dyDescent="0.2">
      <c r="A84" s="23"/>
      <c r="B84" s="55" t="s">
        <v>21</v>
      </c>
      <c r="C84" s="55"/>
      <c r="D84" s="55"/>
      <c r="E84" s="38">
        <v>0</v>
      </c>
      <c r="F84" s="23"/>
    </row>
    <row r="85" spans="1:6" ht="15" x14ac:dyDescent="0.2">
      <c r="A85" s="23"/>
      <c r="B85" s="56"/>
      <c r="C85" s="56"/>
      <c r="D85" s="56"/>
      <c r="E85" s="38"/>
      <c r="F85" s="23"/>
    </row>
    <row r="86" spans="1:6" ht="19.5" customHeight="1" x14ac:dyDescent="0.2">
      <c r="A86" s="23"/>
      <c r="B86" s="39" t="s">
        <v>20</v>
      </c>
      <c r="C86" s="40"/>
      <c r="D86" s="40"/>
      <c r="E86" s="41">
        <f>E82-E84</f>
        <v>258.69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0"/>
      <c r="C89" s="60"/>
      <c r="D89" s="60"/>
      <c r="E89" s="60"/>
      <c r="F89" s="23"/>
    </row>
    <row r="90" spans="1:6" ht="14.25" x14ac:dyDescent="0.2">
      <c r="A90" s="53" t="s">
        <v>35</v>
      </c>
      <c r="B90" s="53"/>
      <c r="C90" s="53"/>
      <c r="D90" s="53"/>
      <c r="E90" s="53"/>
      <c r="F90" s="53"/>
    </row>
    <row r="91" spans="1:6" ht="14.25" x14ac:dyDescent="0.2">
      <c r="A91" s="51" t="s">
        <v>7</v>
      </c>
      <c r="B91" s="51"/>
      <c r="C91" s="51"/>
      <c r="D91" s="51"/>
      <c r="E91" s="51"/>
      <c r="F91" s="51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1"/>
      <c r="C93" s="61"/>
      <c r="D93" s="61"/>
      <c r="E93" s="61"/>
      <c r="F93" s="23"/>
    </row>
    <row r="94" spans="1:6" ht="15" x14ac:dyDescent="0.2">
      <c r="A94" s="52" t="s">
        <v>8</v>
      </c>
      <c r="B94" s="52"/>
      <c r="C94" s="52"/>
      <c r="D94" s="52"/>
      <c r="E94" s="52"/>
      <c r="F94" s="52"/>
    </row>
    <row r="96" spans="1:6" ht="39.75" customHeight="1" x14ac:dyDescent="0.2">
      <c r="B96" s="58"/>
      <c r="C96" s="59"/>
      <c r="D96" s="59"/>
    </row>
    <row r="97" spans="2:4" ht="13.5" customHeight="1" x14ac:dyDescent="0.2"/>
    <row r="98" spans="2:4" x14ac:dyDescent="0.2">
      <c r="B98" s="18"/>
      <c r="C98" s="18"/>
      <c r="D98" s="18"/>
    </row>
  </sheetData>
  <mergeCells count="50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9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8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91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84</v>
      </c>
      <c r="C25" s="23"/>
      <c r="D25" s="23"/>
      <c r="E25" s="23"/>
      <c r="F25" s="23"/>
    </row>
    <row r="26" spans="1:6" ht="15" x14ac:dyDescent="0.2">
      <c r="A26" s="19"/>
      <c r="B26" s="28" t="s">
        <v>86</v>
      </c>
      <c r="C26" s="23"/>
      <c r="D26" s="23"/>
      <c r="E26" s="23"/>
      <c r="F26" s="23"/>
    </row>
    <row r="27" spans="1:6" ht="15" x14ac:dyDescent="0.2">
      <c r="A27" s="19"/>
      <c r="B27" s="28" t="s">
        <v>87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95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 t="s">
        <v>96</v>
      </c>
      <c r="C35" s="54"/>
      <c r="D35" s="54"/>
      <c r="E35" s="30"/>
      <c r="F35" s="23"/>
    </row>
    <row r="36" spans="1:6" ht="14.25" customHeight="1" x14ac:dyDescent="0.2">
      <c r="A36" s="23"/>
      <c r="B36" s="54"/>
      <c r="C36" s="54"/>
      <c r="D36" s="54"/>
      <c r="E36" s="30"/>
      <c r="F36" s="23"/>
    </row>
    <row r="37" spans="1:6" ht="14.25" x14ac:dyDescent="0.2">
      <c r="A37" s="23"/>
      <c r="B37" s="54"/>
      <c r="C37" s="54"/>
      <c r="D37" s="54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customHeight="1" x14ac:dyDescent="0.2">
      <c r="A39" s="23"/>
      <c r="B39" s="54"/>
      <c r="C39" s="54"/>
      <c r="D39" s="54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x14ac:dyDescent="0.2">
      <c r="A41" s="23"/>
      <c r="B41" s="46"/>
      <c r="C41" s="46"/>
      <c r="D41" s="46"/>
      <c r="E41" s="30"/>
      <c r="F41" s="23"/>
    </row>
    <row r="42" spans="1:6" ht="14.25" x14ac:dyDescent="0.2">
      <c r="A42" s="23"/>
      <c r="B42" s="54"/>
      <c r="C42" s="54"/>
      <c r="D42" s="54"/>
      <c r="E42" s="30"/>
      <c r="F42" s="23"/>
    </row>
    <row r="43" spans="1:6" ht="14.25" x14ac:dyDescent="0.2">
      <c r="A43" s="23"/>
      <c r="B43" s="54"/>
      <c r="C43" s="54"/>
      <c r="D43" s="54"/>
      <c r="E43" s="30"/>
      <c r="F43" s="23"/>
    </row>
    <row r="44" spans="1:6" ht="13.5" customHeight="1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/>
      <c r="C51" s="54"/>
      <c r="D51" s="54"/>
      <c r="E51" s="30"/>
      <c r="F51" s="23"/>
    </row>
    <row r="52" spans="1:6" ht="14.25" x14ac:dyDescent="0.2">
      <c r="A52" s="23"/>
      <c r="B52" s="54"/>
      <c r="C52" s="54"/>
      <c r="D52" s="54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4.25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54"/>
      <c r="C74" s="54"/>
      <c r="D74" s="54"/>
      <c r="E74" s="30"/>
      <c r="F74" s="23"/>
    </row>
    <row r="75" spans="1:6" ht="13.5" customHeight="1" x14ac:dyDescent="0.2">
      <c r="A75" s="23"/>
      <c r="B75" s="27" t="s">
        <v>18</v>
      </c>
      <c r="C75" s="28"/>
      <c r="D75" s="28"/>
      <c r="E75" s="31">
        <f>0.3*225</f>
        <v>67.5</v>
      </c>
      <c r="F75" s="23"/>
    </row>
    <row r="76" spans="1:6" ht="13.5" customHeight="1" x14ac:dyDescent="0.2">
      <c r="A76" s="23"/>
      <c r="B76" s="36" t="s">
        <v>73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16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17</v>
      </c>
      <c r="C78" s="28"/>
      <c r="D78" s="28"/>
      <c r="E78" s="31">
        <f>SUM(E75:E77)</f>
        <v>67.5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3.38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6.73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19</v>
      </c>
      <c r="C82" s="28"/>
      <c r="D82" s="28"/>
      <c r="E82" s="35">
        <f>SUM(E78:E80)</f>
        <v>77.61</v>
      </c>
      <c r="F82" s="23"/>
    </row>
    <row r="83" spans="1:6" ht="15.75" thickTop="1" x14ac:dyDescent="0.2">
      <c r="A83" s="23"/>
      <c r="B83" s="56"/>
      <c r="C83" s="56"/>
      <c r="D83" s="56"/>
      <c r="E83" s="38"/>
      <c r="F83" s="23"/>
    </row>
    <row r="84" spans="1:6" ht="15" x14ac:dyDescent="0.2">
      <c r="A84" s="23"/>
      <c r="B84" s="55" t="s">
        <v>21</v>
      </c>
      <c r="C84" s="55"/>
      <c r="D84" s="55"/>
      <c r="E84" s="38">
        <v>0</v>
      </c>
      <c r="F84" s="23"/>
    </row>
    <row r="85" spans="1:6" ht="15" x14ac:dyDescent="0.2">
      <c r="A85" s="23"/>
      <c r="B85" s="56"/>
      <c r="C85" s="56"/>
      <c r="D85" s="56"/>
      <c r="E85" s="38"/>
      <c r="F85" s="23"/>
    </row>
    <row r="86" spans="1:6" ht="19.5" customHeight="1" x14ac:dyDescent="0.2">
      <c r="A86" s="23"/>
      <c r="B86" s="39" t="s">
        <v>20</v>
      </c>
      <c r="C86" s="40"/>
      <c r="D86" s="40"/>
      <c r="E86" s="41">
        <f>E82-E84</f>
        <v>77.61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0"/>
      <c r="C89" s="60"/>
      <c r="D89" s="60"/>
      <c r="E89" s="60"/>
      <c r="F89" s="23"/>
    </row>
    <row r="90" spans="1:6" ht="14.25" x14ac:dyDescent="0.2">
      <c r="A90" s="53" t="s">
        <v>35</v>
      </c>
      <c r="B90" s="53"/>
      <c r="C90" s="53"/>
      <c r="D90" s="53"/>
      <c r="E90" s="53"/>
      <c r="F90" s="53"/>
    </row>
    <row r="91" spans="1:6" ht="14.25" x14ac:dyDescent="0.2">
      <c r="A91" s="51" t="s">
        <v>7</v>
      </c>
      <c r="B91" s="51"/>
      <c r="C91" s="51"/>
      <c r="D91" s="51"/>
      <c r="E91" s="51"/>
      <c r="F91" s="51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1"/>
      <c r="C93" s="61"/>
      <c r="D93" s="61"/>
      <c r="E93" s="61"/>
      <c r="F93" s="23"/>
    </row>
    <row r="94" spans="1:6" ht="15" x14ac:dyDescent="0.2">
      <c r="A94" s="52" t="s">
        <v>8</v>
      </c>
      <c r="B94" s="52"/>
      <c r="C94" s="52"/>
      <c r="D94" s="52"/>
      <c r="E94" s="52"/>
      <c r="F94" s="52"/>
    </row>
    <row r="96" spans="1:6" ht="39.75" customHeight="1" x14ac:dyDescent="0.2">
      <c r="B96" s="58"/>
      <c r="C96" s="59"/>
      <c r="D96" s="59"/>
    </row>
    <row r="97" spans="2:4" ht="13.5" customHeight="1" x14ac:dyDescent="0.2"/>
    <row r="98" spans="2:4" x14ac:dyDescent="0.2">
      <c r="B98" s="18"/>
      <c r="C98" s="18"/>
      <c r="D98" s="18"/>
    </row>
  </sheetData>
  <mergeCells count="49">
    <mergeCell ref="B96:D96"/>
    <mergeCell ref="B85:D85"/>
    <mergeCell ref="B89:E89"/>
    <mergeCell ref="A90:F90"/>
    <mergeCell ref="A91:F91"/>
    <mergeCell ref="B93:E93"/>
    <mergeCell ref="A94:F94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2:D52"/>
    <mergeCell ref="B39:D39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A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7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91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78</v>
      </c>
      <c r="C24" s="23"/>
      <c r="D24" s="23"/>
      <c r="E24" s="23"/>
      <c r="F24" s="23"/>
    </row>
    <row r="25" spans="1:6" ht="15" x14ac:dyDescent="0.2">
      <c r="A25" s="19"/>
      <c r="B25" s="27" t="s">
        <v>100</v>
      </c>
      <c r="C25" s="23"/>
      <c r="D25" s="23"/>
      <c r="E25" s="23"/>
      <c r="F25" s="23"/>
    </row>
    <row r="26" spans="1:6" ht="15" x14ac:dyDescent="0.2">
      <c r="A26" s="19"/>
      <c r="B26" s="28" t="s">
        <v>79</v>
      </c>
      <c r="C26" s="23"/>
      <c r="D26" s="23"/>
      <c r="E26" s="23"/>
      <c r="F26" s="23"/>
    </row>
    <row r="27" spans="1:6" ht="15" x14ac:dyDescent="0.2">
      <c r="A27" s="19"/>
      <c r="B27" s="28" t="s">
        <v>80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99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/>
      <c r="C35" s="54"/>
      <c r="D35" s="54"/>
      <c r="E35" s="30"/>
      <c r="F35" s="23"/>
    </row>
    <row r="36" spans="1:6" ht="29.25" customHeight="1" x14ac:dyDescent="0.2">
      <c r="A36" s="23"/>
      <c r="B36" s="54" t="s">
        <v>97</v>
      </c>
      <c r="C36" s="54"/>
      <c r="D36" s="54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customHeight="1" x14ac:dyDescent="0.2">
      <c r="A39" s="23"/>
      <c r="B39" s="54" t="s">
        <v>98</v>
      </c>
      <c r="C39" s="54"/>
      <c r="D39" s="54"/>
      <c r="E39" s="30"/>
      <c r="F39" s="23"/>
    </row>
    <row r="40" spans="1:6" ht="14.25" x14ac:dyDescent="0.2">
      <c r="A40" s="23"/>
      <c r="B40" s="54"/>
      <c r="C40" s="54"/>
      <c r="D40" s="54"/>
      <c r="E40" s="30"/>
      <c r="F40" s="23"/>
    </row>
    <row r="41" spans="1:6" ht="14.25" x14ac:dyDescent="0.2">
      <c r="A41" s="23"/>
      <c r="B41" s="54"/>
      <c r="C41" s="54"/>
      <c r="D41" s="54"/>
      <c r="E41" s="30"/>
      <c r="F41" s="23"/>
    </row>
    <row r="42" spans="1:6" ht="14.25" x14ac:dyDescent="0.2">
      <c r="A42" s="23"/>
      <c r="B42" s="54"/>
      <c r="C42" s="54"/>
      <c r="D42" s="54"/>
      <c r="E42" s="30"/>
      <c r="F42" s="23"/>
    </row>
    <row r="43" spans="1:6" ht="14.25" x14ac:dyDescent="0.2">
      <c r="A43" s="23"/>
      <c r="B43" s="54"/>
      <c r="C43" s="54"/>
      <c r="D43" s="54"/>
      <c r="E43" s="30"/>
      <c r="F43" s="23"/>
    </row>
    <row r="44" spans="1:6" ht="14.25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3.5" customHeight="1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27" t="s">
        <v>18</v>
      </c>
      <c r="C74" s="28"/>
      <c r="D74" s="28"/>
      <c r="E74" s="31">
        <f>2.5*225</f>
        <v>562.5</v>
      </c>
      <c r="F74" s="23"/>
    </row>
    <row r="75" spans="1:6" ht="13.5" customHeight="1" x14ac:dyDescent="0.2">
      <c r="A75" s="23"/>
      <c r="B75" s="36" t="s">
        <v>73</v>
      </c>
      <c r="C75" s="28"/>
      <c r="D75" s="28"/>
      <c r="E75" s="32">
        <v>0</v>
      </c>
      <c r="F75" s="23"/>
    </row>
    <row r="76" spans="1:6" ht="13.5" customHeight="1" x14ac:dyDescent="0.2">
      <c r="A76" s="23"/>
      <c r="B76" s="36" t="s">
        <v>16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27" t="s">
        <v>17</v>
      </c>
      <c r="C77" s="28"/>
      <c r="D77" s="28"/>
      <c r="E77" s="31">
        <f>SUM(E74:E76)</f>
        <v>562.5</v>
      </c>
      <c r="F77" s="23"/>
    </row>
    <row r="78" spans="1:6" ht="13.5" customHeight="1" x14ac:dyDescent="0.2">
      <c r="A78" s="23"/>
      <c r="B78" s="28" t="s">
        <v>5</v>
      </c>
      <c r="C78" s="33">
        <v>0.05</v>
      </c>
      <c r="D78" s="28"/>
      <c r="E78" s="37">
        <f>ROUND(E77*C78,2)</f>
        <v>28.13</v>
      </c>
      <c r="F78" s="23"/>
    </row>
    <row r="79" spans="1:6" ht="13.5" customHeight="1" x14ac:dyDescent="0.2">
      <c r="A79" s="23"/>
      <c r="B79" s="28" t="s">
        <v>4</v>
      </c>
      <c r="C79" s="44">
        <v>9.9750000000000005E-2</v>
      </c>
      <c r="D79" s="28"/>
      <c r="E79" s="45">
        <f>ROUND(E77*C79,2)</f>
        <v>56.11</v>
      </c>
      <c r="F79" s="23"/>
    </row>
    <row r="80" spans="1:6" ht="13.5" customHeight="1" x14ac:dyDescent="0.2">
      <c r="A80" s="23"/>
      <c r="B80" s="28"/>
      <c r="C80" s="28"/>
      <c r="D80" s="28"/>
      <c r="E80" s="34"/>
      <c r="F80" s="23"/>
    </row>
    <row r="81" spans="1:6" ht="16.5" customHeight="1" thickBot="1" x14ac:dyDescent="0.25">
      <c r="A81" s="23"/>
      <c r="B81" s="27" t="s">
        <v>19</v>
      </c>
      <c r="C81" s="28"/>
      <c r="D81" s="28"/>
      <c r="E81" s="35">
        <f>SUM(E77:E79)</f>
        <v>646.74</v>
      </c>
      <c r="F81" s="23"/>
    </row>
    <row r="82" spans="1:6" ht="15.75" thickTop="1" x14ac:dyDescent="0.2">
      <c r="A82" s="23"/>
      <c r="B82" s="56"/>
      <c r="C82" s="56"/>
      <c r="D82" s="56"/>
      <c r="E82" s="38"/>
      <c r="F82" s="23"/>
    </row>
    <row r="83" spans="1:6" ht="15" x14ac:dyDescent="0.2">
      <c r="A83" s="23"/>
      <c r="B83" s="55" t="s">
        <v>21</v>
      </c>
      <c r="C83" s="55"/>
      <c r="D83" s="55"/>
      <c r="E83" s="38">
        <v>0</v>
      </c>
      <c r="F83" s="23"/>
    </row>
    <row r="84" spans="1:6" ht="15" x14ac:dyDescent="0.2">
      <c r="A84" s="23"/>
      <c r="B84" s="56"/>
      <c r="C84" s="56"/>
      <c r="D84" s="56"/>
      <c r="E84" s="38"/>
      <c r="F84" s="23"/>
    </row>
    <row r="85" spans="1:6" ht="19.5" customHeight="1" x14ac:dyDescent="0.2">
      <c r="A85" s="23"/>
      <c r="B85" s="39" t="s">
        <v>20</v>
      </c>
      <c r="C85" s="40"/>
      <c r="D85" s="40"/>
      <c r="E85" s="41">
        <f>E81-E83</f>
        <v>646.74</v>
      </c>
      <c r="F85" s="23"/>
    </row>
    <row r="86" spans="1:6" ht="13.5" customHeight="1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60"/>
      <c r="C88" s="60"/>
      <c r="D88" s="60"/>
      <c r="E88" s="60"/>
      <c r="F88" s="23"/>
    </row>
    <row r="89" spans="1:6" ht="14.25" x14ac:dyDescent="0.2">
      <c r="A89" s="53" t="s">
        <v>35</v>
      </c>
      <c r="B89" s="53"/>
      <c r="C89" s="53"/>
      <c r="D89" s="53"/>
      <c r="E89" s="53"/>
      <c r="F89" s="53"/>
    </row>
    <row r="90" spans="1:6" ht="14.25" x14ac:dyDescent="0.2">
      <c r="A90" s="51" t="s">
        <v>7</v>
      </c>
      <c r="B90" s="51"/>
      <c r="C90" s="51"/>
      <c r="D90" s="51"/>
      <c r="E90" s="51"/>
      <c r="F90" s="51"/>
    </row>
    <row r="91" spans="1:6" x14ac:dyDescent="0.2">
      <c r="A91" s="23"/>
      <c r="B91" s="23"/>
      <c r="C91" s="23"/>
      <c r="D91" s="23"/>
      <c r="E91" s="23"/>
      <c r="F91" s="23"/>
    </row>
    <row r="92" spans="1:6" x14ac:dyDescent="0.2">
      <c r="A92" s="23"/>
      <c r="B92" s="61"/>
      <c r="C92" s="61"/>
      <c r="D92" s="61"/>
      <c r="E92" s="61"/>
      <c r="F92" s="23"/>
    </row>
    <row r="93" spans="1:6" ht="15" x14ac:dyDescent="0.2">
      <c r="A93" s="52" t="s">
        <v>8</v>
      </c>
      <c r="B93" s="52"/>
      <c r="C93" s="52"/>
      <c r="D93" s="52"/>
      <c r="E93" s="52"/>
      <c r="F93" s="52"/>
    </row>
    <row r="95" spans="1:6" ht="39.75" customHeight="1" x14ac:dyDescent="0.2">
      <c r="B95" s="58"/>
      <c r="C95" s="59"/>
      <c r="D95" s="59"/>
    </row>
    <row r="96" spans="1:6" ht="13.5" customHeight="1" x14ac:dyDescent="0.2"/>
    <row r="97" spans="2:4" x14ac:dyDescent="0.2">
      <c r="B97" s="18"/>
      <c r="C97" s="18"/>
      <c r="D97" s="18"/>
    </row>
  </sheetData>
  <mergeCells count="47">
    <mergeCell ref="B39:D39"/>
    <mergeCell ref="A31:F31"/>
    <mergeCell ref="B34:D34"/>
    <mergeCell ref="B35:D35"/>
    <mergeCell ref="B36:D36"/>
    <mergeCell ref="B38:D38"/>
    <mergeCell ref="B40:D40"/>
    <mergeCell ref="B41:D41"/>
    <mergeCell ref="B42:D42"/>
    <mergeCell ref="B43:D43"/>
    <mergeCell ref="B44:D44"/>
    <mergeCell ref="B58:D58"/>
    <mergeCell ref="B45:D45"/>
    <mergeCell ref="B46:D46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70:D70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95:D95"/>
    <mergeCell ref="B71:D71"/>
    <mergeCell ref="B72:D72"/>
    <mergeCell ref="B73:D73"/>
    <mergeCell ref="B82:D82"/>
    <mergeCell ref="B83:D83"/>
    <mergeCell ref="B84:D84"/>
    <mergeCell ref="B88:E88"/>
    <mergeCell ref="A89:F89"/>
    <mergeCell ref="A90:F90"/>
    <mergeCell ref="B92:E92"/>
    <mergeCell ref="A93:F93"/>
  </mergeCells>
  <dataValidations count="1">
    <dataValidation type="list" allowBlank="1" showInputMessage="1" showErrorMessage="1" sqref="B82:B84 B12:B20 B34:B73" xr:uid="{00000000-0002-0000-0B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2"/>
  <sheetViews>
    <sheetView view="pageBreakPreview" topLeftCell="A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102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78</v>
      </c>
      <c r="C24" s="23"/>
      <c r="D24" s="23"/>
      <c r="E24" s="23"/>
      <c r="F24" s="23"/>
    </row>
    <row r="25" spans="1:6" ht="15" x14ac:dyDescent="0.2">
      <c r="A25" s="19"/>
      <c r="B25" s="27" t="s">
        <v>77</v>
      </c>
      <c r="C25" s="23"/>
      <c r="D25" s="23"/>
      <c r="E25" s="23"/>
      <c r="F25" s="23"/>
    </row>
    <row r="26" spans="1:6" ht="33.75" customHeight="1" x14ac:dyDescent="0.2">
      <c r="A26" s="19"/>
      <c r="B26" s="47" t="s">
        <v>106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105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104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 t="s">
        <v>68</v>
      </c>
      <c r="C44" s="46"/>
      <c r="D44" s="46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 t="s">
        <v>69</v>
      </c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4*230</f>
        <v>920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950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47.5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94.76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1092.26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1092.26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5">
    <mergeCell ref="B38:D38"/>
    <mergeCell ref="A30:F30"/>
    <mergeCell ref="B33:D33"/>
    <mergeCell ref="B34:D34"/>
    <mergeCell ref="B45:D45"/>
    <mergeCell ref="B46:D46"/>
    <mergeCell ref="B47:D47"/>
    <mergeCell ref="B48:D48"/>
    <mergeCell ref="B49:D49"/>
    <mergeCell ref="B62:D62"/>
    <mergeCell ref="B50:D50"/>
    <mergeCell ref="B53:D53"/>
    <mergeCell ref="B54:D54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102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84</v>
      </c>
      <c r="C24" s="23"/>
      <c r="D24" s="23"/>
      <c r="E24" s="23"/>
      <c r="F24" s="23"/>
    </row>
    <row r="25" spans="1:6" ht="15" x14ac:dyDescent="0.2">
      <c r="A25" s="19"/>
      <c r="B25" s="27" t="s">
        <v>85</v>
      </c>
      <c r="C25" s="23"/>
      <c r="D25" s="23"/>
      <c r="E25" s="23"/>
      <c r="F25" s="23"/>
    </row>
    <row r="26" spans="1:6" ht="33.75" customHeight="1" x14ac:dyDescent="0.2">
      <c r="A26" s="19"/>
      <c r="B26" s="47" t="s">
        <v>107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108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104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 t="s">
        <v>68</v>
      </c>
      <c r="C44" s="46"/>
      <c r="D44" s="46"/>
      <c r="E44" s="30"/>
      <c r="F44" s="23"/>
    </row>
    <row r="45" spans="1:6" ht="14.25" x14ac:dyDescent="0.2">
      <c r="A45" s="23"/>
      <c r="B45" s="46"/>
      <c r="C45" s="46"/>
      <c r="D45" s="46"/>
      <c r="E45" s="30"/>
      <c r="F45" s="23"/>
    </row>
    <row r="46" spans="1:6" ht="14.25" x14ac:dyDescent="0.2">
      <c r="A46" s="23"/>
      <c r="B46" s="46"/>
      <c r="C46" s="46"/>
      <c r="D46" s="46"/>
      <c r="E46" s="30"/>
      <c r="F46" s="23"/>
    </row>
    <row r="47" spans="1:6" ht="14.25" x14ac:dyDescent="0.2">
      <c r="A47" s="23"/>
      <c r="B47" s="54" t="s">
        <v>69</v>
      </c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4*230</f>
        <v>920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950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47.5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94.76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1092.26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1092.26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3">
    <mergeCell ref="B56:D56"/>
    <mergeCell ref="A30:F30"/>
    <mergeCell ref="B33:D33"/>
    <mergeCell ref="B34:D34"/>
    <mergeCell ref="B38:D38"/>
    <mergeCell ref="B47:D47"/>
    <mergeCell ref="B48:D48"/>
    <mergeCell ref="B49:D49"/>
    <mergeCell ref="B50:D50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110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37</v>
      </c>
      <c r="C24" s="23"/>
      <c r="D24" s="23"/>
      <c r="E24" s="23"/>
      <c r="F24" s="23"/>
    </row>
    <row r="25" spans="1:6" ht="15" x14ac:dyDescent="0.2">
      <c r="A25" s="19"/>
      <c r="B25" s="27" t="s">
        <v>74</v>
      </c>
      <c r="C25" s="23"/>
      <c r="D25" s="23"/>
      <c r="E25" s="23"/>
      <c r="F25" s="23"/>
    </row>
    <row r="26" spans="1:6" ht="33.75" customHeight="1" x14ac:dyDescent="0.2">
      <c r="A26" s="19"/>
      <c r="B26" s="47" t="s">
        <v>109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111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104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 t="s">
        <v>68</v>
      </c>
      <c r="C44" s="46"/>
      <c r="D44" s="46"/>
      <c r="E44" s="30"/>
      <c r="F44" s="23"/>
    </row>
    <row r="45" spans="1:6" ht="14.25" x14ac:dyDescent="0.2">
      <c r="A45" s="23"/>
      <c r="B45" s="46"/>
      <c r="C45" s="46"/>
      <c r="D45" s="46"/>
      <c r="E45" s="30"/>
      <c r="F45" s="23"/>
    </row>
    <row r="46" spans="1:6" ht="14.25" x14ac:dyDescent="0.2">
      <c r="A46" s="23"/>
      <c r="B46" s="46"/>
      <c r="C46" s="46"/>
      <c r="D46" s="46"/>
      <c r="E46" s="30"/>
      <c r="F46" s="23"/>
    </row>
    <row r="47" spans="1:6" ht="14.25" x14ac:dyDescent="0.2">
      <c r="A47" s="23"/>
      <c r="B47" s="54" t="s">
        <v>69</v>
      </c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4*230</f>
        <v>920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950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47.5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94.76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1092.26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1092.26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3">
    <mergeCell ref="B56:D56"/>
    <mergeCell ref="A30:F30"/>
    <mergeCell ref="B33:D33"/>
    <mergeCell ref="B34:D34"/>
    <mergeCell ref="B38:D38"/>
    <mergeCell ref="B47:D47"/>
    <mergeCell ref="B48:D48"/>
    <mergeCell ref="B49:D49"/>
    <mergeCell ref="B50:D50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2"/>
  <sheetViews>
    <sheetView view="pageBreakPreview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112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78</v>
      </c>
      <c r="C24" s="23"/>
      <c r="D24" s="23"/>
      <c r="E24" s="23"/>
      <c r="F24" s="23"/>
    </row>
    <row r="25" spans="1:6" ht="15" x14ac:dyDescent="0.2">
      <c r="A25" s="19"/>
      <c r="B25" s="27" t="s">
        <v>77</v>
      </c>
      <c r="C25" s="23"/>
      <c r="D25" s="23"/>
      <c r="E25" s="23"/>
      <c r="F25" s="23"/>
    </row>
    <row r="26" spans="1:6" ht="33.75" customHeight="1" x14ac:dyDescent="0.2">
      <c r="A26" s="19"/>
      <c r="B26" s="47" t="s">
        <v>106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113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104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 t="s">
        <v>68</v>
      </c>
      <c r="C44" s="46"/>
      <c r="D44" s="46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4.2*235</f>
        <v>987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1017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50.85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101.45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1169.3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1169.3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5">
    <mergeCell ref="A84:F84"/>
    <mergeCell ref="A85:F85"/>
    <mergeCell ref="B87:E87"/>
    <mergeCell ref="A88:F88"/>
    <mergeCell ref="B90:D90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46:D46"/>
    <mergeCell ref="A30:F30"/>
    <mergeCell ref="B33:D33"/>
    <mergeCell ref="B34:D34"/>
    <mergeCell ref="B38:D38"/>
    <mergeCell ref="B45:D45"/>
  </mergeCells>
  <dataValidations count="1">
    <dataValidation type="list" allowBlank="1" showInputMessage="1" showErrorMessage="1" sqref="B77:B79 B12:B20 B33:B68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112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84</v>
      </c>
      <c r="C24" s="23"/>
      <c r="D24" s="23"/>
      <c r="E24" s="23"/>
      <c r="F24" s="23"/>
    </row>
    <row r="25" spans="1:6" ht="15" x14ac:dyDescent="0.2">
      <c r="A25" s="19"/>
      <c r="B25" s="27" t="s">
        <v>85</v>
      </c>
      <c r="C25" s="23"/>
      <c r="D25" s="23"/>
      <c r="E25" s="23"/>
      <c r="F25" s="23"/>
    </row>
    <row r="26" spans="1:6" ht="33.75" customHeight="1" x14ac:dyDescent="0.2">
      <c r="A26" s="19"/>
      <c r="B26" s="47" t="s">
        <v>107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114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104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 t="s">
        <v>68</v>
      </c>
      <c r="C44" s="46"/>
      <c r="D44" s="46"/>
      <c r="E44" s="30"/>
      <c r="F44" s="23"/>
    </row>
    <row r="45" spans="1:6" ht="14.25" x14ac:dyDescent="0.2">
      <c r="A45" s="23"/>
      <c r="B45" s="46"/>
      <c r="C45" s="46"/>
      <c r="D45" s="46"/>
      <c r="E45" s="30"/>
      <c r="F45" s="23"/>
    </row>
    <row r="46" spans="1:6" ht="14.25" x14ac:dyDescent="0.2">
      <c r="A46" s="23"/>
      <c r="B46" s="46"/>
      <c r="C46" s="46"/>
      <c r="D46" s="46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4.2*235</f>
        <v>987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1017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50.85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101.45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1169.3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1169.3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3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A30:F30"/>
    <mergeCell ref="B33:D33"/>
    <mergeCell ref="B34:D34"/>
    <mergeCell ref="B38:D38"/>
    <mergeCell ref="B47:D47"/>
    <mergeCell ref="B48:D48"/>
    <mergeCell ref="B49:D49"/>
    <mergeCell ref="B50:D50"/>
    <mergeCell ref="B53:D53"/>
    <mergeCell ref="B54:D54"/>
    <mergeCell ref="B55:D55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2"/>
  <sheetViews>
    <sheetView view="pageBreakPreview" zoomScale="80" zoomScaleNormal="100" zoomScaleSheetLayoutView="80" workbookViewId="0">
      <selection activeCell="B46" sqref="B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112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37</v>
      </c>
      <c r="C24" s="23"/>
      <c r="D24" s="23"/>
      <c r="E24" s="23"/>
      <c r="F24" s="23"/>
    </row>
    <row r="25" spans="1:6" ht="15" x14ac:dyDescent="0.2">
      <c r="A25" s="19"/>
      <c r="B25" s="27" t="s">
        <v>74</v>
      </c>
      <c r="C25" s="23"/>
      <c r="D25" s="23"/>
      <c r="E25" s="23"/>
      <c r="F25" s="23"/>
    </row>
    <row r="26" spans="1:6" ht="33.75" customHeight="1" x14ac:dyDescent="0.2">
      <c r="A26" s="19"/>
      <c r="B26" s="47" t="s">
        <v>109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115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104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 t="s">
        <v>68</v>
      </c>
      <c r="C44" s="46"/>
      <c r="D44" s="46"/>
      <c r="E44" s="30"/>
      <c r="F44" s="23"/>
    </row>
    <row r="45" spans="1:6" ht="14.25" x14ac:dyDescent="0.2">
      <c r="A45" s="23"/>
      <c r="B45" s="46"/>
      <c r="C45" s="46"/>
      <c r="D45" s="46"/>
      <c r="E45" s="30"/>
      <c r="F45" s="23"/>
    </row>
    <row r="46" spans="1:6" ht="14.25" x14ac:dyDescent="0.2">
      <c r="A46" s="23"/>
      <c r="B46" s="46"/>
      <c r="C46" s="46"/>
      <c r="D46" s="46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4.2*235</f>
        <v>987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1017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50.85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101.45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1169.3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1169.3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3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A30:F30"/>
    <mergeCell ref="B33:D33"/>
    <mergeCell ref="B34:D34"/>
    <mergeCell ref="B38:D38"/>
    <mergeCell ref="B47:D47"/>
    <mergeCell ref="B48:D48"/>
    <mergeCell ref="B49:D49"/>
    <mergeCell ref="B50:D50"/>
    <mergeCell ref="B53:D53"/>
    <mergeCell ref="B54:D54"/>
    <mergeCell ref="B55:D55"/>
  </mergeCells>
  <dataValidations count="1">
    <dataValidation type="list" allowBlank="1" showInputMessage="1" showErrorMessage="1" sqref="B77:B79 B12:B20 B33:B68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116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37</v>
      </c>
      <c r="C24" s="23"/>
      <c r="D24" s="23"/>
      <c r="E24" s="23"/>
      <c r="F24" s="23"/>
    </row>
    <row r="25" spans="1:6" ht="15" x14ac:dyDescent="0.2">
      <c r="A25" s="19"/>
      <c r="B25" s="27" t="s">
        <v>74</v>
      </c>
      <c r="C25" s="23"/>
      <c r="D25" s="23"/>
      <c r="E25" s="23"/>
      <c r="F25" s="23"/>
    </row>
    <row r="26" spans="1:6" ht="33.75" customHeight="1" x14ac:dyDescent="0.2">
      <c r="A26" s="19"/>
      <c r="B26" s="47" t="s">
        <v>109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117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104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 t="s">
        <v>68</v>
      </c>
      <c r="C44" s="46"/>
      <c r="D44" s="46"/>
      <c r="E44" s="30"/>
      <c r="F44" s="23"/>
    </row>
    <row r="45" spans="1:6" ht="14.25" x14ac:dyDescent="0.2">
      <c r="A45" s="23"/>
      <c r="B45" s="46"/>
      <c r="C45" s="46"/>
      <c r="D45" s="46"/>
      <c r="E45" s="30"/>
      <c r="F45" s="23"/>
    </row>
    <row r="46" spans="1:6" ht="14.25" x14ac:dyDescent="0.2">
      <c r="A46" s="23"/>
      <c r="B46" s="46"/>
      <c r="C46" s="46"/>
      <c r="D46" s="46"/>
      <c r="E46" s="30"/>
      <c r="F46" s="23"/>
    </row>
    <row r="47" spans="1:6" ht="14.25" x14ac:dyDescent="0.2">
      <c r="A47" s="23"/>
      <c r="B47" s="54" t="s">
        <v>118</v>
      </c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4*245</f>
        <v>980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980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49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97.76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1126.76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1126.76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3">
    <mergeCell ref="B56:D56"/>
    <mergeCell ref="A30:F30"/>
    <mergeCell ref="B33:D33"/>
    <mergeCell ref="B34:D34"/>
    <mergeCell ref="B38:D38"/>
    <mergeCell ref="B47:D47"/>
    <mergeCell ref="B48:D48"/>
    <mergeCell ref="B49:D49"/>
    <mergeCell ref="B50:D50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43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46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47</v>
      </c>
      <c r="C24" s="23"/>
      <c r="D24" s="23"/>
      <c r="E24" s="23"/>
      <c r="F24" s="23"/>
    </row>
    <row r="25" spans="1:6" ht="15" x14ac:dyDescent="0.2">
      <c r="A25" s="19"/>
      <c r="B25" s="27" t="s">
        <v>38</v>
      </c>
      <c r="C25" s="23"/>
      <c r="D25" s="23"/>
      <c r="E25" s="23"/>
      <c r="F25" s="23"/>
    </row>
    <row r="26" spans="1:6" ht="15" x14ac:dyDescent="0.2">
      <c r="A26" s="19"/>
      <c r="B26" s="28" t="s">
        <v>39</v>
      </c>
      <c r="C26" s="23"/>
      <c r="D26" s="23"/>
      <c r="E26" s="23"/>
      <c r="F26" s="23"/>
    </row>
    <row r="27" spans="1:6" ht="15" x14ac:dyDescent="0.2">
      <c r="A27" s="19"/>
      <c r="B27" s="28" t="s">
        <v>40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48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/>
      <c r="C35" s="54"/>
      <c r="D35" s="54"/>
      <c r="E35" s="30"/>
      <c r="F35" s="23"/>
    </row>
    <row r="36" spans="1:6" ht="14.25" x14ac:dyDescent="0.2">
      <c r="A36" s="23"/>
      <c r="B36" s="54" t="s">
        <v>50</v>
      </c>
      <c r="C36" s="54"/>
      <c r="D36" s="54"/>
      <c r="E36" s="30"/>
      <c r="F36" s="23"/>
    </row>
    <row r="37" spans="1:6" ht="14.25" x14ac:dyDescent="0.2">
      <c r="A37" s="23"/>
      <c r="B37" s="54"/>
      <c r="C37" s="54"/>
      <c r="D37" s="54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31.5" customHeight="1" x14ac:dyDescent="0.2">
      <c r="A39" s="23"/>
      <c r="B39" s="54" t="s">
        <v>49</v>
      </c>
      <c r="C39" s="54"/>
      <c r="D39" s="54"/>
      <c r="E39" s="30"/>
      <c r="F39" s="23"/>
    </row>
    <row r="40" spans="1:6" ht="14.25" x14ac:dyDescent="0.2">
      <c r="A40" s="23"/>
      <c r="B40" s="54"/>
      <c r="C40" s="54"/>
      <c r="D40" s="54"/>
      <c r="E40" s="30"/>
      <c r="F40" s="23"/>
    </row>
    <row r="41" spans="1:6" ht="13.5" customHeight="1" x14ac:dyDescent="0.2">
      <c r="A41" s="23"/>
      <c r="B41" s="54"/>
      <c r="C41" s="54"/>
      <c r="D41" s="54"/>
      <c r="E41" s="30"/>
      <c r="F41" s="23"/>
    </row>
    <row r="42" spans="1:6" ht="14.25" x14ac:dyDescent="0.2">
      <c r="A42" s="23"/>
      <c r="B42" s="54"/>
      <c r="C42" s="54"/>
      <c r="D42" s="54"/>
      <c r="E42" s="30"/>
      <c r="F42" s="23"/>
    </row>
    <row r="43" spans="1:6" ht="14.25" x14ac:dyDescent="0.2">
      <c r="A43" s="23"/>
      <c r="B43" s="54"/>
      <c r="C43" s="54"/>
      <c r="D43" s="54"/>
      <c r="E43" s="30"/>
      <c r="F43" s="23"/>
    </row>
    <row r="44" spans="1:6" ht="14.25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/>
      <c r="C51" s="54"/>
      <c r="D51" s="54"/>
      <c r="E51" s="30"/>
      <c r="F51" s="23"/>
    </row>
    <row r="52" spans="1:6" ht="14.25" x14ac:dyDescent="0.2">
      <c r="A52" s="23"/>
      <c r="B52" s="54"/>
      <c r="C52" s="54"/>
      <c r="D52" s="54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4.25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54"/>
      <c r="C74" s="54"/>
      <c r="D74" s="54"/>
      <c r="E74" s="30"/>
      <c r="F74" s="23"/>
    </row>
    <row r="75" spans="1:6" ht="13.5" customHeight="1" x14ac:dyDescent="0.2">
      <c r="A75" s="23"/>
      <c r="B75" s="27" t="s">
        <v>18</v>
      </c>
      <c r="C75" s="28"/>
      <c r="D75" s="28"/>
      <c r="E75" s="31">
        <f>14*225</f>
        <v>3150</v>
      </c>
      <c r="F75" s="23"/>
    </row>
    <row r="76" spans="1:6" ht="13.5" customHeight="1" x14ac:dyDescent="0.2">
      <c r="A76" s="23"/>
      <c r="B76" s="36" t="s">
        <v>15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16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17</v>
      </c>
      <c r="C78" s="28"/>
      <c r="D78" s="28"/>
      <c r="E78" s="31">
        <f>SUM(E75:E77)</f>
        <v>3150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157.5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314.20999999999998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19</v>
      </c>
      <c r="C82" s="28"/>
      <c r="D82" s="28"/>
      <c r="E82" s="35">
        <f>SUM(E78:E80)</f>
        <v>3621.71</v>
      </c>
      <c r="F82" s="23"/>
    </row>
    <row r="83" spans="1:6" ht="15.75" thickTop="1" x14ac:dyDescent="0.2">
      <c r="A83" s="23"/>
      <c r="B83" s="56"/>
      <c r="C83" s="56"/>
      <c r="D83" s="56"/>
      <c r="E83" s="38"/>
      <c r="F83" s="23"/>
    </row>
    <row r="84" spans="1:6" ht="15" x14ac:dyDescent="0.2">
      <c r="A84" s="23"/>
      <c r="B84" s="55" t="s">
        <v>21</v>
      </c>
      <c r="C84" s="55"/>
      <c r="D84" s="55"/>
      <c r="E84" s="38">
        <v>0</v>
      </c>
      <c r="F84" s="23"/>
    </row>
    <row r="85" spans="1:6" ht="15" x14ac:dyDescent="0.2">
      <c r="A85" s="23"/>
      <c r="B85" s="56"/>
      <c r="C85" s="56"/>
      <c r="D85" s="56"/>
      <c r="E85" s="38"/>
      <c r="F85" s="23"/>
    </row>
    <row r="86" spans="1:6" ht="19.5" customHeight="1" x14ac:dyDescent="0.2">
      <c r="A86" s="23"/>
      <c r="B86" s="39" t="s">
        <v>20</v>
      </c>
      <c r="C86" s="40"/>
      <c r="D86" s="40"/>
      <c r="E86" s="41">
        <f>E82-E84</f>
        <v>3621.71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0"/>
      <c r="C89" s="60"/>
      <c r="D89" s="60"/>
      <c r="E89" s="60"/>
      <c r="F89" s="23"/>
    </row>
    <row r="90" spans="1:6" ht="14.25" x14ac:dyDescent="0.2">
      <c r="A90" s="53" t="s">
        <v>35</v>
      </c>
      <c r="B90" s="53"/>
      <c r="C90" s="53"/>
      <c r="D90" s="53"/>
      <c r="E90" s="53"/>
      <c r="F90" s="53"/>
    </row>
    <row r="91" spans="1:6" ht="14.25" x14ac:dyDescent="0.2">
      <c r="A91" s="51" t="s">
        <v>7</v>
      </c>
      <c r="B91" s="51"/>
      <c r="C91" s="51"/>
      <c r="D91" s="51"/>
      <c r="E91" s="51"/>
      <c r="F91" s="51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1"/>
      <c r="C93" s="61"/>
      <c r="D93" s="61"/>
      <c r="E93" s="61"/>
      <c r="F93" s="23"/>
    </row>
    <row r="94" spans="1:6" ht="15" x14ac:dyDescent="0.2">
      <c r="A94" s="52" t="s">
        <v>8</v>
      </c>
      <c r="B94" s="52"/>
      <c r="C94" s="52"/>
      <c r="D94" s="52"/>
      <c r="E94" s="52"/>
      <c r="F94" s="52"/>
    </row>
    <row r="96" spans="1:6" ht="39.75" customHeight="1" x14ac:dyDescent="0.2">
      <c r="B96" s="58"/>
      <c r="C96" s="59"/>
      <c r="D96" s="59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2"/>
  <sheetViews>
    <sheetView view="pageBreakPreview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116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84</v>
      </c>
      <c r="C24" s="23"/>
      <c r="D24" s="23"/>
      <c r="E24" s="23"/>
      <c r="F24" s="23"/>
    </row>
    <row r="25" spans="1:6" ht="15" x14ac:dyDescent="0.2">
      <c r="A25" s="19"/>
      <c r="B25" s="27" t="s">
        <v>85</v>
      </c>
      <c r="C25" s="23"/>
      <c r="D25" s="23"/>
      <c r="E25" s="23"/>
      <c r="F25" s="23"/>
    </row>
    <row r="26" spans="1:6" ht="33.75" customHeight="1" x14ac:dyDescent="0.2">
      <c r="A26" s="19"/>
      <c r="B26" s="47" t="s">
        <v>107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119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104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 t="s">
        <v>68</v>
      </c>
      <c r="C44" s="46"/>
      <c r="D44" s="46"/>
      <c r="E44" s="30"/>
      <c r="F44" s="23"/>
    </row>
    <row r="45" spans="1:6" ht="14.25" x14ac:dyDescent="0.2">
      <c r="A45" s="23"/>
      <c r="B45" s="46"/>
      <c r="C45" s="46"/>
      <c r="D45" s="46"/>
      <c r="E45" s="30"/>
      <c r="F45" s="23"/>
    </row>
    <row r="46" spans="1:6" ht="14.25" x14ac:dyDescent="0.2">
      <c r="A46" s="23"/>
      <c r="B46" s="46"/>
      <c r="C46" s="46"/>
      <c r="D46" s="46"/>
      <c r="E46" s="30"/>
      <c r="F46" s="23"/>
    </row>
    <row r="47" spans="1:6" ht="14.25" x14ac:dyDescent="0.2">
      <c r="A47" s="23"/>
      <c r="B47" s="54" t="s">
        <v>120</v>
      </c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4.5*245</f>
        <v>1102.5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1102.5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55.13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109.97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1267.6000000000001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1267.6000000000001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3">
    <mergeCell ref="B56:D56"/>
    <mergeCell ref="A30:F30"/>
    <mergeCell ref="B33:D33"/>
    <mergeCell ref="B34:D34"/>
    <mergeCell ref="B38:D38"/>
    <mergeCell ref="B47:D47"/>
    <mergeCell ref="B48:D48"/>
    <mergeCell ref="B49:D49"/>
    <mergeCell ref="B50:D50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3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122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78</v>
      </c>
      <c r="C24" s="23"/>
      <c r="D24" s="23"/>
      <c r="E24" s="23"/>
      <c r="F24" s="23"/>
    </row>
    <row r="25" spans="1:6" ht="15" x14ac:dyDescent="0.2">
      <c r="A25" s="19"/>
      <c r="B25" s="27" t="s">
        <v>77</v>
      </c>
      <c r="C25" s="23"/>
      <c r="D25" s="23"/>
      <c r="E25" s="23"/>
      <c r="F25" s="23"/>
    </row>
    <row r="26" spans="1:6" ht="33.75" customHeight="1" x14ac:dyDescent="0.2">
      <c r="A26" s="19"/>
      <c r="B26" s="47" t="s">
        <v>123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121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104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68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/>
      <c r="C44" s="46"/>
      <c r="D44" s="46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2.5*245</f>
        <v>612.5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612.5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30.63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61.1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704.23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704.23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5">
    <mergeCell ref="A84:F84"/>
    <mergeCell ref="A85:F85"/>
    <mergeCell ref="B87:E87"/>
    <mergeCell ref="A88:F88"/>
    <mergeCell ref="B90:D90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B60:D60"/>
    <mergeCell ref="B47:D47"/>
    <mergeCell ref="B48:D48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46:D46"/>
    <mergeCell ref="A30:F30"/>
    <mergeCell ref="B33:D33"/>
    <mergeCell ref="B34:D34"/>
    <mergeCell ref="B38:D38"/>
    <mergeCell ref="B45:D45"/>
  </mergeCells>
  <dataValidations count="1">
    <dataValidation type="list" allowBlank="1" showInputMessage="1" showErrorMessage="1" sqref="B77:B79 B12:B20 B33:B68" xr:uid="{00000000-0002-0000-14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122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84</v>
      </c>
      <c r="C24" s="23"/>
      <c r="D24" s="23"/>
      <c r="E24" s="23"/>
      <c r="F24" s="23"/>
    </row>
    <row r="25" spans="1:6" ht="15" x14ac:dyDescent="0.2">
      <c r="A25" s="19"/>
      <c r="B25" s="27" t="s">
        <v>85</v>
      </c>
      <c r="C25" s="23"/>
      <c r="D25" s="23"/>
      <c r="E25" s="23"/>
      <c r="F25" s="23"/>
    </row>
    <row r="26" spans="1:6" ht="33.75" customHeight="1" x14ac:dyDescent="0.2">
      <c r="A26" s="19"/>
      <c r="B26" s="47" t="s">
        <v>107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124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125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54" t="s">
        <v>126</v>
      </c>
      <c r="C37" s="54"/>
      <c r="D37" s="54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/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/>
      <c r="C44" s="46"/>
      <c r="D44" s="46"/>
      <c r="E44" s="30"/>
      <c r="F44" s="23"/>
    </row>
    <row r="45" spans="1:6" ht="14.25" x14ac:dyDescent="0.2">
      <c r="A45" s="23"/>
      <c r="B45" s="46"/>
      <c r="C45" s="46"/>
      <c r="D45" s="46"/>
      <c r="E45" s="30"/>
      <c r="F45" s="23"/>
    </row>
    <row r="46" spans="1:6" ht="14.25" x14ac:dyDescent="0.2">
      <c r="A46" s="23"/>
      <c r="B46" s="46"/>
      <c r="C46" s="46"/>
      <c r="D46" s="46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1.75*245</f>
        <v>428.75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428.75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21.44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42.77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492.96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492.96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4">
    <mergeCell ref="B87:E87"/>
    <mergeCell ref="A88:F88"/>
    <mergeCell ref="B90:D90"/>
    <mergeCell ref="B37:D37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49:D49"/>
    <mergeCell ref="B50:D50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48:D48"/>
    <mergeCell ref="A30:F30"/>
    <mergeCell ref="B33:D33"/>
    <mergeCell ref="B34:D34"/>
    <mergeCell ref="B38:D38"/>
    <mergeCell ref="B47:D47"/>
  </mergeCells>
  <dataValidations count="1">
    <dataValidation type="list" allowBlank="1" showInputMessage="1" showErrorMessage="1" sqref="B77:B79 B12:B20 B33:B68" xr:uid="{00000000-0002-0000-15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92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128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37</v>
      </c>
      <c r="C24" s="23"/>
      <c r="D24" s="23"/>
      <c r="E24" s="23"/>
      <c r="F24" s="23"/>
    </row>
    <row r="25" spans="1:6" ht="15" x14ac:dyDescent="0.2">
      <c r="A25" s="19"/>
      <c r="B25" s="27" t="s">
        <v>74</v>
      </c>
      <c r="C25" s="23"/>
      <c r="D25" s="23"/>
      <c r="E25" s="23"/>
      <c r="F25" s="23"/>
    </row>
    <row r="26" spans="1:6" ht="33.75" customHeight="1" x14ac:dyDescent="0.2">
      <c r="A26" s="19"/>
      <c r="B26" s="47" t="s">
        <v>130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127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104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 t="s">
        <v>68</v>
      </c>
      <c r="C44" s="46"/>
      <c r="D44" s="46"/>
      <c r="E44" s="30"/>
      <c r="F44" s="23"/>
    </row>
    <row r="45" spans="1:6" ht="14.25" x14ac:dyDescent="0.2">
      <c r="A45" s="23"/>
      <c r="B45" s="46"/>
      <c r="C45" s="46"/>
      <c r="D45" s="46"/>
      <c r="E45" s="30"/>
      <c r="F45" s="23"/>
    </row>
    <row r="46" spans="1:6" ht="14.25" x14ac:dyDescent="0.2">
      <c r="A46" s="23"/>
      <c r="B46" s="46"/>
      <c r="C46" s="46"/>
      <c r="D46" s="46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3.2*255</f>
        <v>816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816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40.799999999999997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81.400000000000006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938.19999999999993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938.19999999999993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3">
    <mergeCell ref="B56:D56"/>
    <mergeCell ref="A30:F30"/>
    <mergeCell ref="B33:D33"/>
    <mergeCell ref="B34:D34"/>
    <mergeCell ref="B38:D38"/>
    <mergeCell ref="B47:D47"/>
    <mergeCell ref="B48:D48"/>
    <mergeCell ref="B49:D49"/>
    <mergeCell ref="B50:D50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6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128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84</v>
      </c>
      <c r="C24" s="23"/>
      <c r="D24" s="23"/>
      <c r="E24" s="23"/>
      <c r="F24" s="23"/>
    </row>
    <row r="25" spans="1:6" ht="15" x14ac:dyDescent="0.2">
      <c r="A25" s="19"/>
      <c r="B25" s="27" t="s">
        <v>85</v>
      </c>
      <c r="C25" s="23"/>
      <c r="D25" s="23"/>
      <c r="E25" s="23"/>
      <c r="F25" s="23"/>
    </row>
    <row r="26" spans="1:6" ht="33.75" customHeight="1" x14ac:dyDescent="0.2">
      <c r="A26" s="19"/>
      <c r="B26" s="47" t="s">
        <v>107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129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104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 t="s">
        <v>68</v>
      </c>
      <c r="C44" s="46"/>
      <c r="D44" s="46"/>
      <c r="E44" s="30"/>
      <c r="F44" s="23"/>
    </row>
    <row r="45" spans="1:6" ht="14.25" x14ac:dyDescent="0.2">
      <c r="A45" s="23"/>
      <c r="B45" s="46"/>
      <c r="C45" s="46"/>
      <c r="D45" s="46"/>
      <c r="E45" s="30"/>
      <c r="F45" s="23"/>
    </row>
    <row r="46" spans="1:6" ht="14.25" x14ac:dyDescent="0.2">
      <c r="A46" s="23"/>
      <c r="B46" s="46"/>
      <c r="C46" s="46"/>
      <c r="D46" s="46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3.2*255</f>
        <v>816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816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40.799999999999997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81.400000000000006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938.19999999999993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938.19999999999993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3">
    <mergeCell ref="B56:D56"/>
    <mergeCell ref="A30:F30"/>
    <mergeCell ref="B33:D33"/>
    <mergeCell ref="B34:D34"/>
    <mergeCell ref="B38:D38"/>
    <mergeCell ref="B47:D47"/>
    <mergeCell ref="B48:D48"/>
    <mergeCell ref="B49:D49"/>
    <mergeCell ref="B50:D50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7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87B8-AF55-493E-A033-2BD20F3043DC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132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37</v>
      </c>
      <c r="C24" s="23"/>
      <c r="D24" s="23"/>
      <c r="E24" s="23"/>
      <c r="F24" s="23"/>
    </row>
    <row r="25" spans="1:6" ht="15" x14ac:dyDescent="0.2">
      <c r="A25" s="19"/>
      <c r="B25" s="27" t="s">
        <v>74</v>
      </c>
      <c r="C25" s="23"/>
      <c r="D25" s="23"/>
      <c r="E25" s="23"/>
      <c r="F25" s="23"/>
    </row>
    <row r="26" spans="1:6" ht="33.75" customHeight="1" x14ac:dyDescent="0.2">
      <c r="A26" s="19"/>
      <c r="B26" s="47" t="s">
        <v>130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131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133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27.75" customHeight="1" x14ac:dyDescent="0.2">
      <c r="A38" s="23"/>
      <c r="B38" s="54" t="s">
        <v>134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103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54" t="s">
        <v>65</v>
      </c>
      <c r="C44" s="54"/>
      <c r="D44" s="54"/>
      <c r="E44" s="30"/>
      <c r="F44" s="23"/>
    </row>
    <row r="45" spans="1:6" ht="14.25" x14ac:dyDescent="0.2">
      <c r="A45" s="23"/>
      <c r="B45" s="46"/>
      <c r="C45" s="46"/>
      <c r="D45" s="46"/>
      <c r="E45" s="30"/>
      <c r="F45" s="23"/>
    </row>
    <row r="46" spans="1:6" ht="14.25" x14ac:dyDescent="0.2">
      <c r="A46" s="23"/>
      <c r="B46" s="46"/>
      <c r="C46" s="46"/>
      <c r="D46" s="46"/>
      <c r="E46" s="30"/>
      <c r="F46" s="23"/>
    </row>
    <row r="47" spans="1:6" ht="14.25" x14ac:dyDescent="0.2">
      <c r="A47" s="23"/>
      <c r="B47" s="46" t="s">
        <v>104</v>
      </c>
      <c r="C47" s="46"/>
      <c r="D47" s="46"/>
      <c r="E47" s="30"/>
      <c r="F47" s="23"/>
    </row>
    <row r="48" spans="1:6" ht="14.25" x14ac:dyDescent="0.2">
      <c r="A48" s="23"/>
      <c r="B48" s="46"/>
      <c r="C48" s="46"/>
      <c r="D48" s="46"/>
      <c r="E48" s="30"/>
      <c r="F48" s="23"/>
    </row>
    <row r="49" spans="1:6" ht="14.25" x14ac:dyDescent="0.2">
      <c r="A49" s="23"/>
      <c r="B49" s="46"/>
      <c r="C49" s="46"/>
      <c r="D49" s="46"/>
      <c r="E49" s="30"/>
      <c r="F49" s="23"/>
    </row>
    <row r="50" spans="1:6" ht="14.25" x14ac:dyDescent="0.2">
      <c r="A50" s="23"/>
      <c r="B50" s="46" t="s">
        <v>68</v>
      </c>
      <c r="C50" s="46"/>
      <c r="D50" s="46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3.5" customHeight="1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27" t="s">
        <v>18</v>
      </c>
      <c r="C68" s="28"/>
      <c r="D68" s="28"/>
      <c r="E68" s="31">
        <f>8*265</f>
        <v>2120</v>
      </c>
      <c r="F68" s="23"/>
    </row>
    <row r="69" spans="1:6" ht="13.5" customHeight="1" x14ac:dyDescent="0.2">
      <c r="A69" s="23"/>
      <c r="B69" s="36" t="s">
        <v>15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17</v>
      </c>
      <c r="C71" s="28"/>
      <c r="D71" s="28"/>
      <c r="E71" s="31">
        <f>SUM(E68:E70)</f>
        <v>2120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106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211.47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19</v>
      </c>
      <c r="C75" s="28"/>
      <c r="D75" s="28"/>
      <c r="E75" s="35">
        <f>SUM(E71:E73)</f>
        <v>2437.4699999999998</v>
      </c>
      <c r="F75" s="23"/>
    </row>
    <row r="76" spans="1:6" ht="15.75" thickTop="1" x14ac:dyDescent="0.2">
      <c r="A76" s="23"/>
      <c r="B76" s="56"/>
      <c r="C76" s="56"/>
      <c r="D76" s="56"/>
      <c r="E76" s="38"/>
      <c r="F76" s="23"/>
    </row>
    <row r="77" spans="1:6" ht="15" x14ac:dyDescent="0.2">
      <c r="A77" s="23"/>
      <c r="B77" s="55" t="s">
        <v>21</v>
      </c>
      <c r="C77" s="55"/>
      <c r="D77" s="55"/>
      <c r="E77" s="38">
        <v>0</v>
      </c>
      <c r="F77" s="23"/>
    </row>
    <row r="78" spans="1:6" ht="15" x14ac:dyDescent="0.2">
      <c r="A78" s="23"/>
      <c r="B78" s="56"/>
      <c r="C78" s="56"/>
      <c r="D78" s="56"/>
      <c r="E78" s="38"/>
      <c r="F78" s="23"/>
    </row>
    <row r="79" spans="1:6" ht="19.5" customHeight="1" x14ac:dyDescent="0.2">
      <c r="A79" s="23"/>
      <c r="B79" s="39" t="s">
        <v>20</v>
      </c>
      <c r="C79" s="40"/>
      <c r="D79" s="40"/>
      <c r="E79" s="41">
        <f>E75-E77</f>
        <v>2437.4699999999998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0"/>
      <c r="C82" s="60"/>
      <c r="D82" s="60"/>
      <c r="E82" s="60"/>
      <c r="F82" s="23"/>
    </row>
    <row r="83" spans="1:6" ht="14.25" x14ac:dyDescent="0.2">
      <c r="A83" s="53" t="s">
        <v>35</v>
      </c>
      <c r="B83" s="53"/>
      <c r="C83" s="53"/>
      <c r="D83" s="53"/>
      <c r="E83" s="53"/>
      <c r="F83" s="53"/>
    </row>
    <row r="84" spans="1:6" ht="14.25" x14ac:dyDescent="0.2">
      <c r="A84" s="51" t="s">
        <v>101</v>
      </c>
      <c r="B84" s="51"/>
      <c r="C84" s="51"/>
      <c r="D84" s="51"/>
      <c r="E84" s="51"/>
      <c r="F84" s="51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1"/>
      <c r="C86" s="61"/>
      <c r="D86" s="61"/>
      <c r="E86" s="61"/>
      <c r="F86" s="23"/>
    </row>
    <row r="87" spans="1:6" ht="15" x14ac:dyDescent="0.2">
      <c r="A87" s="52" t="s">
        <v>8</v>
      </c>
      <c r="B87" s="52"/>
      <c r="C87" s="52"/>
      <c r="D87" s="52"/>
      <c r="E87" s="52"/>
      <c r="F87" s="52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8"/>
      <c r="C91" s="18"/>
      <c r="D91" s="18"/>
    </row>
  </sheetData>
  <mergeCells count="29">
    <mergeCell ref="B61:D61"/>
    <mergeCell ref="B53:D53"/>
    <mergeCell ref="B54:D54"/>
    <mergeCell ref="B55:D55"/>
    <mergeCell ref="A30:F30"/>
    <mergeCell ref="B33:D33"/>
    <mergeCell ref="B34:D34"/>
    <mergeCell ref="B38:D38"/>
    <mergeCell ref="B56:D56"/>
    <mergeCell ref="B57:D57"/>
    <mergeCell ref="B58:D58"/>
    <mergeCell ref="B59:D59"/>
    <mergeCell ref="B60:D60"/>
    <mergeCell ref="B86:E86"/>
    <mergeCell ref="A87:F87"/>
    <mergeCell ref="B89:D89"/>
    <mergeCell ref="B44:D44"/>
    <mergeCell ref="B76:D76"/>
    <mergeCell ref="B77:D77"/>
    <mergeCell ref="B78:D78"/>
    <mergeCell ref="B82:E82"/>
    <mergeCell ref="A83:F83"/>
    <mergeCell ref="A84:F84"/>
    <mergeCell ref="B62:D62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76:B78 B12:B20 B33:B67" xr:uid="{085050BF-57EE-4CBC-AF0D-E383E0F4A20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90A7-2422-4444-9723-B7FB629C52D7}">
  <sheetPr>
    <pageSetUpPr fitToPage="1"/>
  </sheetPr>
  <dimension ref="A12:F92"/>
  <sheetViews>
    <sheetView view="pageBreakPreview" topLeftCell="A19" zoomScale="80" zoomScaleNormal="100" zoomScaleSheetLayoutView="80" workbookViewId="0">
      <selection activeCell="H66" sqref="H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132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84</v>
      </c>
      <c r="C24" s="23"/>
      <c r="D24" s="23"/>
      <c r="E24" s="23"/>
      <c r="F24" s="23"/>
    </row>
    <row r="25" spans="1:6" ht="15" x14ac:dyDescent="0.2">
      <c r="A25" s="19"/>
      <c r="B25" s="27" t="s">
        <v>85</v>
      </c>
      <c r="C25" s="23"/>
      <c r="D25" s="23"/>
      <c r="E25" s="23"/>
      <c r="F25" s="23"/>
    </row>
    <row r="26" spans="1:6" ht="33.75" customHeight="1" x14ac:dyDescent="0.2">
      <c r="A26" s="19"/>
      <c r="B26" s="47" t="s">
        <v>136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135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6" t="s">
        <v>103</v>
      </c>
      <c r="C35" s="46"/>
      <c r="D35" s="46"/>
      <c r="E35" s="30"/>
      <c r="F35" s="23"/>
    </row>
    <row r="36" spans="1:6" ht="14.25" x14ac:dyDescent="0.2">
      <c r="A36" s="23"/>
      <c r="B36" s="46"/>
      <c r="C36" s="46"/>
      <c r="D36" s="46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6"/>
      <c r="C39" s="46"/>
      <c r="D39" s="46"/>
      <c r="E39" s="30"/>
      <c r="F39" s="23"/>
    </row>
    <row r="40" spans="1:6" ht="14.25" x14ac:dyDescent="0.2">
      <c r="A40" s="23"/>
      <c r="B40" s="46"/>
      <c r="C40" s="46"/>
      <c r="D40" s="46"/>
      <c r="E40" s="30"/>
      <c r="F40" s="23"/>
    </row>
    <row r="41" spans="1:6" ht="14.25" customHeight="1" x14ac:dyDescent="0.2">
      <c r="A41" s="23"/>
      <c r="B41" s="46" t="s">
        <v>104</v>
      </c>
      <c r="C41" s="46"/>
      <c r="D41" s="46"/>
      <c r="E41" s="30"/>
      <c r="F41" s="23"/>
    </row>
    <row r="42" spans="1:6" ht="14.25" x14ac:dyDescent="0.2">
      <c r="A42" s="23"/>
      <c r="B42" s="46"/>
      <c r="C42" s="46"/>
      <c r="D42" s="46"/>
      <c r="E42" s="30"/>
      <c r="F42" s="23"/>
    </row>
    <row r="43" spans="1:6" ht="14.25" x14ac:dyDescent="0.2">
      <c r="A43" s="23"/>
      <c r="B43" s="46"/>
      <c r="C43" s="46"/>
      <c r="D43" s="46"/>
      <c r="E43" s="30"/>
      <c r="F43" s="23"/>
    </row>
    <row r="44" spans="1:6" ht="14.25" x14ac:dyDescent="0.2">
      <c r="A44" s="23"/>
      <c r="B44" s="46" t="s">
        <v>68</v>
      </c>
      <c r="C44" s="46"/>
      <c r="D44" s="46"/>
      <c r="E44" s="30"/>
      <c r="F44" s="23"/>
    </row>
    <row r="45" spans="1:6" ht="14.25" x14ac:dyDescent="0.2">
      <c r="A45" s="23"/>
      <c r="B45" s="46"/>
      <c r="C45" s="46"/>
      <c r="D45" s="46"/>
      <c r="E45" s="30"/>
      <c r="F45" s="23"/>
    </row>
    <row r="46" spans="1:6" ht="14.25" x14ac:dyDescent="0.2">
      <c r="A46" s="23"/>
      <c r="B46" s="46"/>
      <c r="C46" s="46"/>
      <c r="D46" s="46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6"/>
      <c r="C51" s="46"/>
      <c r="D51" s="46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3.25*265</f>
        <v>861.25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861.25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43.06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85.91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990.21999999999991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990.21999999999991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3">
    <mergeCell ref="B56:D56"/>
    <mergeCell ref="A30:F30"/>
    <mergeCell ref="B33:D33"/>
    <mergeCell ref="B34:D34"/>
    <mergeCell ref="B38:D38"/>
    <mergeCell ref="B47:D47"/>
    <mergeCell ref="B48:D48"/>
    <mergeCell ref="B49:D49"/>
    <mergeCell ref="B50:D50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8E46672D-D25F-4201-A104-DB02D95EB58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395F-044C-47DC-89A4-CDF11EBA60D4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138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84</v>
      </c>
      <c r="C24" s="23"/>
      <c r="D24" s="23"/>
      <c r="E24" s="23"/>
      <c r="F24" s="23"/>
    </row>
    <row r="25" spans="1:6" ht="15" x14ac:dyDescent="0.2">
      <c r="A25" s="19"/>
      <c r="B25" s="27" t="s">
        <v>85</v>
      </c>
      <c r="C25" s="23"/>
      <c r="D25" s="23"/>
      <c r="E25" s="23"/>
      <c r="F25" s="23"/>
    </row>
    <row r="26" spans="1:6" ht="33.75" customHeight="1" x14ac:dyDescent="0.2">
      <c r="A26" s="19"/>
      <c r="B26" s="47" t="s">
        <v>136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137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8" t="s">
        <v>103</v>
      </c>
      <c r="C35" s="48"/>
      <c r="D35" s="48"/>
      <c r="E35" s="30"/>
      <c r="F35" s="23"/>
    </row>
    <row r="36" spans="1:6" ht="14.25" x14ac:dyDescent="0.2">
      <c r="A36" s="23"/>
      <c r="B36" s="48"/>
      <c r="C36" s="48"/>
      <c r="D36" s="48"/>
      <c r="E36" s="30"/>
      <c r="F36" s="23"/>
    </row>
    <row r="37" spans="1:6" ht="14.25" x14ac:dyDescent="0.2">
      <c r="A37" s="23"/>
      <c r="B37" s="48"/>
      <c r="C37" s="48"/>
      <c r="D37" s="48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8"/>
      <c r="C39" s="48"/>
      <c r="D39" s="48"/>
      <c r="E39" s="30"/>
      <c r="F39" s="23"/>
    </row>
    <row r="40" spans="1:6" ht="14.25" x14ac:dyDescent="0.2">
      <c r="A40" s="23"/>
      <c r="B40" s="48"/>
      <c r="C40" s="48"/>
      <c r="D40" s="48"/>
      <c r="E40" s="30"/>
      <c r="F40" s="23"/>
    </row>
    <row r="41" spans="1:6" ht="14.25" customHeight="1" x14ac:dyDescent="0.2">
      <c r="A41" s="23"/>
      <c r="B41" s="48" t="s">
        <v>104</v>
      </c>
      <c r="C41" s="48"/>
      <c r="D41" s="48"/>
      <c r="E41" s="30"/>
      <c r="F41" s="23"/>
    </row>
    <row r="42" spans="1:6" ht="14.25" x14ac:dyDescent="0.2">
      <c r="A42" s="23"/>
      <c r="B42" s="48"/>
      <c r="C42" s="48"/>
      <c r="D42" s="48"/>
      <c r="E42" s="30"/>
      <c r="F42" s="23"/>
    </row>
    <row r="43" spans="1:6" ht="14.25" x14ac:dyDescent="0.2">
      <c r="A43" s="23"/>
      <c r="B43" s="48"/>
      <c r="C43" s="48"/>
      <c r="D43" s="48"/>
      <c r="E43" s="30"/>
      <c r="F43" s="23"/>
    </row>
    <row r="44" spans="1:6" ht="14.25" x14ac:dyDescent="0.2">
      <c r="A44" s="23"/>
      <c r="B44" s="48" t="s">
        <v>68</v>
      </c>
      <c r="C44" s="48"/>
      <c r="D44" s="48"/>
      <c r="E44" s="30"/>
      <c r="F44" s="23"/>
    </row>
    <row r="45" spans="1:6" ht="14.25" x14ac:dyDescent="0.2">
      <c r="A45" s="23"/>
      <c r="B45" s="48"/>
      <c r="C45" s="48"/>
      <c r="D45" s="48"/>
      <c r="E45" s="30"/>
      <c r="F45" s="23"/>
    </row>
    <row r="46" spans="1:6" ht="14.25" x14ac:dyDescent="0.2">
      <c r="A46" s="23"/>
      <c r="B46" s="48"/>
      <c r="C46" s="48"/>
      <c r="D46" s="48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8"/>
      <c r="C51" s="48"/>
      <c r="D51" s="48"/>
      <c r="E51" s="30"/>
      <c r="F51" s="23"/>
    </row>
    <row r="52" spans="1:6" ht="14.25" x14ac:dyDescent="0.2">
      <c r="A52" s="23"/>
      <c r="B52" s="48"/>
      <c r="C52" s="48"/>
      <c r="D52" s="48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3.25*285</f>
        <v>926.25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926.25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46.31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92.39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1064.95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1064.95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3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A30:F30"/>
    <mergeCell ref="B33:D33"/>
    <mergeCell ref="B34:D34"/>
    <mergeCell ref="B38:D38"/>
    <mergeCell ref="B47:D47"/>
    <mergeCell ref="B48:D48"/>
    <mergeCell ref="B49:D49"/>
    <mergeCell ref="B50:D50"/>
    <mergeCell ref="B53:D53"/>
    <mergeCell ref="B54:D54"/>
    <mergeCell ref="B55:D55"/>
  </mergeCells>
  <dataValidations count="1">
    <dataValidation type="list" allowBlank="1" showInputMessage="1" showErrorMessage="1" sqref="B77:B79 B12:B20 B33:B68" xr:uid="{CAA390D0-AE88-47B7-A9A1-F6ED94CDA06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AD11-9F34-41AE-B655-D0DE17DC633D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138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139</v>
      </c>
      <c r="C24" s="23"/>
      <c r="D24" s="23"/>
      <c r="E24" s="23"/>
      <c r="F24" s="23"/>
    </row>
    <row r="25" spans="1:6" ht="15" x14ac:dyDescent="0.2">
      <c r="A25" s="19"/>
      <c r="B25" s="27" t="s">
        <v>140</v>
      </c>
      <c r="C25" s="23"/>
      <c r="D25" s="23"/>
      <c r="E25" s="23"/>
      <c r="F25" s="23"/>
    </row>
    <row r="26" spans="1:6" ht="33.75" customHeight="1" x14ac:dyDescent="0.2">
      <c r="A26" s="19"/>
      <c r="B26" s="47" t="s">
        <v>141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142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 t="s">
        <v>103</v>
      </c>
      <c r="C35" s="54"/>
      <c r="D35" s="54"/>
      <c r="E35" s="30"/>
      <c r="F35" s="23"/>
    </row>
    <row r="36" spans="1:6" ht="14.25" x14ac:dyDescent="0.2">
      <c r="A36" s="23"/>
      <c r="B36" s="54"/>
      <c r="C36" s="54"/>
      <c r="D36" s="54"/>
      <c r="E36" s="30"/>
      <c r="F36" s="23"/>
    </row>
    <row r="37" spans="1:6" ht="14.25" x14ac:dyDescent="0.2">
      <c r="A37" s="23"/>
      <c r="B37" s="54"/>
      <c r="C37" s="54"/>
      <c r="D37" s="54"/>
      <c r="E37" s="30"/>
      <c r="F37" s="23"/>
    </row>
    <row r="38" spans="1:6" ht="14.25" x14ac:dyDescent="0.2">
      <c r="A38" s="23"/>
      <c r="B38" s="54" t="s">
        <v>104</v>
      </c>
      <c r="C38" s="54"/>
      <c r="D38" s="54"/>
      <c r="E38" s="30"/>
      <c r="F38" s="23"/>
    </row>
    <row r="39" spans="1:6" ht="14.25" x14ac:dyDescent="0.2">
      <c r="A39" s="23"/>
      <c r="B39" s="54"/>
      <c r="C39" s="54"/>
      <c r="D39" s="54"/>
      <c r="E39" s="30"/>
      <c r="F39" s="23"/>
    </row>
    <row r="40" spans="1:6" ht="14.25" x14ac:dyDescent="0.2">
      <c r="A40" s="23"/>
      <c r="B40" s="54"/>
      <c r="C40" s="54"/>
      <c r="D40" s="54"/>
      <c r="E40" s="30"/>
      <c r="F40" s="23"/>
    </row>
    <row r="41" spans="1:6" ht="14.25" customHeight="1" x14ac:dyDescent="0.2">
      <c r="A41" s="23"/>
      <c r="B41" s="54" t="s">
        <v>143</v>
      </c>
      <c r="C41" s="54"/>
      <c r="D41" s="54"/>
      <c r="E41" s="30"/>
      <c r="F41" s="23"/>
    </row>
    <row r="42" spans="1:6" ht="14.25" x14ac:dyDescent="0.2">
      <c r="A42" s="23"/>
      <c r="B42" s="54"/>
      <c r="C42" s="54"/>
      <c r="D42" s="54"/>
      <c r="E42" s="30"/>
      <c r="F42" s="23"/>
    </row>
    <row r="43" spans="1:6" ht="14.25" x14ac:dyDescent="0.2">
      <c r="A43" s="23"/>
      <c r="B43" s="54"/>
      <c r="C43" s="54"/>
      <c r="D43" s="54"/>
      <c r="E43" s="30"/>
      <c r="F43" s="23"/>
    </row>
    <row r="44" spans="1:6" ht="14.25" x14ac:dyDescent="0.2">
      <c r="A44" s="23"/>
      <c r="B44" s="54" t="s">
        <v>144</v>
      </c>
      <c r="C44" s="54"/>
      <c r="D44" s="54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/>
      <c r="C51" s="54"/>
      <c r="D51" s="54"/>
      <c r="E51" s="30"/>
      <c r="F51" s="23"/>
    </row>
    <row r="52" spans="1:6" ht="14.25" x14ac:dyDescent="0.2">
      <c r="A52" s="23"/>
      <c r="B52" s="54"/>
      <c r="C52" s="54"/>
      <c r="D52" s="54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6*285</f>
        <v>1710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1710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85.5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170.57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1966.07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1966.07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87:E87"/>
    <mergeCell ref="A88:F88"/>
    <mergeCell ref="B90:D90"/>
    <mergeCell ref="B35:D35"/>
    <mergeCell ref="B36:D36"/>
    <mergeCell ref="B37:D37"/>
    <mergeCell ref="B41:D41"/>
    <mergeCell ref="B39:D39"/>
    <mergeCell ref="B40:D40"/>
    <mergeCell ref="B42:D42"/>
    <mergeCell ref="B77:D77"/>
    <mergeCell ref="B78:D78"/>
    <mergeCell ref="B79:D79"/>
    <mergeCell ref="B83:E83"/>
    <mergeCell ref="A84:F84"/>
    <mergeCell ref="A85:F85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53:D53"/>
    <mergeCell ref="B51:D51"/>
    <mergeCell ref="B52:D52"/>
    <mergeCell ref="A30:F30"/>
    <mergeCell ref="B33:D33"/>
    <mergeCell ref="B34:D34"/>
    <mergeCell ref="B38:D38"/>
    <mergeCell ref="B47:D47"/>
    <mergeCell ref="B48:D48"/>
    <mergeCell ref="B43:D43"/>
    <mergeCell ref="B44:D44"/>
    <mergeCell ref="B45:D45"/>
    <mergeCell ref="B46:D46"/>
    <mergeCell ref="B49:D49"/>
    <mergeCell ref="B50:D50"/>
  </mergeCells>
  <dataValidations count="1">
    <dataValidation type="list" allowBlank="1" showInputMessage="1" showErrorMessage="1" sqref="B77:B79 B12:B20 B33:B68" xr:uid="{E0FB0AC4-CEF1-47B8-B906-27F621CB5FE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3ABE-7349-4EC2-B44F-4ECB0B0BE796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5" sqref="B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145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84</v>
      </c>
      <c r="C24" s="23"/>
      <c r="D24" s="23"/>
      <c r="E24" s="23"/>
      <c r="F24" s="23"/>
    </row>
    <row r="25" spans="1:6" ht="15" x14ac:dyDescent="0.2">
      <c r="A25" s="19"/>
      <c r="B25" s="27" t="s">
        <v>85</v>
      </c>
      <c r="C25" s="23"/>
      <c r="D25" s="23"/>
      <c r="E25" s="23"/>
      <c r="F25" s="23"/>
    </row>
    <row r="26" spans="1:6" ht="33.75" customHeight="1" x14ac:dyDescent="0.2">
      <c r="A26" s="19"/>
      <c r="B26" s="47" t="s">
        <v>136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146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49" t="s">
        <v>147</v>
      </c>
      <c r="C35" s="49"/>
      <c r="D35" s="49"/>
      <c r="E35" s="30"/>
      <c r="F35" s="23"/>
    </row>
    <row r="36" spans="1:6" ht="14.25" x14ac:dyDescent="0.2">
      <c r="A36" s="23"/>
      <c r="B36" s="49"/>
      <c r="C36" s="49"/>
      <c r="D36" s="49"/>
      <c r="E36" s="30"/>
      <c r="F36" s="23"/>
    </row>
    <row r="37" spans="1:6" ht="14.25" x14ac:dyDescent="0.2">
      <c r="A37" s="23"/>
      <c r="B37" s="49"/>
      <c r="C37" s="49"/>
      <c r="D37" s="49"/>
      <c r="E37" s="30"/>
      <c r="F37" s="23"/>
    </row>
    <row r="38" spans="1:6" ht="14.25" x14ac:dyDescent="0.2">
      <c r="A38" s="23"/>
      <c r="B38" s="54" t="s">
        <v>65</v>
      </c>
      <c r="C38" s="54"/>
      <c r="D38" s="54"/>
      <c r="E38" s="30"/>
      <c r="F38" s="23"/>
    </row>
    <row r="39" spans="1:6" ht="14.25" x14ac:dyDescent="0.2">
      <c r="A39" s="23"/>
      <c r="B39" s="49"/>
      <c r="C39" s="49"/>
      <c r="D39" s="49"/>
      <c r="E39" s="30"/>
      <c r="F39" s="23"/>
    </row>
    <row r="40" spans="1:6" ht="14.25" x14ac:dyDescent="0.2">
      <c r="A40" s="23"/>
      <c r="B40" s="49"/>
      <c r="C40" s="49"/>
      <c r="D40" s="49"/>
      <c r="E40" s="30"/>
      <c r="F40" s="23"/>
    </row>
    <row r="41" spans="1:6" ht="14.25" customHeight="1" x14ac:dyDescent="0.2">
      <c r="A41" s="23"/>
      <c r="B41" s="49" t="s">
        <v>104</v>
      </c>
      <c r="C41" s="49"/>
      <c r="D41" s="49"/>
      <c r="E41" s="30"/>
      <c r="F41" s="23"/>
    </row>
    <row r="42" spans="1:6" ht="14.25" x14ac:dyDescent="0.2">
      <c r="A42" s="23"/>
      <c r="B42" s="49"/>
      <c r="C42" s="49"/>
      <c r="D42" s="49"/>
      <c r="E42" s="30"/>
      <c r="F42" s="23"/>
    </row>
    <row r="43" spans="1:6" ht="14.25" x14ac:dyDescent="0.2">
      <c r="A43" s="23"/>
      <c r="B43" s="49"/>
      <c r="C43" s="49"/>
      <c r="D43" s="49"/>
      <c r="E43" s="30"/>
      <c r="F43" s="23"/>
    </row>
    <row r="44" spans="1:6" ht="14.25" x14ac:dyDescent="0.2">
      <c r="A44" s="23"/>
      <c r="B44" s="49" t="s">
        <v>148</v>
      </c>
      <c r="C44" s="49"/>
      <c r="D44" s="49"/>
      <c r="E44" s="30"/>
      <c r="F44" s="23"/>
    </row>
    <row r="45" spans="1:6" ht="14.25" x14ac:dyDescent="0.2">
      <c r="A45" s="23"/>
      <c r="B45" s="49"/>
      <c r="C45" s="49"/>
      <c r="D45" s="49"/>
      <c r="E45" s="30"/>
      <c r="F45" s="23"/>
    </row>
    <row r="46" spans="1:6" ht="14.25" x14ac:dyDescent="0.2">
      <c r="A46" s="23"/>
      <c r="B46" s="49"/>
      <c r="C46" s="49"/>
      <c r="D46" s="49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49"/>
      <c r="C51" s="49"/>
      <c r="D51" s="49"/>
      <c r="E51" s="30"/>
      <c r="F51" s="23"/>
    </row>
    <row r="52" spans="1:6" ht="14.25" x14ac:dyDescent="0.2">
      <c r="A52" s="23"/>
      <c r="B52" s="49"/>
      <c r="C52" s="49"/>
      <c r="D52" s="49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3.5" customHeight="1" x14ac:dyDescent="0.2">
      <c r="A68" s="23"/>
      <c r="B68" s="54"/>
      <c r="C68" s="54"/>
      <c r="D68" s="54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3*295</f>
        <v>885</v>
      </c>
      <c r="F69" s="23"/>
    </row>
    <row r="70" spans="1:6" ht="13.5" customHeight="1" x14ac:dyDescent="0.2">
      <c r="A70" s="23"/>
      <c r="B70" s="36" t="s">
        <v>15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885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44.25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88.28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1017.53</v>
      </c>
      <c r="F76" s="23"/>
    </row>
    <row r="77" spans="1:6" ht="15.75" thickTop="1" x14ac:dyDescent="0.2">
      <c r="A77" s="23"/>
      <c r="B77" s="56"/>
      <c r="C77" s="56"/>
      <c r="D77" s="56"/>
      <c r="E77" s="38"/>
      <c r="F77" s="23"/>
    </row>
    <row r="78" spans="1:6" ht="15" x14ac:dyDescent="0.2">
      <c r="A78" s="23"/>
      <c r="B78" s="55" t="s">
        <v>21</v>
      </c>
      <c r="C78" s="55"/>
      <c r="D78" s="55"/>
      <c r="E78" s="38">
        <v>0</v>
      </c>
      <c r="F78" s="23"/>
    </row>
    <row r="79" spans="1:6" ht="15" x14ac:dyDescent="0.2">
      <c r="A79" s="23"/>
      <c r="B79" s="56"/>
      <c r="C79" s="56"/>
      <c r="D79" s="56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1017.53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3" t="s">
        <v>35</v>
      </c>
      <c r="B84" s="53"/>
      <c r="C84" s="53"/>
      <c r="D84" s="53"/>
      <c r="E84" s="53"/>
      <c r="F84" s="53"/>
    </row>
    <row r="85" spans="1:6" ht="14.25" x14ac:dyDescent="0.2">
      <c r="A85" s="51" t="s">
        <v>101</v>
      </c>
      <c r="B85" s="51"/>
      <c r="C85" s="51"/>
      <c r="D85" s="51"/>
      <c r="E85" s="51"/>
      <c r="F85" s="51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2" t="s">
        <v>8</v>
      </c>
      <c r="B88" s="52"/>
      <c r="C88" s="52"/>
      <c r="D88" s="52"/>
      <c r="E88" s="52"/>
      <c r="F88" s="52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33">
    <mergeCell ref="B56:D56"/>
    <mergeCell ref="A30:F30"/>
    <mergeCell ref="B33:D33"/>
    <mergeCell ref="B34:D34"/>
    <mergeCell ref="B38:D38"/>
    <mergeCell ref="B47:D47"/>
    <mergeCell ref="B48:D48"/>
    <mergeCell ref="B49:D49"/>
    <mergeCell ref="B50:D50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D1410247-9842-4CEA-9F5E-47E44E809A9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47</v>
      </c>
      <c r="C24" s="23"/>
      <c r="D24" s="23"/>
      <c r="E24" s="23"/>
      <c r="F24" s="23"/>
    </row>
    <row r="25" spans="1:6" ht="15" x14ac:dyDescent="0.2">
      <c r="A25" s="19"/>
      <c r="B25" s="27" t="s">
        <v>38</v>
      </c>
      <c r="C25" s="23"/>
      <c r="D25" s="23"/>
      <c r="E25" s="23"/>
      <c r="F25" s="23"/>
    </row>
    <row r="26" spans="1:6" ht="15" x14ac:dyDescent="0.2">
      <c r="A26" s="19"/>
      <c r="B26" s="28" t="s">
        <v>39</v>
      </c>
      <c r="C26" s="23"/>
      <c r="D26" s="23"/>
      <c r="E26" s="23"/>
      <c r="F26" s="23"/>
    </row>
    <row r="27" spans="1:6" ht="15" x14ac:dyDescent="0.2">
      <c r="A27" s="19"/>
      <c r="B27" s="28" t="s">
        <v>40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52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/>
      <c r="C35" s="54"/>
      <c r="D35" s="54"/>
      <c r="E35" s="30"/>
      <c r="F35" s="23"/>
    </row>
    <row r="36" spans="1:6" ht="14.25" x14ac:dyDescent="0.2">
      <c r="A36" s="23"/>
      <c r="B36" s="54" t="s">
        <v>24</v>
      </c>
      <c r="C36" s="54"/>
      <c r="D36" s="54"/>
      <c r="E36" s="30"/>
      <c r="F36" s="23"/>
    </row>
    <row r="37" spans="1:6" ht="14.25" x14ac:dyDescent="0.2">
      <c r="A37" s="23"/>
      <c r="B37" s="54"/>
      <c r="C37" s="54"/>
      <c r="D37" s="54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x14ac:dyDescent="0.2">
      <c r="A39" s="23"/>
      <c r="B39" s="54" t="s">
        <v>9</v>
      </c>
      <c r="C39" s="54"/>
      <c r="D39" s="54"/>
      <c r="E39" s="30"/>
      <c r="F39" s="23"/>
    </row>
    <row r="40" spans="1:6" ht="14.25" x14ac:dyDescent="0.2">
      <c r="A40" s="23"/>
      <c r="B40" s="54"/>
      <c r="C40" s="54"/>
      <c r="D40" s="54"/>
      <c r="E40" s="30"/>
      <c r="F40" s="23"/>
    </row>
    <row r="41" spans="1:6" ht="13.5" customHeight="1" x14ac:dyDescent="0.2">
      <c r="A41" s="23"/>
      <c r="B41" s="54"/>
      <c r="C41" s="54"/>
      <c r="D41" s="54"/>
      <c r="E41" s="30"/>
      <c r="F41" s="23"/>
    </row>
    <row r="42" spans="1:6" ht="14.25" x14ac:dyDescent="0.2">
      <c r="A42" s="23"/>
      <c r="B42" s="54" t="s">
        <v>25</v>
      </c>
      <c r="C42" s="54"/>
      <c r="D42" s="54"/>
      <c r="E42" s="30"/>
      <c r="F42" s="23"/>
    </row>
    <row r="43" spans="1:6" ht="14.25" x14ac:dyDescent="0.2">
      <c r="A43" s="23"/>
      <c r="B43" s="54"/>
      <c r="C43" s="54"/>
      <c r="D43" s="54"/>
      <c r="E43" s="30"/>
      <c r="F43" s="23"/>
    </row>
    <row r="44" spans="1:6" ht="14.25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 t="s">
        <v>23</v>
      </c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 t="s">
        <v>26</v>
      </c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 t="s">
        <v>13</v>
      </c>
      <c r="C51" s="54"/>
      <c r="D51" s="54"/>
      <c r="E51" s="30"/>
      <c r="F51" s="23"/>
    </row>
    <row r="52" spans="1:6" ht="14.25" x14ac:dyDescent="0.2">
      <c r="A52" s="23"/>
      <c r="B52" s="54"/>
      <c r="C52" s="54"/>
      <c r="D52" s="54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 t="s">
        <v>32</v>
      </c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 t="s">
        <v>33</v>
      </c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 t="s">
        <v>34</v>
      </c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4.25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54"/>
      <c r="C74" s="54"/>
      <c r="D74" s="54"/>
      <c r="E74" s="30"/>
      <c r="F74" s="23"/>
    </row>
    <row r="75" spans="1:6" ht="13.5" customHeight="1" x14ac:dyDescent="0.2">
      <c r="A75" s="23"/>
      <c r="B75" s="27" t="s">
        <v>18</v>
      </c>
      <c r="C75" s="28"/>
      <c r="D75" s="28"/>
      <c r="E75" s="31">
        <f>37.5*225</f>
        <v>8437.5</v>
      </c>
      <c r="F75" s="23"/>
    </row>
    <row r="76" spans="1:6" ht="13.5" customHeight="1" x14ac:dyDescent="0.2">
      <c r="A76" s="23"/>
      <c r="B76" s="36" t="s">
        <v>15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16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17</v>
      </c>
      <c r="C78" s="28"/>
      <c r="D78" s="28"/>
      <c r="E78" s="31">
        <f>SUM(E75:E77)</f>
        <v>8437.5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421.88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841.64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19</v>
      </c>
      <c r="C82" s="28"/>
      <c r="D82" s="28"/>
      <c r="E82" s="35">
        <f>SUM(E78:E80)</f>
        <v>9701.0199999999986</v>
      </c>
      <c r="F82" s="23"/>
    </row>
    <row r="83" spans="1:6" ht="15.75" thickTop="1" x14ac:dyDescent="0.2">
      <c r="A83" s="23"/>
      <c r="B83" s="56"/>
      <c r="C83" s="56"/>
      <c r="D83" s="56"/>
      <c r="E83" s="38"/>
      <c r="F83" s="23"/>
    </row>
    <row r="84" spans="1:6" ht="15" x14ac:dyDescent="0.2">
      <c r="A84" s="23"/>
      <c r="B84" s="55" t="s">
        <v>21</v>
      </c>
      <c r="C84" s="55"/>
      <c r="D84" s="55"/>
      <c r="E84" s="38">
        <v>0</v>
      </c>
      <c r="F84" s="23"/>
    </row>
    <row r="85" spans="1:6" ht="15" x14ac:dyDescent="0.2">
      <c r="A85" s="23"/>
      <c r="B85" s="56"/>
      <c r="C85" s="56"/>
      <c r="D85" s="56"/>
      <c r="E85" s="38"/>
      <c r="F85" s="23"/>
    </row>
    <row r="86" spans="1:6" ht="19.5" customHeight="1" x14ac:dyDescent="0.2">
      <c r="A86" s="23"/>
      <c r="B86" s="39" t="s">
        <v>20</v>
      </c>
      <c r="C86" s="40"/>
      <c r="D86" s="40"/>
      <c r="E86" s="41">
        <f>E82-E84</f>
        <v>9701.0199999999986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0"/>
      <c r="C89" s="60"/>
      <c r="D89" s="60"/>
      <c r="E89" s="60"/>
      <c r="F89" s="23"/>
    </row>
    <row r="90" spans="1:6" ht="14.25" x14ac:dyDescent="0.2">
      <c r="A90" s="53" t="s">
        <v>35</v>
      </c>
      <c r="B90" s="53"/>
      <c r="C90" s="53"/>
      <c r="D90" s="53"/>
      <c r="E90" s="53"/>
      <c r="F90" s="53"/>
    </row>
    <row r="91" spans="1:6" ht="14.25" x14ac:dyDescent="0.2">
      <c r="A91" s="51" t="s">
        <v>7</v>
      </c>
      <c r="B91" s="51"/>
      <c r="C91" s="51"/>
      <c r="D91" s="51"/>
      <c r="E91" s="51"/>
      <c r="F91" s="51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1"/>
      <c r="C93" s="61"/>
      <c r="D93" s="61"/>
      <c r="E93" s="61"/>
      <c r="F93" s="23"/>
    </row>
    <row r="94" spans="1:6" ht="15" x14ac:dyDescent="0.2">
      <c r="A94" s="52" t="s">
        <v>8</v>
      </c>
      <c r="B94" s="52"/>
      <c r="C94" s="52"/>
      <c r="D94" s="52"/>
      <c r="E94" s="52"/>
      <c r="F94" s="52"/>
    </row>
    <row r="96" spans="1:6" ht="39.75" customHeight="1" x14ac:dyDescent="0.2">
      <c r="B96" s="58"/>
      <c r="C96" s="59"/>
      <c r="D96" s="59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1D5A-913F-42AD-B92B-E32D20A383C6}">
  <sheetPr>
    <pageSetUpPr fitToPage="1"/>
  </sheetPr>
  <dimension ref="A12:F90"/>
  <sheetViews>
    <sheetView view="pageBreakPreview" topLeftCell="A13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149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84</v>
      </c>
      <c r="C25" s="23"/>
      <c r="D25" s="23"/>
      <c r="E25" s="23"/>
      <c r="F25" s="23"/>
    </row>
    <row r="26" spans="1:6" ht="33.75" customHeight="1" x14ac:dyDescent="0.2">
      <c r="A26" s="19"/>
      <c r="B26" s="47" t="s">
        <v>136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150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0" t="s">
        <v>32</v>
      </c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 t="s">
        <v>151</v>
      </c>
      <c r="C38" s="50"/>
      <c r="D38" s="50"/>
      <c r="E38" s="30"/>
      <c r="F38" s="23"/>
    </row>
    <row r="39" spans="1:6" ht="14.25" x14ac:dyDescent="0.2">
      <c r="A39" s="23"/>
      <c r="B39" s="54"/>
      <c r="C39" s="54"/>
      <c r="D39" s="54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 t="s">
        <v>152</v>
      </c>
      <c r="C41" s="50"/>
      <c r="D41" s="50"/>
      <c r="E41" s="30"/>
      <c r="F41" s="23"/>
    </row>
    <row r="42" spans="1:6" ht="14.25" customHeight="1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 t="s">
        <v>153</v>
      </c>
      <c r="C44" s="50"/>
      <c r="D44" s="50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4"/>
      <c r="C51" s="54"/>
      <c r="D51" s="54"/>
      <c r="E51" s="30"/>
      <c r="F51" s="23"/>
    </row>
    <row r="52" spans="1:6" ht="14.25" x14ac:dyDescent="0.2">
      <c r="A52" s="23"/>
      <c r="B52" s="54"/>
      <c r="C52" s="54"/>
      <c r="D52" s="54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3.5" customHeight="1" x14ac:dyDescent="0.2">
      <c r="A66" s="23"/>
      <c r="B66" s="54"/>
      <c r="C66" s="54"/>
      <c r="D66" s="54"/>
      <c r="E66" s="30"/>
      <c r="F66" s="23"/>
    </row>
    <row r="67" spans="1:6" ht="13.5" customHeight="1" x14ac:dyDescent="0.2">
      <c r="A67" s="23"/>
      <c r="B67" s="27" t="s">
        <v>18</v>
      </c>
      <c r="C67" s="28"/>
      <c r="D67" s="28"/>
      <c r="E67" s="31">
        <f>8*325</f>
        <v>2600</v>
      </c>
      <c r="F67" s="23"/>
    </row>
    <row r="68" spans="1:6" ht="13.5" customHeight="1" x14ac:dyDescent="0.2">
      <c r="A68" s="23"/>
      <c r="B68" s="36" t="s">
        <v>15</v>
      </c>
      <c r="C68" s="28"/>
      <c r="D68" s="28"/>
      <c r="E68" s="32">
        <v>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27" t="s">
        <v>17</v>
      </c>
      <c r="C70" s="28"/>
      <c r="D70" s="28"/>
      <c r="E70" s="31">
        <f>SUM(E67:E69)</f>
        <v>2600</v>
      </c>
      <c r="F70" s="23"/>
    </row>
    <row r="71" spans="1:6" ht="13.5" customHeight="1" x14ac:dyDescent="0.2">
      <c r="A71" s="23"/>
      <c r="B71" s="28" t="s">
        <v>5</v>
      </c>
      <c r="C71" s="33">
        <v>0.05</v>
      </c>
      <c r="D71" s="28"/>
      <c r="E71" s="37">
        <f>ROUND(E70*C71,2)</f>
        <v>130</v>
      </c>
      <c r="F71" s="23"/>
    </row>
    <row r="72" spans="1:6" ht="13.5" customHeight="1" x14ac:dyDescent="0.2">
      <c r="A72" s="23"/>
      <c r="B72" s="28" t="s">
        <v>4</v>
      </c>
      <c r="C72" s="44">
        <v>9.9750000000000005E-2</v>
      </c>
      <c r="D72" s="28"/>
      <c r="E72" s="45">
        <f>ROUND(E70*C72,2)</f>
        <v>259.35000000000002</v>
      </c>
      <c r="F72" s="23"/>
    </row>
    <row r="73" spans="1:6" ht="13.5" customHeight="1" x14ac:dyDescent="0.2">
      <c r="A73" s="23"/>
      <c r="B73" s="28"/>
      <c r="C73" s="28"/>
      <c r="D73" s="28"/>
      <c r="E73" s="34"/>
      <c r="F73" s="23"/>
    </row>
    <row r="74" spans="1:6" ht="16.5" customHeight="1" thickBot="1" x14ac:dyDescent="0.25">
      <c r="A74" s="23"/>
      <c r="B74" s="27" t="s">
        <v>19</v>
      </c>
      <c r="C74" s="28"/>
      <c r="D74" s="28"/>
      <c r="E74" s="35">
        <f>SUM(E70:E72)</f>
        <v>2989.35</v>
      </c>
      <c r="F74" s="23"/>
    </row>
    <row r="75" spans="1:6" ht="15.75" thickTop="1" x14ac:dyDescent="0.2">
      <c r="A75" s="23"/>
      <c r="B75" s="56"/>
      <c r="C75" s="56"/>
      <c r="D75" s="56"/>
      <c r="E75" s="38"/>
      <c r="F75" s="23"/>
    </row>
    <row r="76" spans="1:6" ht="15" x14ac:dyDescent="0.2">
      <c r="A76" s="23"/>
      <c r="B76" s="55" t="s">
        <v>21</v>
      </c>
      <c r="C76" s="55"/>
      <c r="D76" s="55"/>
      <c r="E76" s="38">
        <v>0</v>
      </c>
      <c r="F76" s="23"/>
    </row>
    <row r="77" spans="1:6" ht="15" x14ac:dyDescent="0.2">
      <c r="A77" s="23"/>
      <c r="B77" s="56"/>
      <c r="C77" s="56"/>
      <c r="D77" s="56"/>
      <c r="E77" s="38"/>
      <c r="F77" s="23"/>
    </row>
    <row r="78" spans="1:6" ht="19.5" customHeight="1" x14ac:dyDescent="0.2">
      <c r="A78" s="23"/>
      <c r="B78" s="39" t="s">
        <v>20</v>
      </c>
      <c r="C78" s="40"/>
      <c r="D78" s="40"/>
      <c r="E78" s="41">
        <f>E74-E76</f>
        <v>2989.35</v>
      </c>
      <c r="F78" s="23"/>
    </row>
    <row r="79" spans="1:6" ht="13.5" customHeight="1" x14ac:dyDescent="0.2">
      <c r="A79" s="23"/>
      <c r="B79" s="23"/>
      <c r="C79" s="23"/>
      <c r="D79" s="23"/>
      <c r="E79" s="23"/>
      <c r="F79" s="23"/>
    </row>
    <row r="80" spans="1:6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60"/>
      <c r="C81" s="60"/>
      <c r="D81" s="60"/>
      <c r="E81" s="60"/>
      <c r="F81" s="23"/>
    </row>
    <row r="82" spans="1:6" ht="14.25" x14ac:dyDescent="0.2">
      <c r="A82" s="53" t="s">
        <v>35</v>
      </c>
      <c r="B82" s="53"/>
      <c r="C82" s="53"/>
      <c r="D82" s="53"/>
      <c r="E82" s="53"/>
      <c r="F82" s="53"/>
    </row>
    <row r="83" spans="1:6" ht="14.25" x14ac:dyDescent="0.2">
      <c r="A83" s="51" t="s">
        <v>101</v>
      </c>
      <c r="B83" s="51"/>
      <c r="C83" s="51"/>
      <c r="D83" s="51"/>
      <c r="E83" s="51"/>
      <c r="F83" s="51"/>
    </row>
    <row r="84" spans="1:6" x14ac:dyDescent="0.2">
      <c r="A84" s="23"/>
      <c r="B84" s="23"/>
      <c r="C84" s="23"/>
      <c r="D84" s="23"/>
      <c r="E84" s="23"/>
      <c r="F84" s="23"/>
    </row>
    <row r="85" spans="1:6" x14ac:dyDescent="0.2">
      <c r="A85" s="23"/>
      <c r="B85" s="61"/>
      <c r="C85" s="61"/>
      <c r="D85" s="61"/>
      <c r="E85" s="61"/>
      <c r="F85" s="23"/>
    </row>
    <row r="86" spans="1:6" ht="15" x14ac:dyDescent="0.2">
      <c r="A86" s="52" t="s">
        <v>8</v>
      </c>
      <c r="B86" s="52"/>
      <c r="C86" s="52"/>
      <c r="D86" s="52"/>
      <c r="E86" s="52"/>
      <c r="F86" s="52"/>
    </row>
    <row r="88" spans="1:6" ht="39.75" customHeight="1" x14ac:dyDescent="0.2">
      <c r="B88" s="58"/>
      <c r="C88" s="59"/>
      <c r="D88" s="59"/>
    </row>
    <row r="89" spans="1:6" ht="13.5" customHeight="1" x14ac:dyDescent="0.2"/>
    <row r="90" spans="1:6" x14ac:dyDescent="0.2">
      <c r="B90" s="18"/>
      <c r="C90" s="18"/>
      <c r="D90" s="18"/>
    </row>
  </sheetData>
  <mergeCells count="33">
    <mergeCell ref="B85:E85"/>
    <mergeCell ref="A86:F86"/>
    <mergeCell ref="B88:D88"/>
    <mergeCell ref="B75:D75"/>
    <mergeCell ref="B76:D76"/>
    <mergeCell ref="B77:D77"/>
    <mergeCell ref="B81:E81"/>
    <mergeCell ref="A82:F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A30:F30"/>
    <mergeCell ref="B33:D33"/>
    <mergeCell ref="B34:D34"/>
    <mergeCell ref="B39:D39"/>
    <mergeCell ref="B45:D45"/>
    <mergeCell ref="B46:D46"/>
    <mergeCell ref="B47:D47"/>
    <mergeCell ref="B48:D48"/>
    <mergeCell ref="B51:D51"/>
    <mergeCell ref="B52:D52"/>
    <mergeCell ref="B53:D53"/>
  </mergeCells>
  <dataValidations count="1">
    <dataValidation type="list" allowBlank="1" showInputMessage="1" showErrorMessage="1" sqref="B75:B77 B12:B20 B43:B66 B33:B42" xr:uid="{87FE1AF7-9486-45D8-B743-689312C6731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4720-DBEB-4C97-9970-A0F63C76EF06}">
  <sheetPr>
    <pageSetUpPr fitToPage="1"/>
  </sheetPr>
  <dimension ref="A12:F90"/>
  <sheetViews>
    <sheetView tabSelected="1" view="pageBreakPreview" topLeftCell="A40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154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84</v>
      </c>
      <c r="C25" s="23"/>
      <c r="D25" s="23"/>
      <c r="E25" s="23"/>
      <c r="F25" s="23"/>
    </row>
    <row r="26" spans="1:6" ht="33.75" customHeight="1" x14ac:dyDescent="0.2">
      <c r="A26" s="19"/>
      <c r="B26" s="47" t="s">
        <v>136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155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4"/>
      <c r="C33" s="54"/>
      <c r="D33" s="5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30" customHeight="1" x14ac:dyDescent="0.2">
      <c r="A35" s="23"/>
      <c r="B35" s="54" t="s">
        <v>156</v>
      </c>
      <c r="C35" s="54"/>
      <c r="D35" s="54"/>
      <c r="E35" s="30"/>
      <c r="F35" s="23"/>
    </row>
    <row r="36" spans="1:6" ht="14.25" x14ac:dyDescent="0.2">
      <c r="A36" s="23"/>
      <c r="B36" s="54"/>
      <c r="C36" s="54"/>
      <c r="D36" s="54"/>
      <c r="E36" s="30"/>
      <c r="F36" s="23"/>
    </row>
    <row r="37" spans="1:6" ht="14.25" x14ac:dyDescent="0.2">
      <c r="A37" s="23"/>
      <c r="B37" s="54" t="s">
        <v>157</v>
      </c>
      <c r="C37" s="54"/>
      <c r="D37" s="54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x14ac:dyDescent="0.2">
      <c r="A39" s="23"/>
      <c r="B39" s="54" t="s">
        <v>158</v>
      </c>
      <c r="C39" s="54"/>
      <c r="D39" s="54"/>
      <c r="E39" s="30"/>
      <c r="F39" s="23"/>
    </row>
    <row r="40" spans="1:6" ht="14.25" x14ac:dyDescent="0.2">
      <c r="A40" s="23"/>
      <c r="B40" s="54"/>
      <c r="C40" s="54"/>
      <c r="D40" s="54"/>
      <c r="E40" s="30"/>
      <c r="F40" s="23"/>
    </row>
    <row r="41" spans="1:6" ht="14.25" x14ac:dyDescent="0.2">
      <c r="A41" s="23"/>
      <c r="B41" s="54" t="s">
        <v>159</v>
      </c>
      <c r="C41" s="54"/>
      <c r="D41" s="54"/>
      <c r="E41" s="30"/>
      <c r="F41" s="23"/>
    </row>
    <row r="42" spans="1:6" ht="14.25" customHeight="1" x14ac:dyDescent="0.2">
      <c r="A42" s="23"/>
      <c r="B42" s="54"/>
      <c r="C42" s="54"/>
      <c r="D42" s="54"/>
      <c r="E42" s="30"/>
      <c r="F42" s="23"/>
    </row>
    <row r="43" spans="1:6" ht="14.25" x14ac:dyDescent="0.2">
      <c r="A43" s="23"/>
      <c r="B43" s="54" t="s">
        <v>186</v>
      </c>
      <c r="C43" s="54"/>
      <c r="D43" s="54"/>
      <c r="E43" s="30"/>
      <c r="F43" s="23"/>
    </row>
    <row r="44" spans="1:6" ht="14.25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/>
      <c r="C51" s="54"/>
      <c r="D51" s="54"/>
      <c r="E51" s="30"/>
      <c r="F51" s="23"/>
    </row>
    <row r="52" spans="1:6" ht="14.25" x14ac:dyDescent="0.2">
      <c r="A52" s="23"/>
      <c r="B52" s="54"/>
      <c r="C52" s="54"/>
      <c r="D52" s="54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3.5" customHeight="1" x14ac:dyDescent="0.2">
      <c r="A66" s="23"/>
      <c r="B66" s="54"/>
      <c r="C66" s="54"/>
      <c r="D66" s="54"/>
      <c r="E66" s="30"/>
      <c r="F66" s="23"/>
    </row>
    <row r="67" spans="1:6" ht="13.5" customHeight="1" x14ac:dyDescent="0.2">
      <c r="A67" s="23"/>
      <c r="B67" s="27" t="s">
        <v>18</v>
      </c>
      <c r="C67" s="28"/>
      <c r="D67" s="28"/>
      <c r="E67" s="31">
        <f>14*325</f>
        <v>4550</v>
      </c>
      <c r="F67" s="23"/>
    </row>
    <row r="68" spans="1:6" ht="13.5" customHeight="1" x14ac:dyDescent="0.2">
      <c r="A68" s="23"/>
      <c r="B68" s="36" t="s">
        <v>15</v>
      </c>
      <c r="C68" s="28"/>
      <c r="D68" s="28"/>
      <c r="E68" s="32">
        <v>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27" t="s">
        <v>17</v>
      </c>
      <c r="C70" s="28"/>
      <c r="D70" s="28"/>
      <c r="E70" s="31">
        <f>SUM(E67:E69)</f>
        <v>4550</v>
      </c>
      <c r="F70" s="23"/>
    </row>
    <row r="71" spans="1:6" ht="13.5" customHeight="1" x14ac:dyDescent="0.2">
      <c r="A71" s="23"/>
      <c r="B71" s="28" t="s">
        <v>5</v>
      </c>
      <c r="C71" s="33">
        <v>0.05</v>
      </c>
      <c r="D71" s="28"/>
      <c r="E71" s="37">
        <f>ROUND(E70*C71,2)</f>
        <v>227.5</v>
      </c>
      <c r="F71" s="23"/>
    </row>
    <row r="72" spans="1:6" ht="13.5" customHeight="1" x14ac:dyDescent="0.2">
      <c r="A72" s="23"/>
      <c r="B72" s="28" t="s">
        <v>4</v>
      </c>
      <c r="C72" s="44">
        <v>9.9750000000000005E-2</v>
      </c>
      <c r="D72" s="28"/>
      <c r="E72" s="45">
        <f>ROUND(E70*C72,2)</f>
        <v>453.86</v>
      </c>
      <c r="F72" s="23"/>
    </row>
    <row r="73" spans="1:6" ht="13.5" customHeight="1" x14ac:dyDescent="0.2">
      <c r="A73" s="23"/>
      <c r="B73" s="28"/>
      <c r="C73" s="28"/>
      <c r="D73" s="28"/>
      <c r="E73" s="34"/>
      <c r="F73" s="23"/>
    </row>
    <row r="74" spans="1:6" ht="16.5" customHeight="1" thickBot="1" x14ac:dyDescent="0.25">
      <c r="A74" s="23"/>
      <c r="B74" s="27" t="s">
        <v>19</v>
      </c>
      <c r="C74" s="28"/>
      <c r="D74" s="28"/>
      <c r="E74" s="35">
        <f>SUM(E70:E72)</f>
        <v>5231.3599999999997</v>
      </c>
      <c r="F74" s="23"/>
    </row>
    <row r="75" spans="1:6" ht="15.75" thickTop="1" x14ac:dyDescent="0.2">
      <c r="A75" s="23"/>
      <c r="B75" s="56"/>
      <c r="C75" s="56"/>
      <c r="D75" s="56"/>
      <c r="E75" s="38"/>
      <c r="F75" s="23"/>
    </row>
    <row r="76" spans="1:6" ht="15" x14ac:dyDescent="0.2">
      <c r="A76" s="23"/>
      <c r="B76" s="55" t="s">
        <v>21</v>
      </c>
      <c r="C76" s="55"/>
      <c r="D76" s="55"/>
      <c r="E76" s="38">
        <v>0</v>
      </c>
      <c r="F76" s="23"/>
    </row>
    <row r="77" spans="1:6" ht="15" x14ac:dyDescent="0.2">
      <c r="A77" s="23"/>
      <c r="B77" s="56"/>
      <c r="C77" s="56"/>
      <c r="D77" s="56"/>
      <c r="E77" s="38"/>
      <c r="F77" s="23"/>
    </row>
    <row r="78" spans="1:6" ht="19.5" customHeight="1" x14ac:dyDescent="0.2">
      <c r="A78" s="23"/>
      <c r="B78" s="39" t="s">
        <v>20</v>
      </c>
      <c r="C78" s="40"/>
      <c r="D78" s="40"/>
      <c r="E78" s="41">
        <f>E74-E76</f>
        <v>5231.3599999999997</v>
      </c>
      <c r="F78" s="23"/>
    </row>
    <row r="79" spans="1:6" ht="13.5" customHeight="1" x14ac:dyDescent="0.2">
      <c r="A79" s="23"/>
      <c r="B79" s="23"/>
      <c r="C79" s="23"/>
      <c r="D79" s="23"/>
      <c r="E79" s="23"/>
      <c r="F79" s="23"/>
    </row>
    <row r="80" spans="1:6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60"/>
      <c r="C81" s="60"/>
      <c r="D81" s="60"/>
      <c r="E81" s="60"/>
      <c r="F81" s="23"/>
    </row>
    <row r="82" spans="1:6" ht="14.25" x14ac:dyDescent="0.2">
      <c r="A82" s="53" t="s">
        <v>35</v>
      </c>
      <c r="B82" s="53"/>
      <c r="C82" s="53"/>
      <c r="D82" s="53"/>
      <c r="E82" s="53"/>
      <c r="F82" s="53"/>
    </row>
    <row r="83" spans="1:6" ht="14.25" x14ac:dyDescent="0.2">
      <c r="A83" s="51" t="s">
        <v>101</v>
      </c>
      <c r="B83" s="51"/>
      <c r="C83" s="51"/>
      <c r="D83" s="51"/>
      <c r="E83" s="51"/>
      <c r="F83" s="51"/>
    </row>
    <row r="84" spans="1:6" x14ac:dyDescent="0.2">
      <c r="A84" s="23"/>
      <c r="B84" s="23"/>
      <c r="C84" s="23"/>
      <c r="D84" s="23"/>
      <c r="E84" s="23"/>
      <c r="F84" s="23"/>
    </row>
    <row r="85" spans="1:6" x14ac:dyDescent="0.2">
      <c r="A85" s="23"/>
      <c r="B85" s="61"/>
      <c r="C85" s="61"/>
      <c r="D85" s="61"/>
      <c r="E85" s="61"/>
      <c r="F85" s="23"/>
    </row>
    <row r="86" spans="1:6" ht="15" x14ac:dyDescent="0.2">
      <c r="A86" s="52" t="s">
        <v>8</v>
      </c>
      <c r="B86" s="52"/>
      <c r="C86" s="52"/>
      <c r="D86" s="52"/>
      <c r="E86" s="52"/>
      <c r="F86" s="52"/>
    </row>
    <row r="88" spans="1:6" ht="39.75" customHeight="1" x14ac:dyDescent="0.2">
      <c r="B88" s="58"/>
      <c r="C88" s="59"/>
      <c r="D88" s="59"/>
    </row>
    <row r="89" spans="1:6" ht="13.5" customHeight="1" x14ac:dyDescent="0.2"/>
    <row r="90" spans="1:6" x14ac:dyDescent="0.2">
      <c r="B90" s="18"/>
      <c r="C90" s="18"/>
      <c r="D90" s="18"/>
    </row>
  </sheetData>
  <mergeCells count="44">
    <mergeCell ref="B85:E85"/>
    <mergeCell ref="A86:F86"/>
    <mergeCell ref="B88:D88"/>
    <mergeCell ref="B35:D35"/>
    <mergeCell ref="B36:D36"/>
    <mergeCell ref="B37:D37"/>
    <mergeCell ref="B38:D38"/>
    <mergeCell ref="B40:D40"/>
    <mergeCell ref="B41:D41"/>
    <mergeCell ref="B42:D42"/>
    <mergeCell ref="B75:D75"/>
    <mergeCell ref="B76:D76"/>
    <mergeCell ref="B77:D77"/>
    <mergeCell ref="B81:E81"/>
    <mergeCell ref="A82:F82"/>
    <mergeCell ref="A83:F83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7:D47"/>
    <mergeCell ref="B48:D48"/>
    <mergeCell ref="B51:D51"/>
    <mergeCell ref="B52:D52"/>
    <mergeCell ref="B53:D53"/>
    <mergeCell ref="B54:D54"/>
    <mergeCell ref="B49:D49"/>
    <mergeCell ref="B50:D50"/>
    <mergeCell ref="A30:F30"/>
    <mergeCell ref="B33:D33"/>
    <mergeCell ref="B34:D34"/>
    <mergeCell ref="B39:D39"/>
    <mergeCell ref="B45:D45"/>
    <mergeCell ref="B46:D46"/>
    <mergeCell ref="B43:D43"/>
    <mergeCell ref="B44:D44"/>
  </mergeCells>
  <dataValidations count="1">
    <dataValidation type="list" allowBlank="1" showInputMessage="1" showErrorMessage="1" sqref="B75:B77 B12:B20 B33:B66" xr:uid="{98D68F73-B715-4B45-A6C2-2530ED75E7C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Feuil2">
    <pageSetUpPr fitToPage="1"/>
  </sheetPr>
  <dimension ref="A1:D45"/>
  <sheetViews>
    <sheetView view="pageBreakPreview" topLeftCell="A22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2" t="s">
        <v>1</v>
      </c>
      <c r="C1" s="6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6"/>
      <c r="C4" s="17" t="s">
        <v>3</v>
      </c>
      <c r="D4" s="7"/>
    </row>
    <row r="5" spans="1:4" x14ac:dyDescent="0.2">
      <c r="A5" s="6"/>
      <c r="B5" s="14"/>
      <c r="C5" s="43"/>
      <c r="D5" s="7"/>
    </row>
    <row r="6" spans="1:4" x14ac:dyDescent="0.2">
      <c r="A6" s="6"/>
      <c r="B6" s="14"/>
      <c r="C6" s="8" t="s">
        <v>12</v>
      </c>
      <c r="D6" s="7"/>
    </row>
    <row r="7" spans="1:4" x14ac:dyDescent="0.2">
      <c r="A7" s="6"/>
      <c r="B7" s="14"/>
      <c r="C7" s="8" t="s">
        <v>160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161</v>
      </c>
      <c r="D9" s="7"/>
    </row>
    <row r="10" spans="1:4" x14ac:dyDescent="0.2">
      <c r="A10" s="6"/>
      <c r="B10" s="14"/>
      <c r="C10" s="8" t="s">
        <v>162</v>
      </c>
      <c r="D10" s="7"/>
    </row>
    <row r="11" spans="1:4" x14ac:dyDescent="0.2">
      <c r="A11" s="6"/>
      <c r="B11" s="14"/>
      <c r="C11" s="8" t="s">
        <v>163</v>
      </c>
      <c r="D11" s="7"/>
    </row>
    <row r="12" spans="1:4" x14ac:dyDescent="0.2">
      <c r="A12" s="6"/>
      <c r="B12" s="14"/>
      <c r="C12" s="8" t="s">
        <v>164</v>
      </c>
      <c r="D12" s="7"/>
    </row>
    <row r="13" spans="1:4" x14ac:dyDescent="0.2">
      <c r="A13" s="6"/>
      <c r="B13" s="14"/>
      <c r="C13" s="8" t="s">
        <v>165</v>
      </c>
      <c r="D13" s="7"/>
    </row>
    <row r="14" spans="1:4" x14ac:dyDescent="0.2">
      <c r="A14" s="6"/>
      <c r="B14" s="14"/>
      <c r="C14" s="8" t="s">
        <v>166</v>
      </c>
      <c r="D14" s="7"/>
    </row>
    <row r="15" spans="1:4" x14ac:dyDescent="0.2">
      <c r="A15" s="6"/>
      <c r="B15" s="14"/>
      <c r="C15" s="8" t="s">
        <v>167</v>
      </c>
      <c r="D15" s="7"/>
    </row>
    <row r="16" spans="1:4" x14ac:dyDescent="0.2">
      <c r="A16" s="6"/>
      <c r="B16" s="14"/>
      <c r="C16" s="8" t="s">
        <v>168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24</v>
      </c>
      <c r="D18" s="7"/>
    </row>
    <row r="19" spans="1:4" x14ac:dyDescent="0.2">
      <c r="A19" s="6"/>
      <c r="B19" s="14"/>
      <c r="C19" s="8" t="s">
        <v>169</v>
      </c>
      <c r="D19" s="7"/>
    </row>
    <row r="20" spans="1:4" x14ac:dyDescent="0.2">
      <c r="A20" s="6"/>
      <c r="B20" s="14"/>
      <c r="C20" s="8" t="s">
        <v>170</v>
      </c>
      <c r="D20" s="7"/>
    </row>
    <row r="21" spans="1:4" x14ac:dyDescent="0.2">
      <c r="A21" s="6"/>
      <c r="B21" s="14"/>
      <c r="C21" s="8" t="s">
        <v>171</v>
      </c>
      <c r="D21" s="7"/>
    </row>
    <row r="22" spans="1:4" x14ac:dyDescent="0.2">
      <c r="A22" s="6"/>
      <c r="B22" s="14"/>
      <c r="C22" s="8" t="s">
        <v>172</v>
      </c>
      <c r="D22" s="7"/>
    </row>
    <row r="23" spans="1:4" x14ac:dyDescent="0.2">
      <c r="A23" s="6"/>
      <c r="B23" s="14"/>
      <c r="C23" s="8" t="s">
        <v>23</v>
      </c>
      <c r="D23" s="7"/>
    </row>
    <row r="24" spans="1:4" x14ac:dyDescent="0.2">
      <c r="A24" s="6"/>
      <c r="B24" s="14"/>
      <c r="C24" s="8" t="s">
        <v>26</v>
      </c>
      <c r="D24" s="7"/>
    </row>
    <row r="25" spans="1:4" x14ac:dyDescent="0.2">
      <c r="A25" s="6"/>
      <c r="B25" s="14"/>
      <c r="C25" s="8" t="s">
        <v>27</v>
      </c>
      <c r="D25" s="7"/>
    </row>
    <row r="26" spans="1:4" x14ac:dyDescent="0.2">
      <c r="A26" s="6"/>
      <c r="B26" s="14"/>
      <c r="C26" s="8" t="s">
        <v>11</v>
      </c>
      <c r="D26" s="7"/>
    </row>
    <row r="27" spans="1:4" x14ac:dyDescent="0.2">
      <c r="A27" s="6"/>
      <c r="B27" s="14"/>
      <c r="C27" s="8" t="s">
        <v>10</v>
      </c>
      <c r="D27" s="7"/>
    </row>
    <row r="28" spans="1:4" ht="25.5" x14ac:dyDescent="0.2">
      <c r="A28" s="6"/>
      <c r="B28" s="14"/>
      <c r="C28" s="8" t="s">
        <v>173</v>
      </c>
      <c r="D28" s="7"/>
    </row>
    <row r="29" spans="1:4" x14ac:dyDescent="0.2">
      <c r="A29" s="6"/>
      <c r="B29" s="14"/>
      <c r="C29" s="8" t="s">
        <v>174</v>
      </c>
      <c r="D29" s="7"/>
    </row>
    <row r="30" spans="1:4" x14ac:dyDescent="0.2">
      <c r="A30" s="6"/>
      <c r="B30" s="14"/>
      <c r="C30" s="8" t="s">
        <v>175</v>
      </c>
      <c r="D30" s="7"/>
    </row>
    <row r="31" spans="1:4" x14ac:dyDescent="0.2">
      <c r="A31" s="6"/>
      <c r="B31" s="14"/>
      <c r="C31" s="8" t="s">
        <v>176</v>
      </c>
      <c r="D31" s="7"/>
    </row>
    <row r="32" spans="1:4" x14ac:dyDescent="0.2">
      <c r="A32" s="6"/>
      <c r="B32" s="14"/>
      <c r="C32" s="9" t="s">
        <v>29</v>
      </c>
      <c r="D32" s="7"/>
    </row>
    <row r="33" spans="1:4" x14ac:dyDescent="0.2">
      <c r="A33" s="6"/>
      <c r="B33" s="14"/>
      <c r="C33" s="9" t="s">
        <v>31</v>
      </c>
      <c r="D33" s="7"/>
    </row>
    <row r="34" spans="1:4" x14ac:dyDescent="0.2">
      <c r="A34" s="6"/>
      <c r="B34" s="14"/>
      <c r="C34" s="9" t="s">
        <v>30</v>
      </c>
      <c r="D34" s="7"/>
    </row>
    <row r="35" spans="1:4" x14ac:dyDescent="0.2">
      <c r="A35" s="6"/>
      <c r="B35" s="14"/>
      <c r="C35" s="9" t="s">
        <v>177</v>
      </c>
      <c r="D35" s="7"/>
    </row>
    <row r="36" spans="1:4" x14ac:dyDescent="0.2">
      <c r="A36" s="6"/>
      <c r="B36" s="14"/>
      <c r="C36" s="9" t="s">
        <v>28</v>
      </c>
      <c r="D36" s="7"/>
    </row>
    <row r="37" spans="1:4" x14ac:dyDescent="0.2">
      <c r="A37" s="6"/>
      <c r="B37" s="14"/>
      <c r="C37" s="9" t="s">
        <v>178</v>
      </c>
      <c r="D37" s="7"/>
    </row>
    <row r="38" spans="1:4" x14ac:dyDescent="0.2">
      <c r="A38" s="6"/>
      <c r="B38" s="14"/>
      <c r="C38" s="9" t="s">
        <v>179</v>
      </c>
      <c r="D38" s="7"/>
    </row>
    <row r="39" spans="1:4" ht="13.5" thickBot="1" x14ac:dyDescent="0.25">
      <c r="A39" s="10"/>
      <c r="B39" s="15"/>
      <c r="C39" s="9" t="s">
        <v>180</v>
      </c>
      <c r="D39" s="11"/>
    </row>
    <row r="40" spans="1:4" x14ac:dyDescent="0.2">
      <c r="C40" s="8" t="s">
        <v>32</v>
      </c>
    </row>
    <row r="41" spans="1:4" x14ac:dyDescent="0.2">
      <c r="C41" s="8" t="s">
        <v>181</v>
      </c>
    </row>
    <row r="42" spans="1:4" x14ac:dyDescent="0.2">
      <c r="C42" s="8" t="s">
        <v>182</v>
      </c>
    </row>
    <row r="43" spans="1:4" x14ac:dyDescent="0.2">
      <c r="C43" s="8" t="s">
        <v>183</v>
      </c>
    </row>
    <row r="44" spans="1:4" x14ac:dyDescent="0.2">
      <c r="C44" s="8" t="s">
        <v>184</v>
      </c>
    </row>
    <row r="45" spans="1:4" x14ac:dyDescent="0.2">
      <c r="C45" s="8" t="s">
        <v>185</v>
      </c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37" zoomScale="80" zoomScaleNormal="100" zoomScaleSheetLayoutView="80" workbookViewId="0">
      <selection activeCell="B97" sqref="B9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47</v>
      </c>
      <c r="C24" s="23"/>
      <c r="D24" s="23"/>
      <c r="E24" s="23"/>
      <c r="F24" s="23"/>
    </row>
    <row r="25" spans="1:6" ht="15" x14ac:dyDescent="0.2">
      <c r="A25" s="19"/>
      <c r="B25" s="27" t="s">
        <v>38</v>
      </c>
      <c r="C25" s="23"/>
      <c r="D25" s="23"/>
      <c r="E25" s="23"/>
      <c r="F25" s="23"/>
    </row>
    <row r="26" spans="1:6" ht="15" x14ac:dyDescent="0.2">
      <c r="A26" s="19"/>
      <c r="B26" s="28" t="s">
        <v>39</v>
      </c>
      <c r="C26" s="23"/>
      <c r="D26" s="23"/>
      <c r="E26" s="23"/>
      <c r="F26" s="23"/>
    </row>
    <row r="27" spans="1:6" ht="15" x14ac:dyDescent="0.2">
      <c r="A27" s="19"/>
      <c r="B27" s="28" t="s">
        <v>40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54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/>
      <c r="C35" s="54"/>
      <c r="D35" s="54"/>
      <c r="E35" s="30"/>
      <c r="F35" s="23"/>
    </row>
    <row r="36" spans="1:6" ht="14.25" x14ac:dyDescent="0.2">
      <c r="A36" s="23"/>
      <c r="B36" s="54"/>
      <c r="C36" s="54"/>
      <c r="D36" s="54"/>
      <c r="E36" s="30"/>
      <c r="F36" s="23"/>
    </row>
    <row r="37" spans="1:6" ht="14.25" x14ac:dyDescent="0.2">
      <c r="A37" s="23"/>
      <c r="B37" s="54" t="s">
        <v>55</v>
      </c>
      <c r="C37" s="54"/>
      <c r="D37" s="54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x14ac:dyDescent="0.2">
      <c r="A39" s="23"/>
      <c r="B39" s="54"/>
      <c r="C39" s="54"/>
      <c r="D39" s="54"/>
      <c r="E39" s="30"/>
      <c r="F39" s="23"/>
    </row>
    <row r="40" spans="1:6" ht="14.25" x14ac:dyDescent="0.2">
      <c r="A40" s="23"/>
      <c r="B40" s="54" t="s">
        <v>56</v>
      </c>
      <c r="C40" s="54"/>
      <c r="D40" s="54"/>
      <c r="E40" s="30"/>
      <c r="F40" s="23"/>
    </row>
    <row r="41" spans="1:6" ht="13.5" customHeight="1" x14ac:dyDescent="0.2">
      <c r="A41" s="23"/>
      <c r="B41" s="54"/>
      <c r="C41" s="54"/>
      <c r="D41" s="54"/>
      <c r="E41" s="30"/>
      <c r="F41" s="23"/>
    </row>
    <row r="42" spans="1:6" ht="14.25" x14ac:dyDescent="0.2">
      <c r="A42" s="23"/>
      <c r="B42" s="54"/>
      <c r="C42" s="54"/>
      <c r="D42" s="54"/>
      <c r="E42" s="30"/>
      <c r="F42" s="23"/>
    </row>
    <row r="43" spans="1:6" ht="14.25" x14ac:dyDescent="0.2">
      <c r="A43" s="23"/>
      <c r="B43" s="54" t="s">
        <v>57</v>
      </c>
      <c r="C43" s="54"/>
      <c r="D43" s="54"/>
      <c r="E43" s="30"/>
      <c r="F43" s="23"/>
    </row>
    <row r="44" spans="1:6" ht="14.25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 t="s">
        <v>58</v>
      </c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/>
      <c r="C51" s="54"/>
      <c r="D51" s="54"/>
      <c r="E51" s="30"/>
      <c r="F51" s="23"/>
    </row>
    <row r="52" spans="1:6" ht="14.25" x14ac:dyDescent="0.2">
      <c r="A52" s="23"/>
      <c r="B52" s="54"/>
      <c r="C52" s="54"/>
      <c r="D52" s="54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4.25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54"/>
      <c r="C74" s="54"/>
      <c r="D74" s="54"/>
      <c r="E74" s="30"/>
      <c r="F74" s="23"/>
    </row>
    <row r="75" spans="1:6" ht="13.5" customHeight="1" x14ac:dyDescent="0.2">
      <c r="A75" s="23"/>
      <c r="B75" s="27" t="s">
        <v>18</v>
      </c>
      <c r="C75" s="28"/>
      <c r="D75" s="28"/>
      <c r="E75" s="31">
        <f>8*225</f>
        <v>1800</v>
      </c>
      <c r="F75" s="23"/>
    </row>
    <row r="76" spans="1:6" ht="13.5" customHeight="1" x14ac:dyDescent="0.2">
      <c r="A76" s="23"/>
      <c r="B76" s="36" t="s">
        <v>15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16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17</v>
      </c>
      <c r="C78" s="28"/>
      <c r="D78" s="28"/>
      <c r="E78" s="31">
        <f>SUM(E75:E77)</f>
        <v>1800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90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179.55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19</v>
      </c>
      <c r="C82" s="28"/>
      <c r="D82" s="28"/>
      <c r="E82" s="35">
        <f>SUM(E78:E80)</f>
        <v>2069.5500000000002</v>
      </c>
      <c r="F82" s="23"/>
    </row>
    <row r="83" spans="1:6" ht="15.75" thickTop="1" x14ac:dyDescent="0.2">
      <c r="A83" s="23"/>
      <c r="B83" s="56"/>
      <c r="C83" s="56"/>
      <c r="D83" s="56"/>
      <c r="E83" s="38"/>
      <c r="F83" s="23"/>
    </row>
    <row r="84" spans="1:6" ht="15" x14ac:dyDescent="0.2">
      <c r="A84" s="23"/>
      <c r="B84" s="55" t="s">
        <v>21</v>
      </c>
      <c r="C84" s="55"/>
      <c r="D84" s="55"/>
      <c r="E84" s="38">
        <v>0</v>
      </c>
      <c r="F84" s="23"/>
    </row>
    <row r="85" spans="1:6" ht="15" x14ac:dyDescent="0.2">
      <c r="A85" s="23"/>
      <c r="B85" s="56"/>
      <c r="C85" s="56"/>
      <c r="D85" s="56"/>
      <c r="E85" s="38"/>
      <c r="F85" s="23"/>
    </row>
    <row r="86" spans="1:6" ht="19.5" customHeight="1" x14ac:dyDescent="0.2">
      <c r="A86" s="23"/>
      <c r="B86" s="39" t="s">
        <v>20</v>
      </c>
      <c r="C86" s="40"/>
      <c r="D86" s="40"/>
      <c r="E86" s="41">
        <f>E82-E84</f>
        <v>2069.5500000000002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0"/>
      <c r="C89" s="60"/>
      <c r="D89" s="60"/>
      <c r="E89" s="60"/>
      <c r="F89" s="23"/>
    </row>
    <row r="90" spans="1:6" ht="14.25" x14ac:dyDescent="0.2">
      <c r="A90" s="53" t="s">
        <v>35</v>
      </c>
      <c r="B90" s="53"/>
      <c r="C90" s="53"/>
      <c r="D90" s="53"/>
      <c r="E90" s="53"/>
      <c r="F90" s="53"/>
    </row>
    <row r="91" spans="1:6" ht="14.25" x14ac:dyDescent="0.2">
      <c r="A91" s="51" t="s">
        <v>7</v>
      </c>
      <c r="B91" s="51"/>
      <c r="C91" s="51"/>
      <c r="D91" s="51"/>
      <c r="E91" s="51"/>
      <c r="F91" s="51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1"/>
      <c r="C93" s="61"/>
      <c r="D93" s="61"/>
      <c r="E93" s="61"/>
      <c r="F93" s="23"/>
    </row>
    <row r="94" spans="1:6" ht="15" x14ac:dyDescent="0.2">
      <c r="A94" s="52" t="s">
        <v>8</v>
      </c>
      <c r="B94" s="52"/>
      <c r="C94" s="52"/>
      <c r="D94" s="52"/>
      <c r="E94" s="52"/>
      <c r="F94" s="52"/>
    </row>
    <row r="96" spans="1:6" ht="39.75" customHeight="1" x14ac:dyDescent="0.2">
      <c r="B96" s="58"/>
      <c r="C96" s="59"/>
      <c r="D96" s="59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topLeftCell="A19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47</v>
      </c>
      <c r="C24" s="23"/>
      <c r="D24" s="23"/>
      <c r="E24" s="23"/>
      <c r="F24" s="23"/>
    </row>
    <row r="25" spans="1:6" ht="15" x14ac:dyDescent="0.2">
      <c r="A25" s="19"/>
      <c r="B25" s="27" t="s">
        <v>38</v>
      </c>
      <c r="C25" s="23"/>
      <c r="D25" s="23"/>
      <c r="E25" s="23"/>
      <c r="F25" s="23"/>
    </row>
    <row r="26" spans="1:6" ht="15" x14ac:dyDescent="0.2">
      <c r="A26" s="19"/>
      <c r="B26" s="28" t="s">
        <v>39</v>
      </c>
      <c r="C26" s="23"/>
      <c r="D26" s="23"/>
      <c r="E26" s="23"/>
      <c r="F26" s="23"/>
    </row>
    <row r="27" spans="1:6" ht="15" x14ac:dyDescent="0.2">
      <c r="A27" s="19"/>
      <c r="B27" s="28" t="s">
        <v>40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60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/>
      <c r="C35" s="54"/>
      <c r="D35" s="54"/>
      <c r="E35" s="30"/>
      <c r="F35" s="23"/>
    </row>
    <row r="36" spans="1:6" ht="14.25" x14ac:dyDescent="0.2">
      <c r="A36" s="23"/>
      <c r="B36" s="54"/>
      <c r="C36" s="54"/>
      <c r="D36" s="54"/>
      <c r="E36" s="30"/>
      <c r="F36" s="23"/>
    </row>
    <row r="37" spans="1:6" ht="14.25" x14ac:dyDescent="0.2">
      <c r="A37" s="23"/>
      <c r="B37" s="54" t="s">
        <v>56</v>
      </c>
      <c r="C37" s="54"/>
      <c r="D37" s="54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x14ac:dyDescent="0.2">
      <c r="A39" s="23"/>
      <c r="B39" s="54"/>
      <c r="C39" s="54"/>
      <c r="D39" s="54"/>
      <c r="E39" s="30"/>
      <c r="F39" s="23"/>
    </row>
    <row r="40" spans="1:6" ht="14.25" x14ac:dyDescent="0.2">
      <c r="A40" s="23"/>
      <c r="B40" s="54" t="s">
        <v>62</v>
      </c>
      <c r="C40" s="54"/>
      <c r="D40" s="54"/>
      <c r="E40" s="30"/>
      <c r="F40" s="23"/>
    </row>
    <row r="41" spans="1:6" ht="13.5" customHeight="1" x14ac:dyDescent="0.2">
      <c r="A41" s="23"/>
      <c r="B41" s="54"/>
      <c r="C41" s="54"/>
      <c r="D41" s="54"/>
      <c r="E41" s="30"/>
      <c r="F41" s="23"/>
    </row>
    <row r="42" spans="1:6" ht="14.25" x14ac:dyDescent="0.2">
      <c r="A42" s="23"/>
      <c r="B42" s="54"/>
      <c r="C42" s="54"/>
      <c r="D42" s="54"/>
      <c r="E42" s="30"/>
      <c r="F42" s="23"/>
    </row>
    <row r="43" spans="1:6" ht="14.25" x14ac:dyDescent="0.2">
      <c r="A43" s="23"/>
      <c r="B43" s="54" t="s">
        <v>61</v>
      </c>
      <c r="C43" s="54"/>
      <c r="D43" s="54"/>
      <c r="E43" s="30"/>
      <c r="F43" s="23"/>
    </row>
    <row r="44" spans="1:6" ht="14.25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/>
      <c r="C51" s="54"/>
      <c r="D51" s="54"/>
      <c r="E51" s="30"/>
      <c r="F51" s="23"/>
    </row>
    <row r="52" spans="1:6" ht="14.25" x14ac:dyDescent="0.2">
      <c r="A52" s="23"/>
      <c r="B52" s="54"/>
      <c r="C52" s="54"/>
      <c r="D52" s="54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4.25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54"/>
      <c r="C74" s="54"/>
      <c r="D74" s="54"/>
      <c r="E74" s="30"/>
      <c r="F74" s="23"/>
    </row>
    <row r="75" spans="1:6" ht="13.5" customHeight="1" x14ac:dyDescent="0.2">
      <c r="A75" s="23"/>
      <c r="B75" s="27" t="s">
        <v>18</v>
      </c>
      <c r="C75" s="28"/>
      <c r="D75" s="28"/>
      <c r="E75" s="31">
        <f>10.5*225</f>
        <v>2362.5</v>
      </c>
      <c r="F75" s="23"/>
    </row>
    <row r="76" spans="1:6" ht="13.5" customHeight="1" x14ac:dyDescent="0.2">
      <c r="A76" s="23"/>
      <c r="B76" s="36" t="s">
        <v>15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16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17</v>
      </c>
      <c r="C78" s="28"/>
      <c r="D78" s="28"/>
      <c r="E78" s="31">
        <f>SUM(E75:E77)</f>
        <v>2362.5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118.13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235.66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19</v>
      </c>
      <c r="C82" s="28"/>
      <c r="D82" s="28"/>
      <c r="E82" s="35">
        <f>SUM(E78:E80)</f>
        <v>2716.29</v>
      </c>
      <c r="F82" s="23"/>
    </row>
    <row r="83" spans="1:6" ht="15.75" thickTop="1" x14ac:dyDescent="0.2">
      <c r="A83" s="23"/>
      <c r="B83" s="56"/>
      <c r="C83" s="56"/>
      <c r="D83" s="56"/>
      <c r="E83" s="38"/>
      <c r="F83" s="23"/>
    </row>
    <row r="84" spans="1:6" ht="15" x14ac:dyDescent="0.2">
      <c r="A84" s="23"/>
      <c r="B84" s="55" t="s">
        <v>21</v>
      </c>
      <c r="C84" s="55"/>
      <c r="D84" s="55"/>
      <c r="E84" s="38">
        <v>0</v>
      </c>
      <c r="F84" s="23"/>
    </row>
    <row r="85" spans="1:6" ht="15" x14ac:dyDescent="0.2">
      <c r="A85" s="23"/>
      <c r="B85" s="56"/>
      <c r="C85" s="56"/>
      <c r="D85" s="56"/>
      <c r="E85" s="38"/>
      <c r="F85" s="23"/>
    </row>
    <row r="86" spans="1:6" ht="19.5" customHeight="1" x14ac:dyDescent="0.2">
      <c r="A86" s="23"/>
      <c r="B86" s="39" t="s">
        <v>20</v>
      </c>
      <c r="C86" s="40"/>
      <c r="D86" s="40"/>
      <c r="E86" s="41">
        <f>E82-E84</f>
        <v>2716.29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0"/>
      <c r="C89" s="60"/>
      <c r="D89" s="60"/>
      <c r="E89" s="60"/>
      <c r="F89" s="23"/>
    </row>
    <row r="90" spans="1:6" ht="14.25" x14ac:dyDescent="0.2">
      <c r="A90" s="53" t="s">
        <v>35</v>
      </c>
      <c r="B90" s="53"/>
      <c r="C90" s="53"/>
      <c r="D90" s="53"/>
      <c r="E90" s="53"/>
      <c r="F90" s="53"/>
    </row>
    <row r="91" spans="1:6" ht="14.25" x14ac:dyDescent="0.2">
      <c r="A91" s="51" t="s">
        <v>7</v>
      </c>
      <c r="B91" s="51"/>
      <c r="C91" s="51"/>
      <c r="D91" s="51"/>
      <c r="E91" s="51"/>
      <c r="F91" s="51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1"/>
      <c r="C93" s="61"/>
      <c r="D93" s="61"/>
      <c r="E93" s="61"/>
      <c r="F93" s="23"/>
    </row>
    <row r="94" spans="1:6" ht="15" x14ac:dyDescent="0.2">
      <c r="A94" s="52" t="s">
        <v>8</v>
      </c>
      <c r="B94" s="52"/>
      <c r="C94" s="52"/>
      <c r="D94" s="52"/>
      <c r="E94" s="52"/>
      <c r="F94" s="52"/>
    </row>
    <row r="96" spans="1:6" ht="39.75" customHeight="1" x14ac:dyDescent="0.2">
      <c r="B96" s="58"/>
      <c r="C96" s="59"/>
      <c r="D96" s="59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topLeftCell="A4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37</v>
      </c>
      <c r="C24" s="23"/>
      <c r="D24" s="23"/>
      <c r="E24" s="23"/>
      <c r="F24" s="23"/>
    </row>
    <row r="25" spans="1:6" ht="15" x14ac:dyDescent="0.2">
      <c r="A25" s="19"/>
      <c r="B25" s="27" t="s">
        <v>74</v>
      </c>
      <c r="C25" s="23"/>
      <c r="D25" s="23"/>
      <c r="E25" s="23"/>
      <c r="F25" s="23"/>
    </row>
    <row r="26" spans="1:6" ht="15" x14ac:dyDescent="0.2">
      <c r="A26" s="19"/>
      <c r="B26" s="28" t="s">
        <v>75</v>
      </c>
      <c r="C26" s="23"/>
      <c r="D26" s="23"/>
      <c r="E26" s="23"/>
      <c r="F26" s="23"/>
    </row>
    <row r="27" spans="1:6" ht="15" x14ac:dyDescent="0.2">
      <c r="A27" s="19"/>
      <c r="B27" s="28" t="s">
        <v>76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81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/>
      <c r="C35" s="54"/>
      <c r="D35" s="54"/>
      <c r="E35" s="30"/>
      <c r="F35" s="23"/>
    </row>
    <row r="36" spans="1:6" ht="14.25" customHeight="1" x14ac:dyDescent="0.2">
      <c r="A36" s="23"/>
      <c r="B36" s="54" t="s">
        <v>12</v>
      </c>
      <c r="C36" s="54"/>
      <c r="D36" s="54"/>
      <c r="E36" s="30"/>
      <c r="F36" s="23"/>
    </row>
    <row r="37" spans="1:6" ht="14.25" x14ac:dyDescent="0.2">
      <c r="A37" s="23"/>
      <c r="B37" s="54"/>
      <c r="C37" s="54"/>
      <c r="D37" s="54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customHeight="1" x14ac:dyDescent="0.2">
      <c r="A39" s="23"/>
      <c r="B39" s="54" t="s">
        <v>71</v>
      </c>
      <c r="C39" s="54"/>
      <c r="D39" s="54"/>
      <c r="E39" s="30"/>
      <c r="F39" s="23"/>
    </row>
    <row r="40" spans="1:6" ht="14.25" x14ac:dyDescent="0.2">
      <c r="A40" s="23"/>
      <c r="B40" s="54"/>
      <c r="C40" s="54"/>
      <c r="D40" s="54"/>
      <c r="E40" s="30"/>
      <c r="F40" s="23"/>
    </row>
    <row r="41" spans="1:6" ht="14.25" x14ac:dyDescent="0.2">
      <c r="A41" s="23"/>
      <c r="B41" s="54"/>
      <c r="C41" s="54"/>
      <c r="D41" s="54"/>
      <c r="E41" s="30"/>
      <c r="F41" s="23"/>
    </row>
    <row r="42" spans="1:6" ht="14.25" x14ac:dyDescent="0.2">
      <c r="A42" s="23"/>
      <c r="B42" s="54" t="s">
        <v>65</v>
      </c>
      <c r="C42" s="54"/>
      <c r="D42" s="54"/>
      <c r="E42" s="30"/>
      <c r="F42" s="23"/>
    </row>
    <row r="43" spans="1:6" ht="14.25" x14ac:dyDescent="0.2">
      <c r="A43" s="23"/>
      <c r="B43" s="54"/>
      <c r="C43" s="54"/>
      <c r="D43" s="54"/>
      <c r="E43" s="30"/>
      <c r="F43" s="23"/>
    </row>
    <row r="44" spans="1:6" ht="13.5" customHeight="1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 t="s">
        <v>64</v>
      </c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 t="s">
        <v>72</v>
      </c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 t="s">
        <v>67</v>
      </c>
      <c r="C51" s="54"/>
      <c r="D51" s="54"/>
      <c r="E51" s="30"/>
      <c r="F51" s="23"/>
    </row>
    <row r="52" spans="1:6" ht="14.25" x14ac:dyDescent="0.2">
      <c r="A52" s="23"/>
      <c r="B52" s="54"/>
      <c r="C52" s="54"/>
      <c r="D52" s="54"/>
      <c r="E52" s="30"/>
      <c r="F52" s="23"/>
    </row>
    <row r="53" spans="1:6" ht="14.25" x14ac:dyDescent="0.2">
      <c r="A53" s="23"/>
      <c r="B53" s="54"/>
      <c r="C53" s="54"/>
      <c r="D53" s="54"/>
      <c r="E53" s="30"/>
      <c r="F53" s="23"/>
    </row>
    <row r="54" spans="1:6" ht="14.25" x14ac:dyDescent="0.2">
      <c r="A54" s="23"/>
      <c r="B54" s="54" t="s">
        <v>66</v>
      </c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 t="s">
        <v>70</v>
      </c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 t="s">
        <v>68</v>
      </c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 t="s">
        <v>69</v>
      </c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4.25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54"/>
      <c r="C74" s="54"/>
      <c r="D74" s="54"/>
      <c r="E74" s="30"/>
      <c r="F74" s="23"/>
    </row>
    <row r="75" spans="1:6" ht="13.5" customHeight="1" x14ac:dyDescent="0.2">
      <c r="A75" s="23"/>
      <c r="B75" s="27" t="s">
        <v>18</v>
      </c>
      <c r="C75" s="28"/>
      <c r="D75" s="28"/>
      <c r="E75" s="31">
        <f>26/3*225</f>
        <v>1949.9999999999998</v>
      </c>
      <c r="F75" s="23"/>
    </row>
    <row r="76" spans="1:6" ht="13.5" customHeight="1" x14ac:dyDescent="0.2">
      <c r="A76" s="23"/>
      <c r="B76" s="36" t="s">
        <v>73</v>
      </c>
      <c r="C76" s="28"/>
      <c r="D76" s="28"/>
      <c r="E76" s="32">
        <f>76.23/3</f>
        <v>25.41</v>
      </c>
      <c r="F76" s="23"/>
    </row>
    <row r="77" spans="1:6" ht="13.5" customHeight="1" x14ac:dyDescent="0.2">
      <c r="A77" s="23"/>
      <c r="B77" s="36" t="s">
        <v>16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17</v>
      </c>
      <c r="C78" s="28"/>
      <c r="D78" s="28"/>
      <c r="E78" s="31">
        <f>SUM(E75:E77)</f>
        <v>1975.4099999999999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98.77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197.05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19</v>
      </c>
      <c r="C82" s="28"/>
      <c r="D82" s="28"/>
      <c r="E82" s="35">
        <f>SUM(E78:E80)</f>
        <v>2271.23</v>
      </c>
      <c r="F82" s="23"/>
    </row>
    <row r="83" spans="1:6" ht="15.75" thickTop="1" x14ac:dyDescent="0.2">
      <c r="A83" s="23"/>
      <c r="B83" s="56"/>
      <c r="C83" s="56"/>
      <c r="D83" s="56"/>
      <c r="E83" s="38"/>
      <c r="F83" s="23"/>
    </row>
    <row r="84" spans="1:6" ht="15" x14ac:dyDescent="0.2">
      <c r="A84" s="23"/>
      <c r="B84" s="55" t="s">
        <v>21</v>
      </c>
      <c r="C84" s="55"/>
      <c r="D84" s="55"/>
      <c r="E84" s="38">
        <v>0</v>
      </c>
      <c r="F84" s="23"/>
    </row>
    <row r="85" spans="1:6" ht="15" x14ac:dyDescent="0.2">
      <c r="A85" s="23"/>
      <c r="B85" s="56"/>
      <c r="C85" s="56"/>
      <c r="D85" s="56"/>
      <c r="E85" s="38"/>
      <c r="F85" s="23"/>
    </row>
    <row r="86" spans="1:6" ht="19.5" customHeight="1" x14ac:dyDescent="0.2">
      <c r="A86" s="23"/>
      <c r="B86" s="39" t="s">
        <v>20</v>
      </c>
      <c r="C86" s="40"/>
      <c r="D86" s="40"/>
      <c r="E86" s="41">
        <f>E82-E84</f>
        <v>2271.23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0"/>
      <c r="C89" s="60"/>
      <c r="D89" s="60"/>
      <c r="E89" s="60"/>
      <c r="F89" s="23"/>
    </row>
    <row r="90" spans="1:6" ht="14.25" x14ac:dyDescent="0.2">
      <c r="A90" s="53" t="s">
        <v>35</v>
      </c>
      <c r="B90" s="53"/>
      <c r="C90" s="53"/>
      <c r="D90" s="53"/>
      <c r="E90" s="53"/>
      <c r="F90" s="53"/>
    </row>
    <row r="91" spans="1:6" ht="14.25" x14ac:dyDescent="0.2">
      <c r="A91" s="51" t="s">
        <v>7</v>
      </c>
      <c r="B91" s="51"/>
      <c r="C91" s="51"/>
      <c r="D91" s="51"/>
      <c r="E91" s="51"/>
      <c r="F91" s="51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1"/>
      <c r="C93" s="61"/>
      <c r="D93" s="61"/>
      <c r="E93" s="61"/>
      <c r="F93" s="23"/>
    </row>
    <row r="94" spans="1:6" ht="15" x14ac:dyDescent="0.2">
      <c r="A94" s="52" t="s">
        <v>8</v>
      </c>
      <c r="B94" s="52"/>
      <c r="C94" s="52"/>
      <c r="D94" s="52"/>
      <c r="E94" s="52"/>
      <c r="F94" s="52"/>
    </row>
    <row r="96" spans="1:6" ht="39.75" customHeight="1" x14ac:dyDescent="0.2">
      <c r="B96" s="58"/>
      <c r="C96" s="59"/>
      <c r="D96" s="59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3:D53"/>
    <mergeCell ref="B54:D54"/>
    <mergeCell ref="B55:D55"/>
    <mergeCell ref="B43:D43"/>
    <mergeCell ref="B49:D49"/>
    <mergeCell ref="B56:D56"/>
    <mergeCell ref="B50:D50"/>
    <mergeCell ref="B51:D51"/>
    <mergeCell ref="B57:D57"/>
    <mergeCell ref="B58:D58"/>
    <mergeCell ref="B59:D59"/>
    <mergeCell ref="B60:D60"/>
    <mergeCell ref="B61:D61"/>
    <mergeCell ref="B40:D40"/>
    <mergeCell ref="B41:D41"/>
    <mergeCell ref="B52:D52"/>
    <mergeCell ref="B46:D46"/>
    <mergeCell ref="B38:D38"/>
    <mergeCell ref="B42:D42"/>
    <mergeCell ref="B44:D44"/>
    <mergeCell ref="B45:D45"/>
    <mergeCell ref="B47:D47"/>
    <mergeCell ref="B48:D48"/>
    <mergeCell ref="B39:D39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8"/>
  <sheetViews>
    <sheetView view="pageBreakPreview" topLeftCell="A10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78</v>
      </c>
      <c r="C24" s="23"/>
      <c r="D24" s="23"/>
      <c r="E24" s="23"/>
      <c r="F24" s="23"/>
    </row>
    <row r="25" spans="1:6" ht="15" x14ac:dyDescent="0.2">
      <c r="A25" s="19"/>
      <c r="B25" s="27" t="s">
        <v>77</v>
      </c>
      <c r="C25" s="23"/>
      <c r="D25" s="23"/>
      <c r="E25" s="23"/>
      <c r="F25" s="23"/>
    </row>
    <row r="26" spans="1:6" ht="15" x14ac:dyDescent="0.2">
      <c r="A26" s="19"/>
      <c r="B26" s="28" t="s">
        <v>79</v>
      </c>
      <c r="C26" s="23"/>
      <c r="D26" s="23"/>
      <c r="E26" s="23"/>
      <c r="F26" s="23"/>
    </row>
    <row r="27" spans="1:6" ht="15" x14ac:dyDescent="0.2">
      <c r="A27" s="19"/>
      <c r="B27" s="28" t="s">
        <v>80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82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/>
      <c r="C35" s="54"/>
      <c r="D35" s="54"/>
      <c r="E35" s="30"/>
      <c r="F35" s="23"/>
    </row>
    <row r="36" spans="1:6" ht="14.25" customHeight="1" x14ac:dyDescent="0.2">
      <c r="A36" s="23"/>
      <c r="B36" s="54" t="s">
        <v>12</v>
      </c>
      <c r="C36" s="54"/>
      <c r="D36" s="54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customHeight="1" x14ac:dyDescent="0.2">
      <c r="A39" s="23"/>
      <c r="B39" s="54" t="s">
        <v>71</v>
      </c>
      <c r="C39" s="54"/>
      <c r="D39" s="54"/>
      <c r="E39" s="30"/>
      <c r="F39" s="23"/>
    </row>
    <row r="40" spans="1:6" ht="14.25" x14ac:dyDescent="0.2">
      <c r="A40" s="23"/>
      <c r="B40" s="54"/>
      <c r="C40" s="54"/>
      <c r="D40" s="54"/>
      <c r="E40" s="30"/>
      <c r="F40" s="23"/>
    </row>
    <row r="41" spans="1:6" ht="14.25" x14ac:dyDescent="0.2">
      <c r="A41" s="23"/>
      <c r="B41" s="54"/>
      <c r="C41" s="54"/>
      <c r="D41" s="54"/>
      <c r="E41" s="30"/>
      <c r="F41" s="23"/>
    </row>
    <row r="42" spans="1:6" ht="14.25" x14ac:dyDescent="0.2">
      <c r="A42" s="23"/>
      <c r="B42" s="54" t="s">
        <v>65</v>
      </c>
      <c r="C42" s="54"/>
      <c r="D42" s="54"/>
      <c r="E42" s="30"/>
      <c r="F42" s="23"/>
    </row>
    <row r="43" spans="1:6" ht="14.25" x14ac:dyDescent="0.2">
      <c r="A43" s="23"/>
      <c r="B43" s="54"/>
      <c r="C43" s="54"/>
      <c r="D43" s="54"/>
      <c r="E43" s="30"/>
      <c r="F43" s="23"/>
    </row>
    <row r="44" spans="1:6" ht="13.5" customHeight="1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 t="s">
        <v>64</v>
      </c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 t="s">
        <v>72</v>
      </c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 t="s">
        <v>67</v>
      </c>
      <c r="C51" s="54"/>
      <c r="D51" s="54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46"/>
      <c r="C53" s="46"/>
      <c r="D53" s="46"/>
      <c r="E53" s="30"/>
      <c r="F53" s="23"/>
    </row>
    <row r="54" spans="1:6" ht="14.25" x14ac:dyDescent="0.2">
      <c r="A54" s="23"/>
      <c r="B54" s="54" t="s">
        <v>66</v>
      </c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 t="s">
        <v>70</v>
      </c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 t="s">
        <v>68</v>
      </c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 t="s">
        <v>69</v>
      </c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4.25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54"/>
      <c r="C74" s="54"/>
      <c r="D74" s="54"/>
      <c r="E74" s="30"/>
      <c r="F74" s="23"/>
    </row>
    <row r="75" spans="1:6" ht="13.5" customHeight="1" x14ac:dyDescent="0.2">
      <c r="A75" s="23"/>
      <c r="B75" s="27" t="s">
        <v>18</v>
      </c>
      <c r="C75" s="28"/>
      <c r="D75" s="28"/>
      <c r="E75" s="31">
        <f>26/3*225</f>
        <v>1949.9999999999998</v>
      </c>
      <c r="F75" s="23"/>
    </row>
    <row r="76" spans="1:6" ht="13.5" customHeight="1" x14ac:dyDescent="0.2">
      <c r="A76" s="23"/>
      <c r="B76" s="36" t="s">
        <v>73</v>
      </c>
      <c r="C76" s="28"/>
      <c r="D76" s="28"/>
      <c r="E76" s="32">
        <f>76.23/3</f>
        <v>25.41</v>
      </c>
      <c r="F76" s="23"/>
    </row>
    <row r="77" spans="1:6" ht="13.5" customHeight="1" x14ac:dyDescent="0.2">
      <c r="A77" s="23"/>
      <c r="B77" s="36" t="s">
        <v>16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17</v>
      </c>
      <c r="C78" s="28"/>
      <c r="D78" s="28"/>
      <c r="E78" s="31">
        <f>SUM(E75:E77)</f>
        <v>1975.4099999999999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98.77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197.05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19</v>
      </c>
      <c r="C82" s="28"/>
      <c r="D82" s="28"/>
      <c r="E82" s="35">
        <f>SUM(E78:E80)</f>
        <v>2271.23</v>
      </c>
      <c r="F82" s="23"/>
    </row>
    <row r="83" spans="1:6" ht="15.75" thickTop="1" x14ac:dyDescent="0.2">
      <c r="A83" s="23"/>
      <c r="B83" s="56"/>
      <c r="C83" s="56"/>
      <c r="D83" s="56"/>
      <c r="E83" s="38"/>
      <c r="F83" s="23"/>
    </row>
    <row r="84" spans="1:6" ht="15" x14ac:dyDescent="0.2">
      <c r="A84" s="23"/>
      <c r="B84" s="55" t="s">
        <v>21</v>
      </c>
      <c r="C84" s="55"/>
      <c r="D84" s="55"/>
      <c r="E84" s="38">
        <v>0</v>
      </c>
      <c r="F84" s="23"/>
    </row>
    <row r="85" spans="1:6" ht="15" x14ac:dyDescent="0.2">
      <c r="A85" s="23"/>
      <c r="B85" s="56"/>
      <c r="C85" s="56"/>
      <c r="D85" s="56"/>
      <c r="E85" s="38"/>
      <c r="F85" s="23"/>
    </row>
    <row r="86" spans="1:6" ht="19.5" customHeight="1" x14ac:dyDescent="0.2">
      <c r="A86" s="23"/>
      <c r="B86" s="39" t="s">
        <v>20</v>
      </c>
      <c r="C86" s="40"/>
      <c r="D86" s="40"/>
      <c r="E86" s="41">
        <f>E82-E84</f>
        <v>2271.23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0"/>
      <c r="C89" s="60"/>
      <c r="D89" s="60"/>
      <c r="E89" s="60"/>
      <c r="F89" s="23"/>
    </row>
    <row r="90" spans="1:6" ht="14.25" x14ac:dyDescent="0.2">
      <c r="A90" s="53" t="s">
        <v>35</v>
      </c>
      <c r="B90" s="53"/>
      <c r="C90" s="53"/>
      <c r="D90" s="53"/>
      <c r="E90" s="53"/>
      <c r="F90" s="53"/>
    </row>
    <row r="91" spans="1:6" ht="14.25" x14ac:dyDescent="0.2">
      <c r="A91" s="51" t="s">
        <v>7</v>
      </c>
      <c r="B91" s="51"/>
      <c r="C91" s="51"/>
      <c r="D91" s="51"/>
      <c r="E91" s="51"/>
      <c r="F91" s="51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1"/>
      <c r="C93" s="61"/>
      <c r="D93" s="61"/>
      <c r="E93" s="61"/>
      <c r="F93" s="23"/>
    </row>
    <row r="94" spans="1:6" ht="15" x14ac:dyDescent="0.2">
      <c r="A94" s="52" t="s">
        <v>8</v>
      </c>
      <c r="B94" s="52"/>
      <c r="C94" s="52"/>
      <c r="D94" s="52"/>
      <c r="E94" s="52"/>
      <c r="F94" s="52"/>
    </row>
    <row r="96" spans="1:6" ht="39.75" customHeight="1" x14ac:dyDescent="0.2">
      <c r="B96" s="58"/>
      <c r="C96" s="59"/>
      <c r="D96" s="59"/>
    </row>
    <row r="97" spans="2:4" ht="13.5" customHeight="1" x14ac:dyDescent="0.2"/>
    <row r="98" spans="2:4" x14ac:dyDescent="0.2">
      <c r="B98" s="18"/>
      <c r="C98" s="18"/>
      <c r="D98" s="18"/>
    </row>
  </sheetData>
  <mergeCells count="48">
    <mergeCell ref="B96:D96"/>
    <mergeCell ref="B72:D72"/>
    <mergeCell ref="B73:D73"/>
    <mergeCell ref="B74:D74"/>
    <mergeCell ref="B83:D83"/>
    <mergeCell ref="B84:D84"/>
    <mergeCell ref="B85:D85"/>
    <mergeCell ref="B89:E89"/>
    <mergeCell ref="A90:F90"/>
    <mergeCell ref="A91:F91"/>
    <mergeCell ref="B93:E93"/>
    <mergeCell ref="A94:F94"/>
    <mergeCell ref="B71:D71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59:D59"/>
    <mergeCell ref="B46:D46"/>
    <mergeCell ref="B47:D47"/>
    <mergeCell ref="B48:D48"/>
    <mergeCell ref="B49:D49"/>
    <mergeCell ref="B50:D50"/>
    <mergeCell ref="B51:D51"/>
    <mergeCell ref="B54:D54"/>
    <mergeCell ref="B55:D55"/>
    <mergeCell ref="B56:D56"/>
    <mergeCell ref="B57:D57"/>
    <mergeCell ref="B58:D58"/>
    <mergeCell ref="B45:D45"/>
    <mergeCell ref="A31:F31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44:D44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8"/>
  <sheetViews>
    <sheetView view="pageBreakPreview" topLeftCell="A10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84</v>
      </c>
      <c r="C24" s="23"/>
      <c r="D24" s="23"/>
      <c r="E24" s="23"/>
      <c r="F24" s="23"/>
    </row>
    <row r="25" spans="1:6" ht="15" x14ac:dyDescent="0.2">
      <c r="A25" s="19"/>
      <c r="B25" s="27" t="s">
        <v>85</v>
      </c>
      <c r="C25" s="23"/>
      <c r="D25" s="23"/>
      <c r="E25" s="23"/>
      <c r="F25" s="23"/>
    </row>
    <row r="26" spans="1:6" ht="15" x14ac:dyDescent="0.2">
      <c r="A26" s="19"/>
      <c r="B26" s="28" t="s">
        <v>86</v>
      </c>
      <c r="C26" s="23"/>
      <c r="D26" s="23"/>
      <c r="E26" s="23"/>
      <c r="F26" s="23"/>
    </row>
    <row r="27" spans="1:6" ht="15" x14ac:dyDescent="0.2">
      <c r="A27" s="19"/>
      <c r="B27" s="28" t="s">
        <v>87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83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/>
      <c r="C35" s="54"/>
      <c r="D35" s="54"/>
      <c r="E35" s="30"/>
      <c r="F35" s="23"/>
    </row>
    <row r="36" spans="1:6" ht="14.25" customHeight="1" x14ac:dyDescent="0.2">
      <c r="A36" s="23"/>
      <c r="B36" s="54" t="s">
        <v>12</v>
      </c>
      <c r="C36" s="54"/>
      <c r="D36" s="54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customHeight="1" x14ac:dyDescent="0.2">
      <c r="A39" s="23"/>
      <c r="B39" s="54" t="s">
        <v>71</v>
      </c>
      <c r="C39" s="54"/>
      <c r="D39" s="54"/>
      <c r="E39" s="30"/>
      <c r="F39" s="23"/>
    </row>
    <row r="40" spans="1:6" ht="14.25" x14ac:dyDescent="0.2">
      <c r="A40" s="23"/>
      <c r="B40" s="54"/>
      <c r="C40" s="54"/>
      <c r="D40" s="54"/>
      <c r="E40" s="30"/>
      <c r="F40" s="23"/>
    </row>
    <row r="41" spans="1:6" ht="14.25" x14ac:dyDescent="0.2">
      <c r="A41" s="23"/>
      <c r="B41" s="54"/>
      <c r="C41" s="54"/>
      <c r="D41" s="54"/>
      <c r="E41" s="30"/>
      <c r="F41" s="23"/>
    </row>
    <row r="42" spans="1:6" ht="14.25" x14ac:dyDescent="0.2">
      <c r="A42" s="23"/>
      <c r="B42" s="54" t="s">
        <v>65</v>
      </c>
      <c r="C42" s="54"/>
      <c r="D42" s="54"/>
      <c r="E42" s="30"/>
      <c r="F42" s="23"/>
    </row>
    <row r="43" spans="1:6" ht="14.25" x14ac:dyDescent="0.2">
      <c r="A43" s="23"/>
      <c r="B43" s="54"/>
      <c r="C43" s="54"/>
      <c r="D43" s="54"/>
      <c r="E43" s="30"/>
      <c r="F43" s="23"/>
    </row>
    <row r="44" spans="1:6" ht="13.5" customHeight="1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 t="s">
        <v>64</v>
      </c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 t="s">
        <v>72</v>
      </c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 t="s">
        <v>67</v>
      </c>
      <c r="C51" s="54"/>
      <c r="D51" s="54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46"/>
      <c r="C53" s="46"/>
      <c r="D53" s="46"/>
      <c r="E53" s="30"/>
      <c r="F53" s="23"/>
    </row>
    <row r="54" spans="1:6" ht="14.25" x14ac:dyDescent="0.2">
      <c r="A54" s="23"/>
      <c r="B54" s="54" t="s">
        <v>66</v>
      </c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 t="s">
        <v>70</v>
      </c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 t="s">
        <v>68</v>
      </c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 t="s">
        <v>69</v>
      </c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4.25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54"/>
      <c r="C74" s="54"/>
      <c r="D74" s="54"/>
      <c r="E74" s="30"/>
      <c r="F74" s="23"/>
    </row>
    <row r="75" spans="1:6" ht="13.5" customHeight="1" x14ac:dyDescent="0.2">
      <c r="A75" s="23"/>
      <c r="B75" s="27" t="s">
        <v>18</v>
      </c>
      <c r="C75" s="28"/>
      <c r="D75" s="28"/>
      <c r="E75" s="31">
        <f>26/3*225</f>
        <v>1949.9999999999998</v>
      </c>
      <c r="F75" s="23"/>
    </row>
    <row r="76" spans="1:6" ht="13.5" customHeight="1" x14ac:dyDescent="0.2">
      <c r="A76" s="23"/>
      <c r="B76" s="36" t="s">
        <v>73</v>
      </c>
      <c r="C76" s="28"/>
      <c r="D76" s="28"/>
      <c r="E76" s="32">
        <f>76.23/3</f>
        <v>25.41</v>
      </c>
      <c r="F76" s="23"/>
    </row>
    <row r="77" spans="1:6" ht="13.5" customHeight="1" x14ac:dyDescent="0.2">
      <c r="A77" s="23"/>
      <c r="B77" s="36" t="s">
        <v>16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17</v>
      </c>
      <c r="C78" s="28"/>
      <c r="D78" s="28"/>
      <c r="E78" s="31">
        <f>SUM(E75:E77)</f>
        <v>1975.4099999999999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98.77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197.05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19</v>
      </c>
      <c r="C82" s="28"/>
      <c r="D82" s="28"/>
      <c r="E82" s="35">
        <f>SUM(E78:E80)</f>
        <v>2271.23</v>
      </c>
      <c r="F82" s="23"/>
    </row>
    <row r="83" spans="1:6" ht="15.75" thickTop="1" x14ac:dyDescent="0.2">
      <c r="A83" s="23"/>
      <c r="B83" s="56"/>
      <c r="C83" s="56"/>
      <c r="D83" s="56"/>
      <c r="E83" s="38"/>
      <c r="F83" s="23"/>
    </row>
    <row r="84" spans="1:6" ht="15" x14ac:dyDescent="0.2">
      <c r="A84" s="23"/>
      <c r="B84" s="55" t="s">
        <v>21</v>
      </c>
      <c r="C84" s="55"/>
      <c r="D84" s="55"/>
      <c r="E84" s="38">
        <v>0</v>
      </c>
      <c r="F84" s="23"/>
    </row>
    <row r="85" spans="1:6" ht="15" x14ac:dyDescent="0.2">
      <c r="A85" s="23"/>
      <c r="B85" s="56"/>
      <c r="C85" s="56"/>
      <c r="D85" s="56"/>
      <c r="E85" s="38"/>
      <c r="F85" s="23"/>
    </row>
    <row r="86" spans="1:6" ht="19.5" customHeight="1" x14ac:dyDescent="0.2">
      <c r="A86" s="23"/>
      <c r="B86" s="39" t="s">
        <v>20</v>
      </c>
      <c r="C86" s="40"/>
      <c r="D86" s="40"/>
      <c r="E86" s="41">
        <f>E82-E84</f>
        <v>2271.23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0"/>
      <c r="C89" s="60"/>
      <c r="D89" s="60"/>
      <c r="E89" s="60"/>
      <c r="F89" s="23"/>
    </row>
    <row r="90" spans="1:6" ht="14.25" x14ac:dyDescent="0.2">
      <c r="A90" s="53" t="s">
        <v>35</v>
      </c>
      <c r="B90" s="53"/>
      <c r="C90" s="53"/>
      <c r="D90" s="53"/>
      <c r="E90" s="53"/>
      <c r="F90" s="53"/>
    </row>
    <row r="91" spans="1:6" ht="14.25" x14ac:dyDescent="0.2">
      <c r="A91" s="51" t="s">
        <v>7</v>
      </c>
      <c r="B91" s="51"/>
      <c r="C91" s="51"/>
      <c r="D91" s="51"/>
      <c r="E91" s="51"/>
      <c r="F91" s="51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1"/>
      <c r="C93" s="61"/>
      <c r="D93" s="61"/>
      <c r="E93" s="61"/>
      <c r="F93" s="23"/>
    </row>
    <row r="94" spans="1:6" ht="15" x14ac:dyDescent="0.2">
      <c r="A94" s="52" t="s">
        <v>8</v>
      </c>
      <c r="B94" s="52"/>
      <c r="C94" s="52"/>
      <c r="D94" s="52"/>
      <c r="E94" s="52"/>
      <c r="F94" s="52"/>
    </row>
    <row r="96" spans="1:6" ht="39.75" customHeight="1" x14ac:dyDescent="0.2">
      <c r="B96" s="58"/>
      <c r="C96" s="59"/>
      <c r="D96" s="59"/>
    </row>
    <row r="97" spans="2:4" ht="13.5" customHeight="1" x14ac:dyDescent="0.2"/>
    <row r="98" spans="2:4" x14ac:dyDescent="0.2">
      <c r="B98" s="18"/>
      <c r="C98" s="18"/>
      <c r="D98" s="18"/>
    </row>
  </sheetData>
  <mergeCells count="48">
    <mergeCell ref="B96:D96"/>
    <mergeCell ref="B72:D72"/>
    <mergeCell ref="B73:D73"/>
    <mergeCell ref="B74:D74"/>
    <mergeCell ref="B83:D83"/>
    <mergeCell ref="B84:D84"/>
    <mergeCell ref="B85:D85"/>
    <mergeCell ref="B89:E89"/>
    <mergeCell ref="A90:F90"/>
    <mergeCell ref="A91:F91"/>
    <mergeCell ref="B93:E93"/>
    <mergeCell ref="A94:F94"/>
    <mergeCell ref="B71:D71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59:D59"/>
    <mergeCell ref="B46:D46"/>
    <mergeCell ref="B47:D47"/>
    <mergeCell ref="B48:D48"/>
    <mergeCell ref="B49:D49"/>
    <mergeCell ref="B50:D50"/>
    <mergeCell ref="B51:D51"/>
    <mergeCell ref="B54:D54"/>
    <mergeCell ref="B55:D55"/>
    <mergeCell ref="B56:D56"/>
    <mergeCell ref="B57:D57"/>
    <mergeCell ref="B58:D58"/>
    <mergeCell ref="B45:D45"/>
    <mergeCell ref="A31:F31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44:D44"/>
  </mergeCells>
  <dataValidations count="1">
    <dataValidation type="list" allowBlank="1" showInputMessage="1" showErrorMessage="1" sqref="B83:B85 B12:B20 B34:B74" xr:uid="{00000000-0002-0000-07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8"/>
  <sheetViews>
    <sheetView view="pageBreakPreview" topLeftCell="A13" zoomScale="80" zoomScaleNormal="100" zoomScaleSheetLayoutView="80" workbookViewId="0">
      <selection activeCell="B53" sqref="B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78</v>
      </c>
      <c r="C25" s="23"/>
      <c r="D25" s="23"/>
      <c r="E25" s="23"/>
      <c r="F25" s="23"/>
    </row>
    <row r="26" spans="1:6" ht="15" x14ac:dyDescent="0.2">
      <c r="A26" s="19"/>
      <c r="B26" s="28" t="s">
        <v>79</v>
      </c>
      <c r="C26" s="23"/>
      <c r="D26" s="23"/>
      <c r="E26" s="23"/>
      <c r="F26" s="23"/>
    </row>
    <row r="27" spans="1:6" ht="15" x14ac:dyDescent="0.2">
      <c r="A27" s="19"/>
      <c r="B27" s="28" t="s">
        <v>80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14</v>
      </c>
      <c r="E29" s="29" t="s">
        <v>88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4"/>
      <c r="C34" s="54"/>
      <c r="D34" s="54"/>
      <c r="E34" s="30"/>
      <c r="F34" s="23"/>
    </row>
    <row r="35" spans="1:6" ht="14.25" x14ac:dyDescent="0.2">
      <c r="A35" s="23"/>
      <c r="B35" s="54"/>
      <c r="C35" s="54"/>
      <c r="D35" s="54"/>
      <c r="E35" s="30"/>
      <c r="F35" s="23"/>
    </row>
    <row r="36" spans="1:6" ht="14.25" customHeight="1" x14ac:dyDescent="0.2">
      <c r="A36" s="23"/>
      <c r="B36" s="54" t="s">
        <v>90</v>
      </c>
      <c r="C36" s="54"/>
      <c r="D36" s="54"/>
      <c r="E36" s="30"/>
      <c r="F36" s="23"/>
    </row>
    <row r="37" spans="1:6" ht="14.25" x14ac:dyDescent="0.2">
      <c r="A37" s="23"/>
      <c r="B37" s="46"/>
      <c r="C37" s="46"/>
      <c r="D37" s="46"/>
      <c r="E37" s="30"/>
      <c r="F37" s="23"/>
    </row>
    <row r="38" spans="1:6" ht="14.25" x14ac:dyDescent="0.2">
      <c r="A38" s="23"/>
      <c r="B38" s="54"/>
      <c r="C38" s="54"/>
      <c r="D38" s="54"/>
      <c r="E38" s="30"/>
      <c r="F38" s="23"/>
    </row>
    <row r="39" spans="1:6" ht="14.25" customHeight="1" x14ac:dyDescent="0.2">
      <c r="A39" s="23"/>
      <c r="B39" s="54"/>
      <c r="C39" s="54"/>
      <c r="D39" s="54"/>
      <c r="E39" s="30"/>
      <c r="F39" s="23"/>
    </row>
    <row r="40" spans="1:6" ht="14.25" x14ac:dyDescent="0.2">
      <c r="A40" s="23"/>
      <c r="B40" s="54"/>
      <c r="C40" s="54"/>
      <c r="D40" s="54"/>
      <c r="E40" s="30"/>
      <c r="F40" s="23"/>
    </row>
    <row r="41" spans="1:6" ht="14.25" x14ac:dyDescent="0.2">
      <c r="A41" s="23"/>
      <c r="B41" s="54"/>
      <c r="C41" s="54"/>
      <c r="D41" s="54"/>
      <c r="E41" s="30"/>
      <c r="F41" s="23"/>
    </row>
    <row r="42" spans="1:6" ht="14.25" x14ac:dyDescent="0.2">
      <c r="A42" s="23"/>
      <c r="B42" s="54"/>
      <c r="C42" s="54"/>
      <c r="D42" s="54"/>
      <c r="E42" s="30"/>
      <c r="F42" s="23"/>
    </row>
    <row r="43" spans="1:6" ht="14.25" x14ac:dyDescent="0.2">
      <c r="A43" s="23"/>
      <c r="B43" s="54"/>
      <c r="C43" s="54"/>
      <c r="D43" s="54"/>
      <c r="E43" s="30"/>
      <c r="F43" s="23"/>
    </row>
    <row r="44" spans="1:6" ht="13.5" customHeight="1" x14ac:dyDescent="0.2">
      <c r="A44" s="23"/>
      <c r="B44" s="54"/>
      <c r="C44" s="54"/>
      <c r="D44" s="54"/>
      <c r="E44" s="30"/>
      <c r="F44" s="23"/>
    </row>
    <row r="45" spans="1:6" ht="14.25" x14ac:dyDescent="0.2">
      <c r="A45" s="23"/>
      <c r="B45" s="54"/>
      <c r="C45" s="54"/>
      <c r="D45" s="54"/>
      <c r="E45" s="30"/>
      <c r="F45" s="23"/>
    </row>
    <row r="46" spans="1:6" ht="14.25" x14ac:dyDescent="0.2">
      <c r="A46" s="23"/>
      <c r="B46" s="54"/>
      <c r="C46" s="54"/>
      <c r="D46" s="54"/>
      <c r="E46" s="30"/>
      <c r="F46" s="23"/>
    </row>
    <row r="47" spans="1:6" ht="14.25" x14ac:dyDescent="0.2">
      <c r="A47" s="23"/>
      <c r="B47" s="54"/>
      <c r="C47" s="54"/>
      <c r="D47" s="54"/>
      <c r="E47" s="30"/>
      <c r="F47" s="23"/>
    </row>
    <row r="48" spans="1:6" ht="14.25" x14ac:dyDescent="0.2">
      <c r="A48" s="23"/>
      <c r="B48" s="54"/>
      <c r="C48" s="54"/>
      <c r="D48" s="54"/>
      <c r="E48" s="30"/>
      <c r="F48" s="23"/>
    </row>
    <row r="49" spans="1:6" ht="14.25" x14ac:dyDescent="0.2">
      <c r="A49" s="23"/>
      <c r="B49" s="54"/>
      <c r="C49" s="54"/>
      <c r="D49" s="54"/>
      <c r="E49" s="30"/>
      <c r="F49" s="23"/>
    </row>
    <row r="50" spans="1:6" ht="14.25" x14ac:dyDescent="0.2">
      <c r="A50" s="23"/>
      <c r="B50" s="54"/>
      <c r="C50" s="54"/>
      <c r="D50" s="54"/>
      <c r="E50" s="30"/>
      <c r="F50" s="23"/>
    </row>
    <row r="51" spans="1:6" ht="14.25" x14ac:dyDescent="0.2">
      <c r="A51" s="23"/>
      <c r="B51" s="54"/>
      <c r="C51" s="54"/>
      <c r="D51" s="54"/>
      <c r="E51" s="30"/>
      <c r="F51" s="23"/>
    </row>
    <row r="52" spans="1:6" ht="14.25" x14ac:dyDescent="0.2">
      <c r="A52" s="23"/>
      <c r="B52" s="46"/>
      <c r="C52" s="46"/>
      <c r="D52" s="46"/>
      <c r="E52" s="30"/>
      <c r="F52" s="23"/>
    </row>
    <row r="53" spans="1:6" ht="14.25" x14ac:dyDescent="0.2">
      <c r="A53" s="23"/>
      <c r="B53" s="46"/>
      <c r="C53" s="46"/>
      <c r="D53" s="46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4"/>
      <c r="C56" s="54"/>
      <c r="D56" s="54"/>
      <c r="E56" s="30"/>
      <c r="F56" s="23"/>
    </row>
    <row r="57" spans="1:6" ht="14.25" x14ac:dyDescent="0.2">
      <c r="A57" s="23"/>
      <c r="B57" s="54"/>
      <c r="C57" s="54"/>
      <c r="D57" s="54"/>
      <c r="E57" s="30"/>
      <c r="F57" s="23"/>
    </row>
    <row r="58" spans="1:6" ht="14.25" x14ac:dyDescent="0.2">
      <c r="A58" s="23"/>
      <c r="B58" s="54"/>
      <c r="C58" s="54"/>
      <c r="D58" s="54"/>
      <c r="E58" s="30"/>
      <c r="F58" s="23"/>
    </row>
    <row r="59" spans="1:6" ht="14.25" x14ac:dyDescent="0.2">
      <c r="A59" s="23"/>
      <c r="B59" s="54"/>
      <c r="C59" s="54"/>
      <c r="D59" s="54"/>
      <c r="E59" s="30"/>
      <c r="F59" s="23"/>
    </row>
    <row r="60" spans="1:6" ht="14.25" x14ac:dyDescent="0.2">
      <c r="A60" s="23"/>
      <c r="B60" s="54"/>
      <c r="C60" s="54"/>
      <c r="D60" s="54"/>
      <c r="E60" s="30"/>
      <c r="F60" s="23"/>
    </row>
    <row r="61" spans="1:6" ht="14.25" x14ac:dyDescent="0.2">
      <c r="A61" s="23"/>
      <c r="B61" s="54"/>
      <c r="C61" s="54"/>
      <c r="D61" s="54"/>
      <c r="E61" s="30"/>
      <c r="F61" s="23"/>
    </row>
    <row r="62" spans="1:6" ht="14.25" x14ac:dyDescent="0.2">
      <c r="A62" s="23"/>
      <c r="B62" s="54"/>
      <c r="C62" s="54"/>
      <c r="D62" s="54"/>
      <c r="E62" s="30"/>
      <c r="F62" s="23"/>
    </row>
    <row r="63" spans="1:6" ht="14.25" x14ac:dyDescent="0.2">
      <c r="A63" s="23"/>
      <c r="B63" s="54"/>
      <c r="C63" s="54"/>
      <c r="D63" s="54"/>
      <c r="E63" s="30"/>
      <c r="F63" s="23"/>
    </row>
    <row r="64" spans="1:6" ht="14.25" x14ac:dyDescent="0.2">
      <c r="A64" s="23"/>
      <c r="B64" s="54"/>
      <c r="C64" s="54"/>
      <c r="D64" s="54"/>
      <c r="E64" s="30"/>
      <c r="F64" s="23"/>
    </row>
    <row r="65" spans="1:6" ht="14.25" x14ac:dyDescent="0.2">
      <c r="A65" s="23"/>
      <c r="B65" s="54"/>
      <c r="C65" s="54"/>
      <c r="D65" s="54"/>
      <c r="E65" s="30"/>
      <c r="F65" s="23"/>
    </row>
    <row r="66" spans="1:6" ht="14.25" x14ac:dyDescent="0.2">
      <c r="A66" s="23"/>
      <c r="B66" s="54"/>
      <c r="C66" s="54"/>
      <c r="D66" s="54"/>
      <c r="E66" s="30"/>
      <c r="F66" s="23"/>
    </row>
    <row r="67" spans="1:6" ht="14.25" x14ac:dyDescent="0.2">
      <c r="A67" s="23"/>
      <c r="B67" s="54"/>
      <c r="C67" s="54"/>
      <c r="D67" s="54"/>
      <c r="E67" s="30"/>
      <c r="F67" s="23"/>
    </row>
    <row r="68" spans="1:6" ht="14.25" x14ac:dyDescent="0.2">
      <c r="A68" s="23"/>
      <c r="B68" s="54"/>
      <c r="C68" s="54"/>
      <c r="D68" s="54"/>
      <c r="E68" s="30"/>
      <c r="F68" s="23"/>
    </row>
    <row r="69" spans="1:6" ht="14.25" x14ac:dyDescent="0.2">
      <c r="A69" s="23"/>
      <c r="B69" s="54"/>
      <c r="C69" s="54"/>
      <c r="D69" s="54"/>
      <c r="E69" s="30"/>
      <c r="F69" s="23"/>
    </row>
    <row r="70" spans="1:6" ht="14.25" x14ac:dyDescent="0.2">
      <c r="A70" s="23"/>
      <c r="B70" s="54"/>
      <c r="C70" s="54"/>
      <c r="D70" s="54"/>
      <c r="E70" s="30"/>
      <c r="F70" s="23"/>
    </row>
    <row r="71" spans="1:6" ht="14.25" x14ac:dyDescent="0.2">
      <c r="A71" s="23"/>
      <c r="B71" s="54"/>
      <c r="C71" s="54"/>
      <c r="D71" s="54"/>
      <c r="E71" s="30"/>
      <c r="F71" s="23"/>
    </row>
    <row r="72" spans="1:6" ht="14.25" x14ac:dyDescent="0.2">
      <c r="A72" s="23"/>
      <c r="B72" s="54"/>
      <c r="C72" s="54"/>
      <c r="D72" s="54"/>
      <c r="E72" s="30"/>
      <c r="F72" s="23"/>
    </row>
    <row r="73" spans="1:6" ht="14.25" x14ac:dyDescent="0.2">
      <c r="A73" s="23"/>
      <c r="B73" s="54"/>
      <c r="C73" s="54"/>
      <c r="D73" s="54"/>
      <c r="E73" s="30"/>
      <c r="F73" s="23"/>
    </row>
    <row r="74" spans="1:6" ht="13.5" customHeight="1" x14ac:dyDescent="0.2">
      <c r="A74" s="23"/>
      <c r="B74" s="54"/>
      <c r="C74" s="54"/>
      <c r="D74" s="54"/>
      <c r="E74" s="30"/>
      <c r="F74" s="23"/>
    </row>
    <row r="75" spans="1:6" ht="13.5" customHeight="1" x14ac:dyDescent="0.2">
      <c r="A75" s="23"/>
      <c r="B75" s="27" t="s">
        <v>18</v>
      </c>
      <c r="C75" s="28"/>
      <c r="D75" s="28"/>
      <c r="E75" s="31">
        <f>3.25*225</f>
        <v>731.25</v>
      </c>
      <c r="F75" s="23"/>
    </row>
    <row r="76" spans="1:6" ht="13.5" customHeight="1" x14ac:dyDescent="0.2">
      <c r="A76" s="23"/>
      <c r="B76" s="36" t="s">
        <v>73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16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17</v>
      </c>
      <c r="C78" s="28"/>
      <c r="D78" s="28"/>
      <c r="E78" s="31">
        <f>SUM(E75:E77)</f>
        <v>731.25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36.56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72.94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19</v>
      </c>
      <c r="C82" s="28"/>
      <c r="D82" s="28"/>
      <c r="E82" s="35">
        <f>SUM(E78:E80)</f>
        <v>840.75</v>
      </c>
      <c r="F82" s="23"/>
    </row>
    <row r="83" spans="1:6" ht="15.75" thickTop="1" x14ac:dyDescent="0.2">
      <c r="A83" s="23"/>
      <c r="B83" s="56"/>
      <c r="C83" s="56"/>
      <c r="D83" s="56"/>
      <c r="E83" s="38"/>
      <c r="F83" s="23"/>
    </row>
    <row r="84" spans="1:6" ht="15" x14ac:dyDescent="0.2">
      <c r="A84" s="23"/>
      <c r="B84" s="55" t="s">
        <v>21</v>
      </c>
      <c r="C84" s="55"/>
      <c r="D84" s="55"/>
      <c r="E84" s="38">
        <v>0</v>
      </c>
      <c r="F84" s="23"/>
    </row>
    <row r="85" spans="1:6" ht="15" x14ac:dyDescent="0.2">
      <c r="A85" s="23"/>
      <c r="B85" s="56"/>
      <c r="C85" s="56"/>
      <c r="D85" s="56"/>
      <c r="E85" s="38"/>
      <c r="F85" s="23"/>
    </row>
    <row r="86" spans="1:6" ht="19.5" customHeight="1" x14ac:dyDescent="0.2">
      <c r="A86" s="23"/>
      <c r="B86" s="39" t="s">
        <v>20</v>
      </c>
      <c r="C86" s="40"/>
      <c r="D86" s="40"/>
      <c r="E86" s="41">
        <f>E82-E84</f>
        <v>840.75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60"/>
      <c r="C89" s="60"/>
      <c r="D89" s="60"/>
      <c r="E89" s="60"/>
      <c r="F89" s="23"/>
    </row>
    <row r="90" spans="1:6" ht="14.25" x14ac:dyDescent="0.2">
      <c r="A90" s="53" t="s">
        <v>35</v>
      </c>
      <c r="B90" s="53"/>
      <c r="C90" s="53"/>
      <c r="D90" s="53"/>
      <c r="E90" s="53"/>
      <c r="F90" s="53"/>
    </row>
    <row r="91" spans="1:6" ht="14.25" x14ac:dyDescent="0.2">
      <c r="A91" s="51" t="s">
        <v>7</v>
      </c>
      <c r="B91" s="51"/>
      <c r="C91" s="51"/>
      <c r="D91" s="51"/>
      <c r="E91" s="51"/>
      <c r="F91" s="51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61"/>
      <c r="C93" s="61"/>
      <c r="D93" s="61"/>
      <c r="E93" s="61"/>
      <c r="F93" s="23"/>
    </row>
    <row r="94" spans="1:6" ht="15" x14ac:dyDescent="0.2">
      <c r="A94" s="52" t="s">
        <v>8</v>
      </c>
      <c r="B94" s="52"/>
      <c r="C94" s="52"/>
      <c r="D94" s="52"/>
      <c r="E94" s="52"/>
      <c r="F94" s="52"/>
    </row>
    <row r="96" spans="1:6" ht="39.75" customHeight="1" x14ac:dyDescent="0.2">
      <c r="B96" s="58"/>
      <c r="C96" s="59"/>
      <c r="D96" s="59"/>
    </row>
    <row r="97" spans="2:4" ht="13.5" customHeight="1" x14ac:dyDescent="0.2"/>
    <row r="98" spans="2:4" x14ac:dyDescent="0.2">
      <c r="B98" s="18"/>
      <c r="C98" s="18"/>
      <c r="D98" s="18"/>
    </row>
  </sheetData>
  <mergeCells count="48">
    <mergeCell ref="B45:D45"/>
    <mergeCell ref="A31:F31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44:D44"/>
    <mergeCell ref="B59:D59"/>
    <mergeCell ref="B46:D46"/>
    <mergeCell ref="B47:D47"/>
    <mergeCell ref="B48:D48"/>
    <mergeCell ref="B49:D49"/>
    <mergeCell ref="B50:D50"/>
    <mergeCell ref="B51:D51"/>
    <mergeCell ref="B54:D54"/>
    <mergeCell ref="B55:D55"/>
    <mergeCell ref="B56:D56"/>
    <mergeCell ref="B57:D57"/>
    <mergeCell ref="B58:D58"/>
    <mergeCell ref="B71:D71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96:D96"/>
    <mergeCell ref="B72:D72"/>
    <mergeCell ref="B73:D73"/>
    <mergeCell ref="B74:D74"/>
    <mergeCell ref="B83:D83"/>
    <mergeCell ref="B84:D84"/>
    <mergeCell ref="B85:D85"/>
    <mergeCell ref="B89:E89"/>
    <mergeCell ref="A90:F90"/>
    <mergeCell ref="A91:F91"/>
    <mergeCell ref="B93:E93"/>
    <mergeCell ref="A94:F94"/>
  </mergeCells>
  <dataValidations count="1">
    <dataValidation type="list" allowBlank="1" showInputMessage="1" showErrorMessage="1" sqref="B83:B85 B12:B20 B34:B74" xr:uid="{00000000-0002-0000-08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32</vt:i4>
      </vt:variant>
      <vt:variant>
        <vt:lpstr>Plages nommées</vt:lpstr>
      </vt:variant>
      <vt:variant>
        <vt:i4>71</vt:i4>
      </vt:variant>
    </vt:vector>
  </HeadingPairs>
  <TitlesOfParts>
    <vt:vector size="103" baseType="lpstr">
      <vt:lpstr>26-02-13</vt:lpstr>
      <vt:lpstr>26-03-13</vt:lpstr>
      <vt:lpstr>11-04-13</vt:lpstr>
      <vt:lpstr>20-04-13</vt:lpstr>
      <vt:lpstr>08-05-13</vt:lpstr>
      <vt:lpstr>27-02-14</vt:lpstr>
      <vt:lpstr>27-02-14 (2)</vt:lpstr>
      <vt:lpstr>27-02-14 (3)</vt:lpstr>
      <vt:lpstr>03-03-14</vt:lpstr>
      <vt:lpstr>29-04-14</vt:lpstr>
      <vt:lpstr>29-04-14 (2)</vt:lpstr>
      <vt:lpstr>29-04-14 (3)</vt:lpstr>
      <vt:lpstr>22-02-15</vt:lpstr>
      <vt:lpstr>22-02-15 (2)</vt:lpstr>
      <vt:lpstr>22-02-15 (3)</vt:lpstr>
      <vt:lpstr>29-01-16</vt:lpstr>
      <vt:lpstr>29-01-16 (2)</vt:lpstr>
      <vt:lpstr>29-01-16 (3)</vt:lpstr>
      <vt:lpstr>06-02-17Alain</vt:lpstr>
      <vt:lpstr>06-02-17Dany</vt:lpstr>
      <vt:lpstr>27-04-17Edgard</vt:lpstr>
      <vt:lpstr>27-04-17Dany</vt:lpstr>
      <vt:lpstr>18-02-18Alain</vt:lpstr>
      <vt:lpstr>18-02-18Dany</vt:lpstr>
      <vt:lpstr>05-03-19Alain</vt:lpstr>
      <vt:lpstr>05-03-19Dany</vt:lpstr>
      <vt:lpstr>16-03-20Dany</vt:lpstr>
      <vt:lpstr>16-03-20Alain</vt:lpstr>
      <vt:lpstr>04-03-21Dany</vt:lpstr>
      <vt:lpstr>28-03-22</vt:lpstr>
      <vt:lpstr>22-12-22</vt:lpstr>
      <vt:lpstr>Activités</vt:lpstr>
      <vt:lpstr>'04-03-21Dany'!Liste_Activités</vt:lpstr>
      <vt:lpstr>'05-03-19Alain'!Liste_Activités</vt:lpstr>
      <vt:lpstr>'05-03-19Dany'!Liste_Activités</vt:lpstr>
      <vt:lpstr>'06-02-17Alain'!Liste_Activités</vt:lpstr>
      <vt:lpstr>'06-02-17Dany'!Liste_Activités</vt:lpstr>
      <vt:lpstr>'16-03-20Alain'!Liste_Activités</vt:lpstr>
      <vt:lpstr>'16-03-20Dany'!Liste_Activités</vt:lpstr>
      <vt:lpstr>'18-02-18Alain'!Liste_Activités</vt:lpstr>
      <vt:lpstr>'18-02-18Dany'!Liste_Activités</vt:lpstr>
      <vt:lpstr>'22-02-15'!Liste_Activités</vt:lpstr>
      <vt:lpstr>'22-02-15 (2)'!Liste_Activités</vt:lpstr>
      <vt:lpstr>'22-02-15 (3)'!Liste_Activités</vt:lpstr>
      <vt:lpstr>'22-12-22'!Liste_Activités</vt:lpstr>
      <vt:lpstr>'27-04-17Dany'!Liste_Activités</vt:lpstr>
      <vt:lpstr>'27-04-17Edgard'!Liste_Activités</vt:lpstr>
      <vt:lpstr>'28-03-22'!Liste_Activités</vt:lpstr>
      <vt:lpstr>'29-01-16'!Liste_Activités</vt:lpstr>
      <vt:lpstr>'29-01-16 (2)'!Liste_Activités</vt:lpstr>
      <vt:lpstr>'29-01-16 (3)'!Liste_Activités</vt:lpstr>
      <vt:lpstr>Liste_Activités</vt:lpstr>
      <vt:lpstr>'04-03-21Dany'!Print_Area</vt:lpstr>
      <vt:lpstr>'05-03-19Alain'!Print_Area</vt:lpstr>
      <vt:lpstr>'05-03-19Dany'!Print_Area</vt:lpstr>
      <vt:lpstr>'06-02-17Alain'!Print_Area</vt:lpstr>
      <vt:lpstr>'06-02-17Dany'!Print_Area</vt:lpstr>
      <vt:lpstr>'16-03-20Alain'!Print_Area</vt:lpstr>
      <vt:lpstr>'16-03-20Dany'!Print_Area</vt:lpstr>
      <vt:lpstr>'18-02-18Alain'!Print_Area</vt:lpstr>
      <vt:lpstr>'18-02-18Dany'!Print_Area</vt:lpstr>
      <vt:lpstr>'22-02-15'!Print_Area</vt:lpstr>
      <vt:lpstr>'22-02-15 (2)'!Print_Area</vt:lpstr>
      <vt:lpstr>'22-02-15 (3)'!Print_Area</vt:lpstr>
      <vt:lpstr>'22-12-22'!Print_Area</vt:lpstr>
      <vt:lpstr>'27-04-17Dany'!Print_Area</vt:lpstr>
      <vt:lpstr>'27-04-17Edgard'!Print_Area</vt:lpstr>
      <vt:lpstr>'28-03-22'!Print_Area</vt:lpstr>
      <vt:lpstr>'29-01-16'!Print_Area</vt:lpstr>
      <vt:lpstr>'29-01-16 (2)'!Print_Area</vt:lpstr>
      <vt:lpstr>'29-01-16 (3)'!Print_Area</vt:lpstr>
      <vt:lpstr>'03-03-14'!Zone_d_impression</vt:lpstr>
      <vt:lpstr>'04-03-21Dany'!Zone_d_impression</vt:lpstr>
      <vt:lpstr>'05-03-19Alain'!Zone_d_impression</vt:lpstr>
      <vt:lpstr>'05-03-19Dany'!Zone_d_impression</vt:lpstr>
      <vt:lpstr>'06-02-17Alain'!Zone_d_impression</vt:lpstr>
      <vt:lpstr>'06-02-17Dany'!Zone_d_impression</vt:lpstr>
      <vt:lpstr>'08-05-13'!Zone_d_impression</vt:lpstr>
      <vt:lpstr>'11-04-13'!Zone_d_impression</vt:lpstr>
      <vt:lpstr>'16-03-20Alain'!Zone_d_impression</vt:lpstr>
      <vt:lpstr>'16-03-20Dany'!Zone_d_impression</vt:lpstr>
      <vt:lpstr>'18-02-18Alain'!Zone_d_impression</vt:lpstr>
      <vt:lpstr>'18-02-18Dany'!Zone_d_impression</vt:lpstr>
      <vt:lpstr>'20-04-13'!Zone_d_impression</vt:lpstr>
      <vt:lpstr>'22-02-15'!Zone_d_impression</vt:lpstr>
      <vt:lpstr>'22-02-15 (2)'!Zone_d_impression</vt:lpstr>
      <vt:lpstr>'22-02-15 (3)'!Zone_d_impression</vt:lpstr>
      <vt:lpstr>'22-12-22'!Zone_d_impression</vt:lpstr>
      <vt:lpstr>'26-02-13'!Zone_d_impression</vt:lpstr>
      <vt:lpstr>'26-03-13'!Zone_d_impression</vt:lpstr>
      <vt:lpstr>'27-02-14'!Zone_d_impression</vt:lpstr>
      <vt:lpstr>'27-02-14 (2)'!Zone_d_impression</vt:lpstr>
      <vt:lpstr>'27-02-14 (3)'!Zone_d_impression</vt:lpstr>
      <vt:lpstr>'27-04-17Dany'!Zone_d_impression</vt:lpstr>
      <vt:lpstr>'27-04-17Edgard'!Zone_d_impression</vt:lpstr>
      <vt:lpstr>'28-03-22'!Zone_d_impression</vt:lpstr>
      <vt:lpstr>'29-01-16'!Zone_d_impression</vt:lpstr>
      <vt:lpstr>'29-01-16 (2)'!Zone_d_impression</vt:lpstr>
      <vt:lpstr>'29-01-16 (3)'!Zone_d_impression</vt:lpstr>
      <vt:lpstr>'29-04-14'!Zone_d_impression</vt:lpstr>
      <vt:lpstr>'29-04-14 (2)'!Zone_d_impression</vt:lpstr>
      <vt:lpstr>'29-04-14 (3)'!Zone_d_impression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2022-12-22T15:54:44Z</cp:lastPrinted>
  <dcterms:created xsi:type="dcterms:W3CDTF">1996-11-05T19:10:39Z</dcterms:created>
  <dcterms:modified xsi:type="dcterms:W3CDTF">2022-12-22T15:55:18Z</dcterms:modified>
</cp:coreProperties>
</file>