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8441A617-EAFF-4D58-9F54-77BF305F09A4}" xr6:coauthVersionLast="47" xr6:coauthVersionMax="47" xr10:uidLastSave="{00000000-0000-0000-0000-000000000000}"/>
  <bookViews>
    <workbookView xWindow="-120" yWindow="-120" windowWidth="38640" windowHeight="15840" firstSheet="23" activeTab="35" xr2:uid="{00000000-000D-0000-FFFF-FFFF00000000}"/>
  </bookViews>
  <sheets>
    <sheet name="03-02-14" sheetId="4" r:id="rId1"/>
    <sheet name="25-02-14" sheetId="6" r:id="rId2"/>
    <sheet name="10-07-14" sheetId="7" r:id="rId3"/>
    <sheet name="03-09-14" sheetId="8" r:id="rId4"/>
    <sheet name="05-05-15" sheetId="9" r:id="rId5"/>
    <sheet name="01-07-15" sheetId="10" r:id="rId6"/>
    <sheet name="18-12-17" sheetId="11" r:id="rId7"/>
    <sheet name="14-09-20" sheetId="12" r:id="rId8"/>
    <sheet name="02-12-20" sheetId="13" r:id="rId9"/>
    <sheet name="04-03-21" sheetId="14" r:id="rId10"/>
    <sheet name="05-05-21" sheetId="15" r:id="rId11"/>
    <sheet name="21-07-21" sheetId="16" r:id="rId12"/>
    <sheet name="21-07-21 (2)" sheetId="17" r:id="rId13"/>
    <sheet name="05-10-21" sheetId="18" r:id="rId14"/>
    <sheet name="30-03-22" sheetId="19" r:id="rId15"/>
    <sheet name="12-05-22" sheetId="20" r:id="rId16"/>
    <sheet name="09-09-22" sheetId="21" r:id="rId17"/>
    <sheet name="20-12-22" sheetId="22" r:id="rId18"/>
    <sheet name="21-03-23" sheetId="23" r:id="rId19"/>
    <sheet name="28-04-23" sheetId="24" r:id="rId20"/>
    <sheet name="30-05-23" sheetId="25" r:id="rId21"/>
    <sheet name="16-06-23" sheetId="26" r:id="rId22"/>
    <sheet name="16-06-23 (2)" sheetId="27" r:id="rId23"/>
    <sheet name="16-06-23 (3)" sheetId="28" r:id="rId24"/>
    <sheet name="16-06-23 (4)" sheetId="29" r:id="rId25"/>
    <sheet name="16-06-23 (5)" sheetId="30" r:id="rId26"/>
    <sheet name="16-06-23 (6)" sheetId="31" r:id="rId27"/>
    <sheet name="16-06-23 (7)" sheetId="32" r:id="rId28"/>
    <sheet name="03-10-23" sheetId="33" r:id="rId29"/>
    <sheet name="03-10-23 (2)" sheetId="34" r:id="rId30"/>
    <sheet name="10-12-23" sheetId="35" r:id="rId31"/>
    <sheet name="18-02-24" sheetId="36" r:id="rId32"/>
    <sheet name="18-02-24 (2)" sheetId="40" r:id="rId33"/>
    <sheet name="18-02-24 (3)" sheetId="41" r:id="rId34"/>
    <sheet name="18-02-24 (4)" sheetId="42" r:id="rId35"/>
    <sheet name="10-05-24" sheetId="43" r:id="rId36"/>
    <sheet name="10-05-24 (2)" sheetId="44" r:id="rId37"/>
    <sheet name="Activités" sheetId="5" r:id="rId38"/>
  </sheets>
  <definedNames>
    <definedName name="Liste_Activités" localSheetId="5">Activités!$C$5:$C$53</definedName>
    <definedName name="Liste_Activités" localSheetId="8">Activités!$C$5:$C$53</definedName>
    <definedName name="Liste_Activités" localSheetId="28">Activités!$C$5:$C$53</definedName>
    <definedName name="Liste_Activités" localSheetId="29">Activités!$C$5:$C$53</definedName>
    <definedName name="Liste_Activités" localSheetId="9">Activités!$C$5:$C$53</definedName>
    <definedName name="Liste_Activités" localSheetId="4">Activités!$C$5:$C$53</definedName>
    <definedName name="Liste_Activités" localSheetId="10">Activités!$C$5:$C$53</definedName>
    <definedName name="Liste_Activités" localSheetId="13">Activités!$C$5:$C$53</definedName>
    <definedName name="Liste_Activités" localSheetId="16">Activités!$C$5:$C$53</definedName>
    <definedName name="Liste_Activités" localSheetId="35">Activités!$C$5:$C$53</definedName>
    <definedName name="Liste_Activités" localSheetId="36">Activités!$C$5:$C$53</definedName>
    <definedName name="Liste_Activités" localSheetId="30">Activités!$C$5:$C$53</definedName>
    <definedName name="Liste_Activités" localSheetId="15">Activités!$C$5:$C$53</definedName>
    <definedName name="Liste_Activités" localSheetId="7">Activités!$C$5:$C$53</definedName>
    <definedName name="Liste_Activités" localSheetId="21">Activités!$C$5:$C$53</definedName>
    <definedName name="Liste_Activités" localSheetId="22">Activités!$C$5:$C$53</definedName>
    <definedName name="Liste_Activités" localSheetId="23">Activités!$C$5:$C$53</definedName>
    <definedName name="Liste_Activités" localSheetId="24">Activités!$C$5:$C$53</definedName>
    <definedName name="Liste_Activités" localSheetId="25">Activités!$C$5:$C$53</definedName>
    <definedName name="Liste_Activités" localSheetId="26">Activités!$C$5:$C$53</definedName>
    <definedName name="Liste_Activités" localSheetId="27">Activités!$C$5:$C$53</definedName>
    <definedName name="Liste_Activités" localSheetId="31">Activités!$C$5:$C$53</definedName>
    <definedName name="Liste_Activités" localSheetId="32">Activités!$C$5:$C$53</definedName>
    <definedName name="Liste_Activités" localSheetId="33">Activités!$C$5:$C$53</definedName>
    <definedName name="Liste_Activités" localSheetId="34">Activités!$C$5:$C$53</definedName>
    <definedName name="Liste_Activités" localSheetId="6">Activités!$C$5:$C$53</definedName>
    <definedName name="Liste_Activités" localSheetId="17">Activités!$C$5:$C$53</definedName>
    <definedName name="Liste_Activités" localSheetId="18">Activités!$C$5:$C$53</definedName>
    <definedName name="Liste_Activités" localSheetId="11">Activités!$C$5:$C$53</definedName>
    <definedName name="Liste_Activités" localSheetId="12">Activités!$C$5:$C$53</definedName>
    <definedName name="Liste_Activités" localSheetId="19">Activités!$C$5:$C$53</definedName>
    <definedName name="Liste_Activités" localSheetId="14">Activités!$C$5:$C$53</definedName>
    <definedName name="Liste_Activités" localSheetId="20">Activités!$C$5:$C$53</definedName>
    <definedName name="Liste_Activités">Activités!$C$5:$C$47</definedName>
    <definedName name="Print_Area" localSheetId="5">'01-07-15'!$A$1:$F$89</definedName>
    <definedName name="Print_Area" localSheetId="8">'02-12-20'!$A$1:$F$89</definedName>
    <definedName name="Print_Area" localSheetId="28">'03-10-23'!$A$1:$F$88</definedName>
    <definedName name="Print_Area" localSheetId="29">'03-10-23 (2)'!$A$1:$F$88</definedName>
    <definedName name="Print_Area" localSheetId="9">'04-03-21'!$A$1:$F$88</definedName>
    <definedName name="Print_Area" localSheetId="4">'05-05-15'!$A$1:$F$89</definedName>
    <definedName name="Print_Area" localSheetId="10">'05-05-21'!$A$1:$F$88</definedName>
    <definedName name="Print_Area" localSheetId="13">'05-10-21'!$A$1:$F$88</definedName>
    <definedName name="Print_Area" localSheetId="16">'09-09-22'!$A$1:$F$88</definedName>
    <definedName name="Print_Area" localSheetId="35">'10-05-24'!$A$1:$F$87</definedName>
    <definedName name="Print_Area" localSheetId="36">'10-05-24 (2)'!$A$1:$F$87</definedName>
    <definedName name="Print_Area" localSheetId="30">'10-12-23'!$A$1:$F$88</definedName>
    <definedName name="Print_Area" localSheetId="15">'12-05-22'!$A$1:$F$87</definedName>
    <definedName name="Print_Area" localSheetId="7">'14-09-20'!$A$1:$F$89</definedName>
    <definedName name="Print_Area" localSheetId="21">'16-06-23'!$A$1:$F$87</definedName>
    <definedName name="Print_Area" localSheetId="22">'16-06-23 (2)'!$A$1:$F$85</definedName>
    <definedName name="Print_Area" localSheetId="23">'16-06-23 (3)'!$A$1:$F$85</definedName>
    <definedName name="Print_Area" localSheetId="24">'16-06-23 (4)'!$A$1:$F$85</definedName>
    <definedName name="Print_Area" localSheetId="25">'16-06-23 (5)'!$A$1:$F$85</definedName>
    <definedName name="Print_Area" localSheetId="26">'16-06-23 (6)'!$A$1:$F$85</definedName>
    <definedName name="Print_Area" localSheetId="27">'16-06-23 (7)'!$A$1:$F$85</definedName>
    <definedName name="Print_Area" localSheetId="31">'18-02-24'!$A$1:$F$87</definedName>
    <definedName name="Print_Area" localSheetId="32">'18-02-24 (2)'!$A$1:$F$87</definedName>
    <definedName name="Print_Area" localSheetId="33">'18-02-24 (3)'!$A$1:$F$87</definedName>
    <definedName name="Print_Area" localSheetId="34">'18-02-24 (4)'!$A$1:$F$87</definedName>
    <definedName name="Print_Area" localSheetId="6">'18-12-17'!$A$1:$F$89</definedName>
    <definedName name="Print_Area" localSheetId="17">'20-12-22'!$A$1:$F$88</definedName>
    <definedName name="Print_Area" localSheetId="18">'21-03-23'!$A$1:$F$87</definedName>
    <definedName name="Print_Area" localSheetId="11">'21-07-21'!$A$1:$F$88</definedName>
    <definedName name="Print_Area" localSheetId="12">'21-07-21 (2)'!$A$1:$F$88</definedName>
    <definedName name="Print_Area" localSheetId="19">'28-04-23'!$A$1:$F$87</definedName>
    <definedName name="Print_Area" localSheetId="14">'30-03-22'!$A$1:$F$87</definedName>
    <definedName name="Print_Area" localSheetId="20">'30-05-23'!$A$1:$F$87</definedName>
    <definedName name="_xlnm.Print_Area" localSheetId="5">'01-07-15'!$A$1:$F$89</definedName>
    <definedName name="_xlnm.Print_Area" localSheetId="8">'02-12-20'!$A$1:$F$89</definedName>
    <definedName name="_xlnm.Print_Area" localSheetId="0">'03-02-14'!$A$1:$F$94</definedName>
    <definedName name="_xlnm.Print_Area" localSheetId="3">'03-09-14'!$A$1:$F$94</definedName>
    <definedName name="_xlnm.Print_Area" localSheetId="28">'03-10-23'!$A$1:$F$88</definedName>
    <definedName name="_xlnm.Print_Area" localSheetId="29">'03-10-23 (2)'!$A$1:$F$88</definedName>
    <definedName name="_xlnm.Print_Area" localSheetId="9">'04-03-21'!$A$1:$F$88</definedName>
    <definedName name="_xlnm.Print_Area" localSheetId="4">'05-05-15'!$A$1:$F$89</definedName>
    <definedName name="_xlnm.Print_Area" localSheetId="10">'05-05-21'!$A$1:$F$88</definedName>
    <definedName name="_xlnm.Print_Area" localSheetId="13">'05-10-21'!$A$1:$F$88</definedName>
    <definedName name="_xlnm.Print_Area" localSheetId="16">'09-09-22'!$A$1:$F$88</definedName>
    <definedName name="_xlnm.Print_Area" localSheetId="35">'10-05-24'!$A$1:$F$87</definedName>
    <definedName name="_xlnm.Print_Area" localSheetId="36">'10-05-24 (2)'!$A$1:$F$87</definedName>
    <definedName name="_xlnm.Print_Area" localSheetId="2">'10-07-14'!$A$1:$F$94</definedName>
    <definedName name="_xlnm.Print_Area" localSheetId="30">'10-12-23'!$A$1:$F$88</definedName>
    <definedName name="_xlnm.Print_Area" localSheetId="15">'12-05-22'!$A$1:$F$87</definedName>
    <definedName name="_xlnm.Print_Area" localSheetId="7">'14-09-20'!$A$1:$F$89</definedName>
    <definedName name="_xlnm.Print_Area" localSheetId="21">'16-06-23'!$A$1:$F$87</definedName>
    <definedName name="_xlnm.Print_Area" localSheetId="22">'16-06-23 (2)'!$A$1:$F$85</definedName>
    <definedName name="_xlnm.Print_Area" localSheetId="23">'16-06-23 (3)'!$A$1:$F$85</definedName>
    <definedName name="_xlnm.Print_Area" localSheetId="24">'16-06-23 (4)'!$A$1:$F$85</definedName>
    <definedName name="_xlnm.Print_Area" localSheetId="25">'16-06-23 (5)'!$A$1:$F$85</definedName>
    <definedName name="_xlnm.Print_Area" localSheetId="26">'16-06-23 (6)'!$A$1:$F$85</definedName>
    <definedName name="_xlnm.Print_Area" localSheetId="27">'16-06-23 (7)'!$A$1:$F$85</definedName>
    <definedName name="_xlnm.Print_Area" localSheetId="31">'18-02-24'!$A$1:$F$87</definedName>
    <definedName name="_xlnm.Print_Area" localSheetId="32">'18-02-24 (2)'!$A$1:$F$87</definedName>
    <definedName name="_xlnm.Print_Area" localSheetId="33">'18-02-24 (3)'!$A$1:$F$87</definedName>
    <definedName name="_xlnm.Print_Area" localSheetId="34">'18-02-24 (4)'!$A$1:$F$87</definedName>
    <definedName name="_xlnm.Print_Area" localSheetId="6">'18-12-17'!$A$1:$F$89</definedName>
    <definedName name="_xlnm.Print_Area" localSheetId="17">'20-12-22'!$A$1:$F$88</definedName>
    <definedName name="_xlnm.Print_Area" localSheetId="18">'21-03-23'!$A$1:$F$87</definedName>
    <definedName name="_xlnm.Print_Area" localSheetId="11">'21-07-21'!$A$1:$F$88</definedName>
    <definedName name="_xlnm.Print_Area" localSheetId="12">'21-07-21 (2)'!$A$1:$F$88</definedName>
    <definedName name="_xlnm.Print_Area" localSheetId="1">'25-02-14'!$A$1:$F$94</definedName>
    <definedName name="_xlnm.Print_Area" localSheetId="19">'28-04-23'!$A$1:$F$87</definedName>
    <definedName name="_xlnm.Print_Area" localSheetId="14">'30-03-22'!$A$1:$F$87</definedName>
    <definedName name="_xlnm.Print_Area" localSheetId="20">'30-05-23'!$A$1:$F$87</definedName>
    <definedName name="_xlnm.Print_Area" localSheetId="37">Activités!$A$1:$D$47</definedName>
    <definedName name="Zone_impres_MI" localSheetId="5">#REF!</definedName>
    <definedName name="Zone_impres_MI" localSheetId="8">#REF!</definedName>
    <definedName name="Zone_impres_MI" localSheetId="3">#REF!</definedName>
    <definedName name="Zone_impres_MI" localSheetId="28">#REF!</definedName>
    <definedName name="Zone_impres_MI" localSheetId="29">#REF!</definedName>
    <definedName name="Zone_impres_MI" localSheetId="9">#REF!</definedName>
    <definedName name="Zone_impres_MI" localSheetId="4">#REF!</definedName>
    <definedName name="Zone_impres_MI" localSheetId="10">#REF!</definedName>
    <definedName name="Zone_impres_MI" localSheetId="13">#REF!</definedName>
    <definedName name="Zone_impres_MI" localSheetId="16">#REF!</definedName>
    <definedName name="Zone_impres_MI" localSheetId="35">#REF!</definedName>
    <definedName name="Zone_impres_MI" localSheetId="36">#REF!</definedName>
    <definedName name="Zone_impres_MI" localSheetId="2">#REF!</definedName>
    <definedName name="Zone_impres_MI" localSheetId="30">#REF!</definedName>
    <definedName name="Zone_impres_MI" localSheetId="15">#REF!</definedName>
    <definedName name="Zone_impres_MI" localSheetId="7">#REF!</definedName>
    <definedName name="Zone_impres_MI" localSheetId="21">#REF!</definedName>
    <definedName name="Zone_impres_MI" localSheetId="22">#REF!</definedName>
    <definedName name="Zone_impres_MI" localSheetId="23">#REF!</definedName>
    <definedName name="Zone_impres_MI" localSheetId="24">#REF!</definedName>
    <definedName name="Zone_impres_MI" localSheetId="25">#REF!</definedName>
    <definedName name="Zone_impres_MI" localSheetId="26">#REF!</definedName>
    <definedName name="Zone_impres_MI" localSheetId="27">#REF!</definedName>
    <definedName name="Zone_impres_MI" localSheetId="31">#REF!</definedName>
    <definedName name="Zone_impres_MI" localSheetId="32">#REF!</definedName>
    <definedName name="Zone_impres_MI" localSheetId="33">#REF!</definedName>
    <definedName name="Zone_impres_MI" localSheetId="34">#REF!</definedName>
    <definedName name="Zone_impres_MI" localSheetId="6">#REF!</definedName>
    <definedName name="Zone_impres_MI" localSheetId="17">#REF!</definedName>
    <definedName name="Zone_impres_MI" localSheetId="18">#REF!</definedName>
    <definedName name="Zone_impres_MI" localSheetId="11">#REF!</definedName>
    <definedName name="Zone_impres_MI" localSheetId="12">#REF!</definedName>
    <definedName name="Zone_impres_MI" localSheetId="1">#REF!</definedName>
    <definedName name="Zone_impres_MI" localSheetId="19">#REF!</definedName>
    <definedName name="Zone_impres_MI" localSheetId="14">#REF!</definedName>
    <definedName name="Zone_impres_MI" localSheetId="2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44" l="1"/>
  <c r="E70" i="44" s="1"/>
  <c r="E67" i="43"/>
  <c r="E70" i="43" s="1"/>
  <c r="E67" i="42"/>
  <c r="E67" i="40"/>
  <c r="E70" i="42"/>
  <c r="E67" i="41"/>
  <c r="E70" i="41" s="1"/>
  <c r="E70" i="40"/>
  <c r="E67" i="36"/>
  <c r="E70" i="36"/>
  <c r="E68" i="35"/>
  <c r="E71" i="35"/>
  <c r="E71" i="34"/>
  <c r="E68" i="34"/>
  <c r="E68" i="33"/>
  <c r="E71" i="33"/>
  <c r="E68" i="32"/>
  <c r="E70" i="32" s="1"/>
  <c r="E68" i="31"/>
  <c r="E70" i="31" s="1"/>
  <c r="E68" i="30"/>
  <c r="E70" i="30" s="1"/>
  <c r="E68" i="29"/>
  <c r="E69" i="29" s="1"/>
  <c r="E68" i="28"/>
  <c r="E68" i="27"/>
  <c r="E67" i="26"/>
  <c r="E70" i="26"/>
  <c r="E67" i="25"/>
  <c r="E70" i="25"/>
  <c r="E67" i="24"/>
  <c r="E70" i="24"/>
  <c r="E67" i="23"/>
  <c r="E70" i="23"/>
  <c r="E71" i="23"/>
  <c r="E72" i="23"/>
  <c r="E74" i="23"/>
  <c r="E78" i="23"/>
  <c r="E68" i="22"/>
  <c r="E71" i="22"/>
  <c r="E72" i="22"/>
  <c r="E73" i="22"/>
  <c r="E75" i="22"/>
  <c r="E79" i="22"/>
  <c r="E68" i="21"/>
  <c r="E71" i="21"/>
  <c r="E72" i="21"/>
  <c r="E73" i="21"/>
  <c r="E75" i="21"/>
  <c r="E79" i="21"/>
  <c r="E67" i="20"/>
  <c r="E70" i="20"/>
  <c r="E71" i="20"/>
  <c r="E72" i="20"/>
  <c r="E74" i="20"/>
  <c r="E78" i="20"/>
  <c r="E67" i="19"/>
  <c r="E70" i="19"/>
  <c r="E71" i="19"/>
  <c r="E72" i="19"/>
  <c r="E74" i="19"/>
  <c r="E78" i="19"/>
  <c r="E68" i="18"/>
  <c r="E71" i="18"/>
  <c r="E72" i="18"/>
  <c r="E73" i="18"/>
  <c r="E75" i="18"/>
  <c r="E79" i="18"/>
  <c r="E68" i="16"/>
  <c r="E68" i="17"/>
  <c r="E71" i="17"/>
  <c r="E72" i="17"/>
  <c r="E73" i="17"/>
  <c r="E75" i="17"/>
  <c r="E79" i="17"/>
  <c r="E71" i="16"/>
  <c r="E72" i="16"/>
  <c r="E73" i="16"/>
  <c r="E75" i="16"/>
  <c r="E79" i="16"/>
  <c r="E68" i="15"/>
  <c r="E71" i="15"/>
  <c r="E72" i="15"/>
  <c r="E73" i="15"/>
  <c r="E75" i="15"/>
  <c r="E79" i="15"/>
  <c r="E68" i="14"/>
  <c r="E71" i="14"/>
  <c r="E72" i="14"/>
  <c r="E73" i="14"/>
  <c r="E75" i="14"/>
  <c r="E79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4" i="10"/>
  <c r="E73" i="10"/>
  <c r="E76" i="10"/>
  <c r="E80" i="10"/>
  <c r="E69" i="9"/>
  <c r="E72" i="9"/>
  <c r="E74" i="9"/>
  <c r="E73" i="9"/>
  <c r="E76" i="9"/>
  <c r="E80" i="9"/>
  <c r="E74" i="8"/>
  <c r="E77" i="8"/>
  <c r="E78" i="8"/>
  <c r="E79" i="8"/>
  <c r="E81" i="8"/>
  <c r="E85" i="8"/>
  <c r="E77" i="7"/>
  <c r="E79" i="7"/>
  <c r="E78" i="7"/>
  <c r="E81" i="7"/>
  <c r="E85" i="7"/>
  <c r="E74" i="6"/>
  <c r="E77" i="6"/>
  <c r="E79" i="6"/>
  <c r="E78" i="6"/>
  <c r="E81" i="6"/>
  <c r="E85" i="6"/>
  <c r="E74" i="4"/>
  <c r="E77" i="4"/>
  <c r="E79" i="4"/>
  <c r="E78" i="4"/>
  <c r="E81" i="4"/>
  <c r="E85" i="4"/>
  <c r="E72" i="44" l="1"/>
  <c r="E71" i="44"/>
  <c r="E74" i="44" s="1"/>
  <c r="E78" i="44" s="1"/>
  <c r="E72" i="43"/>
  <c r="E71" i="43"/>
  <c r="E74" i="43" s="1"/>
  <c r="E78" i="43" s="1"/>
  <c r="E72" i="42"/>
  <c r="E71" i="42"/>
  <c r="E74" i="42" s="1"/>
  <c r="E78" i="42" s="1"/>
  <c r="E72" i="41"/>
  <c r="E71" i="41"/>
  <c r="E74" i="41" s="1"/>
  <c r="E78" i="41" s="1"/>
  <c r="E72" i="40"/>
  <c r="E71" i="40"/>
  <c r="E74" i="40" s="1"/>
  <c r="E78" i="40" s="1"/>
  <c r="E71" i="36"/>
  <c r="E72" i="36"/>
  <c r="E73" i="35"/>
  <c r="E72" i="35"/>
  <c r="E75" i="35" s="1"/>
  <c r="E79" i="35" s="1"/>
  <c r="E72" i="34"/>
  <c r="E75" i="34" s="1"/>
  <c r="E79" i="34" s="1"/>
  <c r="E73" i="34"/>
  <c r="E73" i="33"/>
  <c r="E72" i="33"/>
  <c r="E69" i="32"/>
  <c r="E72" i="32" s="1"/>
  <c r="E76" i="32" s="1"/>
  <c r="E69" i="31"/>
  <c r="E72" i="31" s="1"/>
  <c r="E76" i="31" s="1"/>
  <c r="E69" i="30"/>
  <c r="E72" i="30"/>
  <c r="E76" i="30" s="1"/>
  <c r="E70" i="29"/>
  <c r="E72" i="29"/>
  <c r="E76" i="29" s="1"/>
  <c r="E69" i="28"/>
  <c r="E72" i="28" s="1"/>
  <c r="E76" i="28" s="1"/>
  <c r="E70" i="28"/>
  <c r="E69" i="27"/>
  <c r="E70" i="27"/>
  <c r="E72" i="26"/>
  <c r="E71" i="26"/>
  <c r="E74" i="26" s="1"/>
  <c r="E78" i="26" s="1"/>
  <c r="E72" i="25"/>
  <c r="E71" i="25"/>
  <c r="E74" i="25" s="1"/>
  <c r="E78" i="25" s="1"/>
  <c r="E71" i="24"/>
  <c r="E72" i="24"/>
  <c r="E74" i="36" l="1"/>
  <c r="E78" i="36" s="1"/>
  <c r="E75" i="33"/>
  <c r="E79" i="33" s="1"/>
  <c r="E72" i="27"/>
  <c r="E76" i="27" s="1"/>
  <c r="E74" i="24"/>
  <c r="E78" i="24" s="1"/>
</calcChain>
</file>

<file path=xl/sharedStrings.xml><?xml version="1.0" encoding="utf-8"?>
<sst xmlns="http://schemas.openxmlformats.org/spreadsheetml/2006/main" count="962" uniqueCount="263">
  <si>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</si>
  <si>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</si>
  <si>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</si>
  <si>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</si>
  <si>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</si>
  <si>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</si>
  <si>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</si>
  <si>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</si>
  <si>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</si>
  <si>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</si>
  <si>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</si>
  <si>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</si>
  <si>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</si>
  <si>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</si>
  <si>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</si>
  <si>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</si>
  <si>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</si>
  <si>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</si>
  <si>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</si>
  <si>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</si>
  <si>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</si>
  <si>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</si>
  <si>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</si>
  <si>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</si>
  <si>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</si>
  <si>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</si>
  <si>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</si>
  <si>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</si>
  <si>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</si>
  <si>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</si>
  <si>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</si>
  <si>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</si>
  <si>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Diverses discussions téléphoniques avec le comptable;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</si>
  <si>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</si>
  <si>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</si>
  <si>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Le 3 février 2014</t>
  </si>
  <si>
    <t>FRANÇOIS HAMEL</t>
  </si>
  <si>
    <t>ASSURANCIA MARCEL HAMEL INC.</t>
  </si>
  <si>
    <t>6645, boul. Henri Bourassa
Québec  QUÉBEC  G1H 3C4</t>
  </si>
  <si>
    <t># 14010</t>
  </si>
  <si>
    <t xml:space="preserve"> - Révision de la documentation juridique afférente aux présentes transactions;</t>
  </si>
  <si>
    <t xml:space="preserve"> - Préparer des tableaux de vente pour la portion à Intact ainsi qu'une portion pour Steve;</t>
  </si>
  <si>
    <t xml:space="preserve"> - Diverses discussions téléphoniques avec vous, le conseiller juridique, Michel Lafrance et les gens d'Intact ;</t>
  </si>
  <si>
    <t xml:space="preserve"> - Prise de connaissance des documents soumis et diverses analyses nécessaires;</t>
  </si>
  <si>
    <t>Le 25 février 2014</t>
  </si>
  <si>
    <t># 14035</t>
  </si>
  <si>
    <t xml:space="preserve"> - Rencontre avec vous aux bureaux de PME Inter Notaire à Boucherville;</t>
  </si>
  <si>
    <t xml:space="preserve"> - Révision des versions modifiées la documentation juridique afférente aux présentes transactions;</t>
  </si>
  <si>
    <t xml:space="preserve"> - Modifications aux tableaux de calcul de prix de vente et à la répartition par action;</t>
  </si>
  <si>
    <t>Le 10 juillet 2014</t>
  </si>
  <si>
    <t># 14152</t>
  </si>
  <si>
    <t xml:space="preserve"> - Révision des informations aux états financiers avec votre comptable;</t>
  </si>
  <si>
    <t>Le 3 septembre 2014</t>
  </si>
  <si>
    <t># 14203</t>
  </si>
  <si>
    <t xml:space="preserve"> - Analyse du prix de vente final, modifications des tableaux, courriels avec vous et autres intervenants;</t>
  </si>
  <si>
    <t xml:space="preserve"> - Question de Michel Lafrance concernant le versement de dividende vs les différentes catégories d'actions;</t>
  </si>
  <si>
    <t>*** Payable sur réception.  Frais d’administration de 24 % par année sur note d’honoraires passée due. ***</t>
  </si>
  <si>
    <t>Le 5 mai 2015</t>
  </si>
  <si>
    <t># 15093</t>
  </si>
  <si>
    <t xml:space="preserve"> - Discussion avec vous sur la comptabilisation des avances à vos compagnies de gestion;</t>
  </si>
  <si>
    <t xml:space="preserve"> - Travail avec Michel Lafrance au niveau de la comptabilisation des transactions survenues dans l'année;</t>
  </si>
  <si>
    <t xml:space="preserve"> - Travail avec Michel Lafrance sur la production et détermination des T5 à produire pour l'année;</t>
  </si>
  <si>
    <t xml:space="preserve"> - Modifications des tableaux de transactions pour refléter les chiffres finaux et fournir les informations à Michel Lafrance;</t>
  </si>
  <si>
    <t xml:space="preserve"> - Révision des multiples déclarations de revenus;</t>
  </si>
  <si>
    <t>Le 1er juillet 2015</t>
  </si>
  <si>
    <t># 15146</t>
  </si>
  <si>
    <t xml:space="preserve"> - Analyse des états financiers des compagnies de gestion et discussions au sujet des correctifs à apporter avec Michel Lafrance;</t>
  </si>
  <si>
    <t>GESTION FRANÇOIS HAMEL INC ET GESTION VALÉRIE HAMEL INC</t>
  </si>
  <si>
    <t>FRANÇOIS HAMEL / VALÉRIE HAMEL</t>
  </si>
  <si>
    <t>Le 18 décembre 2017</t>
  </si>
  <si>
    <t># 17278</t>
  </si>
  <si>
    <t xml:space="preserve"> - Travail d'analyse en lien avec les propositions du minitre Morneau ;</t>
  </si>
  <si>
    <t>Le 14 SEPTEMBRE 2020</t>
  </si>
  <si>
    <t># 20240</t>
  </si>
  <si>
    <t xml:space="preserve"> - Analyse et recherches fiscales pour déterminer les possibilités de planification afin de sortir la bâtisse de la société ;</t>
  </si>
  <si>
    <t xml:space="preserve"> - Détermination des impacts fiscaux dans le cadre de la planification visant à sortir l'immeuble de la société ;</t>
  </si>
  <si>
    <t xml:space="preserve"> - Préparation d'un organigramme actuel de la société avec toutes les caractéristiques fiscales ;</t>
  </si>
  <si>
    <t xml:space="preserve"> - Analyse de tous les livres des minutes pour déterminer les caractéristiques fiscales des actions;</t>
  </si>
  <si>
    <t xml:space="preserve"> - Travail avec Intact afin de faire approuver la planification ;</t>
  </si>
  <si>
    <t xml:space="preserve"> - Obtenir les informations pour la création de 3 nouvelles sociétés ;</t>
  </si>
  <si>
    <t xml:space="preserve"> - Analyse des actes de fiducies et détection des problématiques, analyse des solutions et discussions ;</t>
  </si>
  <si>
    <t xml:space="preserve"> - Diverses discussions téléphoniques avec vous, votre comptable, les juristes et Intact ;</t>
  </si>
  <si>
    <t xml:space="preserve"> - Analyse du dossier avec les producteurs, conséquences fiscales et recommandations ;</t>
  </si>
  <si>
    <t xml:space="preserve"> - Débuter la rédaction d'un mémorandum fiscal pour mettre en place la réorganisation;</t>
  </si>
  <si>
    <t xml:space="preserve"> - Diverses discussions téléphoniques avec vous, votre conseiller juridique, Intact et votre comptable ;</t>
  </si>
  <si>
    <t xml:space="preserve"> - Analyse, lecture et rédaction de divers courriels avec les divers intervenants;</t>
  </si>
  <si>
    <t>Frais d'un consultant en taxes à la consommation</t>
  </si>
  <si>
    <t># 20339</t>
  </si>
  <si>
    <t>Le 17 DÉCEMBRE 2020</t>
  </si>
  <si>
    <t xml:space="preserve"> - Travail avec Intact et leurs consultants interne et externe relativement à toute la documentation, etc.</t>
  </si>
  <si>
    <t xml:space="preserve"> - Recherches et analyses fiscales requises suite aux différentes demandes d'Intact ;</t>
  </si>
  <si>
    <t xml:space="preserve"> - Diverses modifications au mémorandum fiscal pour mettre en place la réorganisation;</t>
  </si>
  <si>
    <t xml:space="preserve"> - Préparation et finalisation des formulaires de CDC T2054 et CO-502 requis;</t>
  </si>
  <si>
    <t xml:space="preserve"> - Diverses modifications au sommaire de chèques à faire pour la séance de clôture</t>
  </si>
  <si>
    <t xml:space="preserve"> - Validation de divers soldes fiscaux pertinent aux fins de la présente réorganisation ;</t>
  </si>
  <si>
    <t xml:space="preserve"> - Analyse et travail requis pour corriger le problème de structure rétroactif ;</t>
  </si>
  <si>
    <t xml:space="preserve"> - Différentes rencontre virtuelles avec vous, Intact, les notaires, les conseillers juridiques d'Intact, etc,</t>
  </si>
  <si>
    <t># 21043</t>
  </si>
  <si>
    <t>Le 4 MARS 2021</t>
  </si>
  <si>
    <t xml:space="preserve"> - Validation des différents chèques et transferts bancaires en lien avec les prétentes transactions ;</t>
  </si>
  <si>
    <t xml:space="preserve"> - Différentes discussions téléphoniques avec vous, vos conseillers juridiques et vos comptables ;</t>
  </si>
  <si>
    <t xml:space="preserve"> - Travail avec vos comptables à la préparation des États financiers, déclarations de revenus et Relevés T5/3 dans certaines entités du groupe ;</t>
  </si>
  <si>
    <t xml:space="preserve"> - Travail avec vous et vos juristes relativement au bail entre Gestion immobilière et Assurancia Marcel Hamel ;</t>
  </si>
  <si>
    <t xml:space="preserve"> - Recherches fiscales requises suite à diverses demandes ;</t>
  </si>
  <si>
    <t xml:space="preserve"> - Préparation de procuration pour Gestion Immobilière, préparation de déclaration de TPS/TVQ amendée et communications avec le gouvernement ;</t>
  </si>
  <si>
    <t>6645, boul. Henri Bourassa
Québec (Québec)  G1H 3C4</t>
  </si>
  <si>
    <t>Le 5 MAI 2021</t>
  </si>
  <si>
    <t xml:space="preserve"> - Travail avec vos comptables à la préparation des États financiers, déclarations de revenus des différentes entités du groupe ;</t>
  </si>
  <si>
    <t xml:space="preserve"> - Différentes modifications au mémorandum suite à la réception de chiffres finaux relativement aux commissions, fournir les directives aux juristes et révision des documents légaux ;</t>
  </si>
  <si>
    <t xml:space="preserve"> - Analyse, lecture et rédaction de divers courriels avec vous et les divers intervenants relativement à divers sujets ;</t>
  </si>
  <si>
    <t xml:space="preserve"> - Travail avec vos juristes relativement à la planification des actions d'assurance-vie, analyse, recherche et planification successorale ;</t>
  </si>
  <si>
    <t># 21184</t>
  </si>
  <si>
    <t>Le 21 JUILLET 2021</t>
  </si>
  <si>
    <t xml:space="preserve"> - Travail relativement à la sortie de Steve Binet - Courriels, calculs, directives, ajouts au mémo, etc,</t>
  </si>
  <si>
    <t xml:space="preserve"> - Travail avec vos comptables à la finalisation des États financiers, déclarations de revenus des différentes entités du groupe ;</t>
  </si>
  <si>
    <t xml:space="preserve"> - Divers calculs effectués suite à la réception des chiffres finaux;</t>
  </si>
  <si>
    <t xml:space="preserve"> - Modifications au mémorandum fiscal suite à la réception des chiffres finaux ;</t>
  </si>
  <si>
    <t xml:space="preserve"> - Travail avec vos juristes sur la planification des prochaines étapes ;</t>
  </si>
  <si>
    <t xml:space="preserve"> - Recherches fiscales requises ;</t>
  </si>
  <si>
    <t># 21305</t>
  </si>
  <si>
    <t># 21317</t>
  </si>
  <si>
    <t>STEEVE BINET</t>
  </si>
  <si>
    <t>1884, des Genevriers
Ancienne-Lorette (Québec) G2E 5T1</t>
  </si>
  <si>
    <t xml:space="preserve"> - Analyse et détermination des étapes requises afin de vendre vos actions de Assurancia Marcel Hamel ;</t>
  </si>
  <si>
    <t xml:space="preserve"> - Introduction d'étapes additionnelles à notre mémorandum fiscal relativement aux étapes requises ;</t>
  </si>
  <si>
    <t xml:space="preserve"> - Divers calculs effectués relativement à votre sortie de l'actionnariat ;</t>
  </si>
  <si>
    <t># 21394</t>
  </si>
  <si>
    <t>Le 5 OCTOBRE 2021</t>
  </si>
  <si>
    <t xml:space="preserve"> - Révision de différentes documentations légales ;</t>
  </si>
  <si>
    <t>Le 30 MARS 2022</t>
  </si>
  <si>
    <t># 22092</t>
  </si>
  <si>
    <t>GESTION IMMOBILIÈRE VALÉRIE ET FRANÇOIS HAMEL INC.</t>
  </si>
  <si>
    <t xml:space="preserve"> - Lecture, analyse et rédaction de divers courriels avec vous et votre comptable ;</t>
  </si>
  <si>
    <t xml:space="preserve"> - Travail avec votre comptable sur les états financiers et déclarations d'impôts 2021 ;</t>
  </si>
  <si>
    <t xml:space="preserve"> - Travail avec votre comptable à la production des différents relevés fiscaux ;</t>
  </si>
  <si>
    <t xml:space="preserve"> - Analyse des conséquences de la réorganisation sur les différents relevés fiscaux, états financiers et déclarations d'impôts et production d'un sommaire à votre comptable ;</t>
  </si>
  <si>
    <t>Le 12 MAI 2022</t>
  </si>
  <si>
    <t># 22157</t>
  </si>
  <si>
    <t xml:space="preserve"> - Analyse des différents impacts pour Steeve et fournir les explications demandés et courriel sommaire ;</t>
  </si>
  <si>
    <t>Le 9 SEPTEMBRE 2022</t>
  </si>
  <si>
    <t># 22308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</si>
  <si>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</si>
  <si>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</si>
  <si>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</si>
  <si>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</si>
  <si>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</si>
  <si>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</si>
  <si>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</si>
  <si>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</si>
  <si>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</si>
  <si>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</si>
  <si>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</si>
  <si>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</si>
  <si>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</si>
  <si>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</si>
  <si>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</si>
  <si>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</si>
  <si>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</si>
  <si>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</si>
  <si>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</si>
  <si>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</si>
  <si>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</si>
  <si>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</si>
  <si>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des directives juridique à l'attention des notaire pour toutes les résolutions de la dernière année à préparer ;</t>
  </si>
  <si>
    <t xml:space="preserve"> - Questionnements relativement à l'achat de clientèle commerciale d'un employé via un intermédiaire ;</t>
  </si>
  <si>
    <t>Le 20 DÉCEMBRE 2022</t>
  </si>
  <si>
    <t># 22426</t>
  </si>
  <si>
    <t xml:space="preserve"> - Diverses discussions téléphoniques avec vous et votre comptable sur différentes questions, notamment la vente de parts ;</t>
  </si>
  <si>
    <t>Le 21 MARS 2023</t>
  </si>
  <si>
    <t># 23058</t>
  </si>
  <si>
    <t xml:space="preserve"> - Diverses discussions téléphoniques avec vous, votre comptable et votre notaire sur différentes questions, notamment la vente de parts ;</t>
  </si>
  <si>
    <t xml:space="preserve"> - Lecture, analyse et rédaction de divers courriels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</si>
  <si>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</si>
  <si>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</si>
  <si>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</si>
  <si>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</si>
  <si>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 diverses questions tel que la structure de financement de la transaction à venir, le transfert des assurances et diverses autres portions en lien avec la transaction ;</t>
  </si>
  <si>
    <t xml:space="preserve"> - Analyse des différents documents reçus afin de comprendre, corriger et expliquer ;</t>
  </si>
  <si>
    <t xml:space="preserve"> - Travail avec Intact en lien avec la planification pré-vente ;</t>
  </si>
  <si>
    <t xml:space="preserve"> - Échanges sur différents aspects des formules liées à la transaction, analyse du placement dans SFCB, Sunlife et ajustements aux calculs ;</t>
  </si>
  <si>
    <t xml:space="preserve"> - Analyse, réflexions et recherches fiscales permettant de déterminer le plan optimal fiscal à venir ;</t>
  </si>
  <si>
    <t># 23127</t>
  </si>
  <si>
    <t>Le 28 AVRIL 2023</t>
  </si>
  <si>
    <t xml:space="preserve"> - Préparation aux rencontres et rencontres avec vous par Vidéoconférence le 29 mars, le 5 avril et le 25 avril;</t>
  </si>
  <si>
    <t xml:space="preserve"> - Analyse des divers actes de fiducie dans le cadre de la mise en place de la réorganisation ;</t>
  </si>
  <si>
    <t xml:space="preserve"> - Analyses, calculs et préparation de tableaux en lien avec l'établissement des justes valeurs marchandes des diverses sociétés ;</t>
  </si>
  <si>
    <t xml:space="preserve"> - Estimation du calcul du Revenu Protégé nécessaire pour les fins de la réorganisation pour chacune des entités ;</t>
  </si>
  <si>
    <t xml:space="preserve"> - Préparation de divers tableaux pour les fins de financement des acheteurs vs nos chiffres ;</t>
  </si>
  <si>
    <t xml:space="preserve"> - Analyse de diverses problématiques fiscales et les diverses solutions, dont l'impact des transactions futures dans Assurancia Inc ;</t>
  </si>
  <si>
    <t xml:space="preserve"> - Régler problèmes des sommes à recevoir des fiducies dans AMH ;</t>
  </si>
  <si>
    <t xml:space="preserve"> - Analyse du transfert des assurances ;</t>
  </si>
  <si>
    <t xml:space="preserve"> - Diverses discussions téléphoniques, lecture, analyse et rédaction de divers courriels avec vous, le juriste, votre comptable, les comptables de l'acheteur et Intact ;</t>
  </si>
  <si>
    <t xml:space="preserve"> - Travail relativement à l'attribution des diverses sommes dans les diverses fiducies ;</t>
  </si>
  <si>
    <t xml:space="preserve"> - Avancement dans la rédaction d'un mémorandum fiscal pour mettre en place la réorganisation fiscale déterminée ;</t>
  </si>
  <si>
    <t>Le 30 MAI 2023</t>
  </si>
  <si>
    <t># 23190</t>
  </si>
  <si>
    <t xml:space="preserve"> - Analyse, réflexions et recherches fiscales permettant de déterminer le plan d'action fiscal optimal suite aux modifications survenues;</t>
  </si>
  <si>
    <t xml:space="preserve"> - Modifications aux analyses, calculs et tableaux en lien avec l'établissement des justes valeurs marchandes des diverses sociétés ;</t>
  </si>
  <si>
    <t xml:space="preserve"> - Recherches et analyses fiscales requises pour la mise en place de la réorganisation, notamment les transferts d'assurance-vie, assurance maladie-grave, formulaires de divulgation volontaire, etc. ;</t>
  </si>
  <si>
    <t xml:space="preserve"> - Travail relativement au transfert des assurances ;</t>
  </si>
  <si>
    <t xml:space="preserve"> - Travail de modifications relativement à l'attribution des diverses sommes dans les diverses fiducies ;</t>
  </si>
  <si>
    <t xml:space="preserve"> - Travail de simulation de l'optimisation des attributions vs l'impôt minimum de remplacement et autres ;</t>
  </si>
  <si>
    <t xml:space="preserve"> - Avancement dans la rédaction d'un mémorandum fiscal et diverses modifications pour mettre en place la réorganisation fiscale déterminée ;</t>
  </si>
  <si>
    <t xml:space="preserve"> - Travail en lien avec les divers changements de scénarios en lien avec le rachat des parts dans Assurancia Inc ;</t>
  </si>
  <si>
    <t xml:space="preserve"> - Révision de l'entente sur l'assurance-vie entre actionnaires ;</t>
  </si>
  <si>
    <t xml:space="preserve"> - Analyse de l'optimisation des règles de fractionnement de revenus ;</t>
  </si>
  <si>
    <t>Le 16 JUIN 2023</t>
  </si>
  <si>
    <t># 23231</t>
  </si>
  <si>
    <t xml:space="preserve"> - Diverses discussions téléphoniques, lecture, analyse et rédaction de divers courriels avec vous, le juriste, votre comptable et Intact ;</t>
  </si>
  <si>
    <t xml:space="preserve"> - Problématique relativement au délais de transferts d'assurance-vie ;</t>
  </si>
  <si>
    <t xml:space="preserve"> - Avancement dans la rédaction d'un mémorandum fiscal pour mettre en place la réorganisation fiscale déterminée suite aux demandes de modifications des différents actionnaires de la société ;</t>
  </si>
  <si>
    <t xml:space="preserve"> - Travail relativement à la lettre d'intention préparée par les acheteurs ;</t>
  </si>
  <si>
    <t xml:space="preserve"> - Préparation à la rencontre et rencontre avec Intact par Vidéoconférence ;</t>
  </si>
  <si>
    <t xml:space="preserve"> - Travail avec les juriste et révision de la documentation juridique afférente à la réorganisation ;</t>
  </si>
  <si>
    <t xml:space="preserve"> - Préparation de la liste de paiements à effectuer et directives ;</t>
  </si>
  <si>
    <t xml:space="preserve"> - Préparation des 6 formulaires de roulement T2057 et TP-518 requis;</t>
  </si>
  <si>
    <t># 23232</t>
  </si>
  <si>
    <t>497 DE LA PAUMELLE
QUÉBEC, QC, G1C 8K3</t>
  </si>
  <si>
    <t xml:space="preserve"> - Portion de notre travail entourant la vente de vos actions dans Assurancia Marcel Hamel, notamment: discussions téléphoniques, courriels, rédaction de mémorandum, préparation de la documentation fiscal, révision de la documentation juridique, etc.</t>
  </si>
  <si>
    <t>VALÉRIE HAMEL</t>
  </si>
  <si>
    <t>2465 RUE CHOMINA
QUÉBEC, QUÉBEC, G2B 5M1</t>
  </si>
  <si>
    <t># 23233</t>
  </si>
  <si>
    <t># 23234</t>
  </si>
  <si>
    <t>FIDUCIE FAMILIALE FRANÇOIS HAMEL 2010</t>
  </si>
  <si>
    <t>FIDUCIE FAMILIALE FRANÇOIS HAMEL 2020</t>
  </si>
  <si>
    <t>FIDUCIE FAMILIALE VALÉRIE HAMEL 2010</t>
  </si>
  <si>
    <t># 23235</t>
  </si>
  <si>
    <t>FIDUCIE FAMILIALE VALÉRIE HAMEL 2020</t>
  </si>
  <si>
    <t># 23236</t>
  </si>
  <si>
    <t># 23237</t>
  </si>
  <si>
    <t>Le 3 OCTOBRE 2023</t>
  </si>
  <si>
    <t># 23326</t>
  </si>
  <si>
    <t>GESTION FRANÇOIS HAMEL INC.</t>
  </si>
  <si>
    <t xml:space="preserve"> - Divers échanges avec vous relativement au transfert d'assuranc maladie-grave et d'assurance-vie ;</t>
  </si>
  <si>
    <t xml:space="preserve"> - Divers questionnements relativement aux impacts fiscaux des transactions, au fonctionnement des paiements, aux transferts d'argents, à la balance de vente, etc.</t>
  </si>
  <si>
    <t># 23327</t>
  </si>
  <si>
    <t>GESTION VALÉRIE HAMEL INC.</t>
  </si>
  <si>
    <t>Le 10 DÉCEMBRE 2023</t>
  </si>
  <si>
    <t># 23477</t>
  </si>
  <si>
    <t>JEAN-PIERRE TARDIF</t>
  </si>
  <si>
    <t xml:space="preserve"> - Diverses modifications au mémorandum fiscal suite à la réception d'informations post-cloture ;</t>
  </si>
  <si>
    <t xml:space="preserve"> - Travail avec votre comptable relativement aux états financiers et déclaration de revenus de la société ;</t>
  </si>
  <si>
    <t xml:space="preserve"> - Travail entourant la détermination de la valeur marchande de la société et préparer des tableaux modifiés avec les ajustements finaux ;</t>
  </si>
  <si>
    <t>Le 18 FÉVRIER 2024</t>
  </si>
  <si>
    <t># 24015</t>
  </si>
  <si>
    <t xml:space="preserve"> - Analyse et recherches fiscales entourant les nouvelles règles de divulgation des opérations désignées ;</t>
  </si>
  <si>
    <t xml:space="preserve"> - Diverses discussions téléphoniques avec Revenu Québec afin de valider divers aspect des nouvelles règles ;</t>
  </si>
  <si>
    <t xml:space="preserve"> - Préparer les divers formulaires de divulgation des opérations désignées ;</t>
  </si>
  <si>
    <t xml:space="preserve"> - Lecture, analyse et rédaction de divers courriels avec vous;</t>
  </si>
  <si>
    <t>FIDUCIE FAMILIALE FRANÇOIS HAMEL (2020)</t>
  </si>
  <si>
    <t>FIDUCIE FAMILIALE FRANÇOIS HAMEL (2010)</t>
  </si>
  <si>
    <t># 24016</t>
  </si>
  <si>
    <t>FIDUCIE FAMILIALE VALÉRIE HAMEL (2010)</t>
  </si>
  <si>
    <t># 24017</t>
  </si>
  <si>
    <t>FIDUCIE FAMILIALE VALÉRIE HAMEL (2020)</t>
  </si>
  <si>
    <t># 24018</t>
  </si>
  <si>
    <t>Le 10 MAI 2024</t>
  </si>
  <si>
    <t># 24164</t>
  </si>
  <si>
    <t xml:space="preserve"> - Analyse et réponses aux diverses questions des divers intervenants ;</t>
  </si>
  <si>
    <t xml:space="preserve"> - Modifications aux tableaux et annexes suite à la réception des chiffres à jour ;</t>
  </si>
  <si>
    <t xml:space="preserve"> - Travail avec les différents intervenants afin que tout soit fait conformément aux instructions/planification ;</t>
  </si>
  <si>
    <t xml:space="preserve"> - Différentes modifications au mémorandum fiscal suite à la réception des chiffres finaux ;</t>
  </si>
  <si>
    <t># 24165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</si>
</sst>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8" fillId="0" borderId="0" xfId="3" applyFont="1"/>
    <xf numFmtId="0" fontId="16" fillId="0" borderId="0" xfId="3" applyFont="1"/>
    <xf numFmtId="0" fontId="11" fillId="0" borderId="0" xfId="3" applyFont="1"/>
    <xf numFmtId="0" fontId="17" fillId="0" borderId="0" xfId="3" applyFont="1"/>
    <xf numFmtId="0" fontId="9" fillId="0" borderId="0" xfId="3" applyFont="1"/>
    <xf numFmtId="0" fontId="13" fillId="0" borderId="0" xfId="3" applyFont="1"/>
    <xf numFmtId="0" fontId="13" fillId="0" borderId="0" xfId="3" applyFont="1" applyAlignment="1">
      <alignment horizontal="center"/>
    </xf>
    <xf numFmtId="0" fontId="16" fillId="0" borderId="0" xfId="3" applyFont="1" applyAlignment="1">
      <alignment horizontal="right"/>
    </xf>
    <xf numFmtId="0" fontId="8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2" fillId="0" borderId="0" xfId="3" applyFont="1"/>
    <xf numFmtId="7" fontId="12" fillId="0" borderId="0" xfId="3" applyNumberFormat="1" applyFont="1"/>
    <xf numFmtId="0" fontId="12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right"/>
    </xf>
    <xf numFmtId="10" fontId="17" fillId="0" borderId="0" xfId="3" applyNumberFormat="1" applyFont="1" applyAlignment="1">
      <alignment horizontal="left"/>
    </xf>
    <xf numFmtId="167" fontId="17" fillId="0" borderId="0" xfId="3" applyNumberFormat="1" applyFont="1" applyAlignment="1">
      <alignment horizontal="left"/>
    </xf>
    <xf numFmtId="166" fontId="17" fillId="0" borderId="0" xfId="3" applyNumberFormat="1" applyFont="1"/>
    <xf numFmtId="7" fontId="17" fillId="0" borderId="0" xfId="3" applyNumberFormat="1" applyFont="1"/>
    <xf numFmtId="0" fontId="19" fillId="3" borderId="14" xfId="3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7" fontId="19" fillId="3" borderId="16" xfId="3" applyNumberFormat="1" applyFont="1" applyFill="1" applyBorder="1" applyAlignment="1">
      <alignment vertical="center"/>
    </xf>
    <xf numFmtId="0" fontId="7" fillId="0" borderId="0" xfId="3" applyFont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4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2468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681AF4-28FB-4D1B-AC6E-80A169F56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B86481-73C4-44D5-A3A5-31BF98123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66E07C-DFEA-4D6D-8980-1EC9764D3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D6C349-B189-4737-B1D8-98DCAD080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6483E66-1E23-467B-97A7-4F06AA4B4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3659D44-EA11-453C-BB6A-987CC7CC1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1E58FA-F45D-44CD-8D40-B9F6D597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B217B7-92C0-4796-A58A-8FA45A2BE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ECBD83-E190-4C8B-9AA9-68B46DEA4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4E767E-0264-482B-85A6-861CB0093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9CD48E-016A-4568-AFBC-B56D555E9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C84B9E-FA23-44B3-81C4-BCFBD0D9E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3F0F0BA-00B4-478A-A1FE-00D7F50DF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F641FE-D17C-47FC-AF57-CF75856C5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6CF1EF-13D6-4E55-B8ED-DA6A75631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FEB64F-9CCD-4C68-A8E5-6AFD4088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1E7930-F490-475F-937B-A022B4104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3898FA-E75B-4837-8E80-659BD7FF2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BF8718-9FE8-4993-BD5C-2532D18C9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A6963B-9381-46D2-9EA7-BAB6E2D0D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6C6D79-40B3-4937-BE9E-B4A42905D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152CA7-256D-4A8F-8771-8EA17877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7C8525-C4AD-44AA-AB49-620C648F0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03A5FDD-A6E6-49B4-BB8A-9C164C4C5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DD2B78-28F2-4788-B256-EF46C51BC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D0C3C4-59FF-4BAD-9441-4359A18AF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1106AC-F604-4EAA-9F17-190E17E0C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E47BC1-5A46-4B62-861E-8B4275999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47624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44374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6D4BC4-3E6F-4217-A274-D40157933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501763-E862-40CD-AB74-9A2C5CB36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6CBCEB-6992-4F5F-AE89-11CCD76EF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7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36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5" t="s">
        <v>38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80" t="s">
        <v>0</v>
      </c>
      <c r="B30" s="80"/>
      <c r="C30" s="80"/>
      <c r="D30" s="80"/>
      <c r="E30" s="80"/>
      <c r="F30" s="8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78"/>
      <c r="C33" s="78"/>
      <c r="D33" s="78"/>
      <c r="E33" s="28"/>
      <c r="F33" s="21"/>
    </row>
    <row r="34" spans="1:6" ht="14.25" x14ac:dyDescent="0.2">
      <c r="A34" s="21"/>
      <c r="B34" s="78"/>
      <c r="C34" s="78"/>
      <c r="D34" s="78"/>
      <c r="E34" s="28"/>
      <c r="F34" s="21"/>
    </row>
    <row r="35" spans="1:6" ht="14.25" x14ac:dyDescent="0.2">
      <c r="A35" s="21"/>
      <c r="B35" s="78" t="s">
        <v>21</v>
      </c>
      <c r="C35" s="78"/>
      <c r="D35" s="78"/>
      <c r="E35" s="28"/>
      <c r="F35" s="21"/>
    </row>
    <row r="36" spans="1:6" ht="14.25" x14ac:dyDescent="0.2">
      <c r="A36" s="21"/>
      <c r="B36" s="78"/>
      <c r="C36" s="78"/>
      <c r="D36" s="78"/>
      <c r="E36" s="28"/>
      <c r="F36" s="21"/>
    </row>
    <row r="37" spans="1:6" ht="14.25" x14ac:dyDescent="0.2">
      <c r="A37" s="21"/>
      <c r="B37" s="78"/>
      <c r="C37" s="78"/>
      <c r="D37" s="78"/>
      <c r="E37" s="28"/>
      <c r="F37" s="21"/>
    </row>
    <row r="38" spans="1:6" ht="14.25" x14ac:dyDescent="0.2">
      <c r="A38" s="21"/>
      <c r="B38" s="78" t="s">
        <v>43</v>
      </c>
      <c r="C38" s="78"/>
      <c r="D38" s="78"/>
      <c r="E38" s="28"/>
      <c r="F38" s="21"/>
    </row>
    <row r="39" spans="1:6" ht="14.25" x14ac:dyDescent="0.2">
      <c r="A39" s="21"/>
      <c r="B39" s="78"/>
      <c r="C39" s="78"/>
      <c r="D39" s="78"/>
      <c r="E39" s="28"/>
      <c r="F39" s="21"/>
    </row>
    <row r="40" spans="1:6" ht="14.25" x14ac:dyDescent="0.2">
      <c r="A40" s="21"/>
      <c r="B40" s="78"/>
      <c r="C40" s="78"/>
      <c r="D40" s="78"/>
      <c r="E40" s="28"/>
      <c r="F40" s="21"/>
    </row>
    <row r="41" spans="1:6" ht="14.25" x14ac:dyDescent="0.2">
      <c r="A41" s="21"/>
      <c r="B41" s="78" t="s">
        <v>24</v>
      </c>
      <c r="C41" s="78"/>
      <c r="D41" s="78"/>
      <c r="E41" s="28"/>
      <c r="F41" s="21"/>
    </row>
    <row r="42" spans="1:6" ht="14.25" x14ac:dyDescent="0.2">
      <c r="A42" s="21"/>
      <c r="B42" s="78"/>
      <c r="C42" s="78"/>
      <c r="D42" s="78"/>
      <c r="E42" s="28"/>
      <c r="F42" s="21"/>
    </row>
    <row r="43" spans="1:6" ht="14.25" x14ac:dyDescent="0.2">
      <c r="A43" s="21"/>
      <c r="B43" s="78"/>
      <c r="C43" s="78"/>
      <c r="D43" s="78"/>
      <c r="E43" s="28"/>
      <c r="F43" s="21"/>
    </row>
    <row r="44" spans="1:6" ht="14.25" x14ac:dyDescent="0.2">
      <c r="A44" s="21"/>
      <c r="B44" s="78" t="s">
        <v>23</v>
      </c>
      <c r="C44" s="78"/>
      <c r="D44" s="78"/>
      <c r="E44" s="28"/>
      <c r="F44" s="21"/>
    </row>
    <row r="45" spans="1:6" ht="14.25" x14ac:dyDescent="0.2">
      <c r="A45" s="21"/>
      <c r="B45" s="78"/>
      <c r="C45" s="78"/>
      <c r="D45" s="78"/>
      <c r="E45" s="28"/>
      <c r="F45" s="21"/>
    </row>
    <row r="46" spans="1:6" ht="14.25" x14ac:dyDescent="0.2">
      <c r="A46" s="21"/>
      <c r="B46" s="78"/>
      <c r="C46" s="78"/>
      <c r="D46" s="78"/>
      <c r="E46" s="28"/>
      <c r="F46" s="21"/>
    </row>
    <row r="47" spans="1:6" ht="14.25" x14ac:dyDescent="0.2">
      <c r="A47" s="21"/>
      <c r="B47" s="78" t="s">
        <v>40</v>
      </c>
      <c r="C47" s="78"/>
      <c r="D47" s="78"/>
      <c r="E47" s="28"/>
      <c r="F47" s="21"/>
    </row>
    <row r="48" spans="1:6" ht="14.25" x14ac:dyDescent="0.2">
      <c r="A48" s="21"/>
      <c r="B48" s="78"/>
      <c r="C48" s="78"/>
      <c r="D48" s="78"/>
      <c r="E48" s="28"/>
      <c r="F48" s="21"/>
    </row>
    <row r="49" spans="1:6" ht="14.25" x14ac:dyDescent="0.2">
      <c r="A49" s="21"/>
      <c r="B49" s="78"/>
      <c r="C49" s="78"/>
      <c r="D49" s="78"/>
      <c r="E49" s="28"/>
      <c r="F49" s="21"/>
    </row>
    <row r="50" spans="1:6" ht="14.25" x14ac:dyDescent="0.2">
      <c r="A50" s="21"/>
      <c r="B50" s="78" t="s">
        <v>41</v>
      </c>
      <c r="C50" s="78"/>
      <c r="D50" s="78"/>
      <c r="E50" s="28"/>
      <c r="F50" s="21"/>
    </row>
    <row r="51" spans="1:6" ht="14.25" x14ac:dyDescent="0.2">
      <c r="A51" s="21"/>
      <c r="B51" s="78"/>
      <c r="C51" s="78"/>
      <c r="D51" s="78"/>
      <c r="E51" s="28"/>
      <c r="F51" s="21"/>
    </row>
    <row r="52" spans="1:6" ht="14.25" x14ac:dyDescent="0.2">
      <c r="A52" s="21"/>
      <c r="B52" s="78"/>
      <c r="C52" s="78"/>
      <c r="D52" s="78"/>
      <c r="E52" s="28"/>
      <c r="F52" s="21"/>
    </row>
    <row r="53" spans="1:6" ht="14.25" x14ac:dyDescent="0.2">
      <c r="A53" s="21"/>
      <c r="B53" s="78" t="s">
        <v>42</v>
      </c>
      <c r="C53" s="78"/>
      <c r="D53" s="78"/>
      <c r="E53" s="28"/>
      <c r="F53" s="21"/>
    </row>
    <row r="54" spans="1:6" ht="14.25" x14ac:dyDescent="0.2">
      <c r="A54" s="21"/>
      <c r="B54" s="78"/>
      <c r="C54" s="78"/>
      <c r="D54" s="78"/>
      <c r="E54" s="28"/>
      <c r="F54" s="21"/>
    </row>
    <row r="55" spans="1:6" ht="14.25" x14ac:dyDescent="0.2">
      <c r="A55" s="21"/>
      <c r="B55" s="78"/>
      <c r="C55" s="78"/>
      <c r="D55" s="78"/>
      <c r="E55" s="28"/>
      <c r="F55" s="21"/>
    </row>
    <row r="56" spans="1:6" ht="14.25" x14ac:dyDescent="0.2">
      <c r="A56" s="21"/>
      <c r="B56" s="78" t="s">
        <v>33</v>
      </c>
      <c r="C56" s="78"/>
      <c r="D56" s="78"/>
      <c r="E56" s="28"/>
      <c r="F56" s="21"/>
    </row>
    <row r="57" spans="1:6" ht="14.25" x14ac:dyDescent="0.2">
      <c r="A57" s="21"/>
      <c r="B57" s="78"/>
      <c r="C57" s="78"/>
      <c r="D57" s="78"/>
      <c r="E57" s="28"/>
      <c r="F57" s="21"/>
    </row>
    <row r="58" spans="1:6" ht="14.25" x14ac:dyDescent="0.2">
      <c r="A58" s="21"/>
      <c r="B58" s="78"/>
      <c r="C58" s="78"/>
      <c r="D58" s="78"/>
      <c r="E58" s="28"/>
      <c r="F58" s="21"/>
    </row>
    <row r="59" spans="1:6" ht="14.25" x14ac:dyDescent="0.2">
      <c r="A59" s="21"/>
      <c r="B59" s="78"/>
      <c r="C59" s="78"/>
      <c r="D59" s="78"/>
      <c r="E59" s="28"/>
      <c r="F59" s="21"/>
    </row>
    <row r="60" spans="1:6" ht="14.25" x14ac:dyDescent="0.2">
      <c r="A60" s="21"/>
      <c r="B60" s="44"/>
      <c r="C60" s="44"/>
      <c r="D60" s="44"/>
      <c r="E60" s="28"/>
      <c r="F60" s="21"/>
    </row>
    <row r="61" spans="1:6" ht="14.25" x14ac:dyDescent="0.2">
      <c r="A61" s="21"/>
      <c r="B61" s="78"/>
      <c r="C61" s="78"/>
      <c r="D61" s="78"/>
      <c r="E61" s="28"/>
      <c r="F61" s="21"/>
    </row>
    <row r="62" spans="1:6" ht="14.25" x14ac:dyDescent="0.2">
      <c r="A62" s="21"/>
      <c r="B62" s="78"/>
      <c r="C62" s="78"/>
      <c r="D62" s="78"/>
      <c r="E62" s="28"/>
      <c r="F62" s="21"/>
    </row>
    <row r="63" spans="1:6" ht="14.25" x14ac:dyDescent="0.2">
      <c r="A63" s="21"/>
      <c r="B63" s="78"/>
      <c r="C63" s="78"/>
      <c r="D63" s="78"/>
      <c r="E63" s="28"/>
      <c r="F63" s="21"/>
    </row>
    <row r="64" spans="1:6" ht="14.25" x14ac:dyDescent="0.2">
      <c r="A64" s="21"/>
      <c r="B64" s="78"/>
      <c r="C64" s="78"/>
      <c r="D64" s="78"/>
      <c r="E64" s="28"/>
      <c r="F64" s="21"/>
    </row>
    <row r="65" spans="1:6" ht="14.25" x14ac:dyDescent="0.2">
      <c r="A65" s="21"/>
      <c r="B65" s="78"/>
      <c r="C65" s="78"/>
      <c r="D65" s="78"/>
      <c r="E65" s="28"/>
      <c r="F65" s="21"/>
    </row>
    <row r="66" spans="1:6" ht="14.25" x14ac:dyDescent="0.2">
      <c r="A66" s="21"/>
      <c r="B66" s="78"/>
      <c r="C66" s="78"/>
      <c r="D66" s="78"/>
      <c r="E66" s="28"/>
      <c r="F66" s="21"/>
    </row>
    <row r="67" spans="1:6" ht="14.25" x14ac:dyDescent="0.2">
      <c r="A67" s="21"/>
      <c r="B67" s="78"/>
      <c r="C67" s="78"/>
      <c r="D67" s="78"/>
      <c r="E67" s="28"/>
      <c r="F67" s="21"/>
    </row>
    <row r="68" spans="1:6" ht="14.25" x14ac:dyDescent="0.2">
      <c r="A68" s="21"/>
      <c r="B68" s="78"/>
      <c r="C68" s="78"/>
      <c r="D68" s="78"/>
      <c r="E68" s="28"/>
      <c r="F68" s="21"/>
    </row>
    <row r="69" spans="1:6" ht="14.25" x14ac:dyDescent="0.2">
      <c r="A69" s="21"/>
      <c r="B69" s="78"/>
      <c r="C69" s="78"/>
      <c r="D69" s="78"/>
      <c r="E69" s="28"/>
      <c r="F69" s="21"/>
    </row>
    <row r="70" spans="1:6" ht="14.25" x14ac:dyDescent="0.2">
      <c r="A70" s="21"/>
      <c r="B70" s="78"/>
      <c r="C70" s="78"/>
      <c r="D70" s="78"/>
      <c r="E70" s="28"/>
      <c r="F70" s="21"/>
    </row>
    <row r="71" spans="1:6" ht="14.25" x14ac:dyDescent="0.2">
      <c r="A71" s="21"/>
      <c r="B71" s="78"/>
      <c r="C71" s="78"/>
      <c r="D71" s="78"/>
      <c r="E71" s="28"/>
      <c r="F71" s="21"/>
    </row>
    <row r="72" spans="1:6" ht="14.25" x14ac:dyDescent="0.2">
      <c r="A72" s="21"/>
      <c r="B72" s="78"/>
      <c r="C72" s="78"/>
      <c r="D72" s="78"/>
      <c r="E72" s="28"/>
      <c r="F72" s="21"/>
    </row>
    <row r="73" spans="1:6" ht="13.5" customHeight="1" x14ac:dyDescent="0.2">
      <c r="A73" s="21"/>
      <c r="B73" s="78"/>
      <c r="C73" s="78"/>
      <c r="D73" s="78"/>
      <c r="E73" s="28"/>
      <c r="F73" s="21"/>
    </row>
    <row r="74" spans="1:6" ht="13.5" customHeight="1" x14ac:dyDescent="0.2">
      <c r="A74" s="21"/>
      <c r="B74" s="25" t="s">
        <v>17</v>
      </c>
      <c r="C74" s="26"/>
      <c r="D74" s="26"/>
      <c r="E74" s="29">
        <f>24*225</f>
        <v>5400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16</v>
      </c>
      <c r="C77" s="26"/>
      <c r="D77" s="26"/>
      <c r="E77" s="29">
        <f>SUM(E74:E76)</f>
        <v>5400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270</v>
      </c>
      <c r="F78" s="21"/>
    </row>
    <row r="79" spans="1:6" ht="13.5" customHeight="1" x14ac:dyDescent="0.2">
      <c r="A79" s="21"/>
      <c r="B79" s="26" t="s">
        <v>4</v>
      </c>
      <c r="C79" s="42">
        <v>9.9750000000000005E-2</v>
      </c>
      <c r="D79" s="26"/>
      <c r="E79" s="43">
        <f>ROUND(E77*C79,2)</f>
        <v>538.65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18</v>
      </c>
      <c r="C81" s="26"/>
      <c r="D81" s="26"/>
      <c r="E81" s="33">
        <f>SUM(E77:E79)</f>
        <v>6208.65</v>
      </c>
      <c r="F81" s="21"/>
    </row>
    <row r="82" spans="1:6" ht="15.75" thickTop="1" x14ac:dyDescent="0.2">
      <c r="A82" s="21"/>
      <c r="B82" s="81"/>
      <c r="C82" s="81"/>
      <c r="D82" s="81"/>
      <c r="E82" s="36"/>
      <c r="F82" s="21"/>
    </row>
    <row r="83" spans="1:6" ht="15" x14ac:dyDescent="0.2">
      <c r="A83" s="21"/>
      <c r="B83" s="79" t="s">
        <v>20</v>
      </c>
      <c r="C83" s="79"/>
      <c r="D83" s="79"/>
      <c r="E83" s="36">
        <v>0</v>
      </c>
      <c r="F83" s="21"/>
    </row>
    <row r="84" spans="1:6" ht="15" x14ac:dyDescent="0.2">
      <c r="A84" s="21"/>
      <c r="B84" s="81"/>
      <c r="C84" s="81"/>
      <c r="D84" s="81"/>
      <c r="E84" s="36"/>
      <c r="F84" s="21"/>
    </row>
    <row r="85" spans="1:6" ht="19.5" customHeight="1" x14ac:dyDescent="0.2">
      <c r="A85" s="21"/>
      <c r="B85" s="37" t="s">
        <v>19</v>
      </c>
      <c r="C85" s="38"/>
      <c r="D85" s="38"/>
      <c r="E85" s="39">
        <f>E81-E83</f>
        <v>6208.65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76"/>
      <c r="C88" s="76"/>
      <c r="D88" s="76"/>
      <c r="E88" s="76"/>
      <c r="F88" s="21"/>
    </row>
    <row r="89" spans="1:6" ht="14.25" x14ac:dyDescent="0.2">
      <c r="A89" s="84" t="s">
        <v>34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77"/>
      <c r="C92" s="77"/>
      <c r="D92" s="77"/>
      <c r="E92" s="77"/>
      <c r="F92" s="21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6"/>
      <c r="C97" s="16"/>
      <c r="D97" s="16"/>
    </row>
  </sheetData>
  <mergeCells count="50">
    <mergeCell ref="A90:F90"/>
    <mergeCell ref="A93:F93"/>
    <mergeCell ref="A89:F89"/>
    <mergeCell ref="B33:D33"/>
    <mergeCell ref="B34:D34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8:D58"/>
    <mergeCell ref="B84:D84"/>
    <mergeCell ref="B56:D56"/>
    <mergeCell ref="B57:D57"/>
    <mergeCell ref="B51:D51"/>
    <mergeCell ref="B52:D52"/>
    <mergeCell ref="B53:D53"/>
    <mergeCell ref="B54:D54"/>
    <mergeCell ref="B55:D55"/>
    <mergeCell ref="B59:D59"/>
    <mergeCell ref="B61:D61"/>
    <mergeCell ref="B62:D62"/>
    <mergeCell ref="B63:D63"/>
    <mergeCell ref="B82:D82"/>
    <mergeCell ref="A30:F30"/>
    <mergeCell ref="B43:D43"/>
    <mergeCell ref="B44:D44"/>
    <mergeCell ref="B45:D45"/>
    <mergeCell ref="B46:D46"/>
    <mergeCell ref="B95:D95"/>
    <mergeCell ref="B88:E88"/>
    <mergeCell ref="B92:E92"/>
    <mergeCell ref="B35:D35"/>
    <mergeCell ref="B36:D36"/>
    <mergeCell ref="B37:D37"/>
    <mergeCell ref="B38:D38"/>
    <mergeCell ref="B39:D39"/>
    <mergeCell ref="B40:D40"/>
    <mergeCell ref="B41:D41"/>
    <mergeCell ref="B42:D42"/>
    <mergeCell ref="B47:D47"/>
    <mergeCell ref="B48:D48"/>
    <mergeCell ref="B49:D49"/>
    <mergeCell ref="B50:D50"/>
    <mergeCell ref="B83:D83"/>
  </mergeCells>
  <phoneticPr fontId="0" type="noConversion"/>
  <dataValidations count="1">
    <dataValidation type="list" allowBlank="1" showInputMessage="1" showErrorMessage="1" sqref="B82:B84 B12:B20 B33:B73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CE21-A8DC-4040-A490-0D323D750D81}">
  <sheetPr>
    <pageSetUpPr fitToPage="1"/>
  </sheetPr>
  <dimension ref="A12:F91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98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97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99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78" t="s">
        <v>100</v>
      </c>
      <c r="C37" s="78"/>
      <c r="D37" s="78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78" t="s">
        <v>101</v>
      </c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12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 t="s">
        <v>102</v>
      </c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 t="s">
        <v>28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85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103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31.5" customHeight="1" x14ac:dyDescent="0.2">
      <c r="A51" s="51"/>
      <c r="B51" s="94" t="s">
        <v>104</v>
      </c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 t="s">
        <v>10</v>
      </c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23*295</f>
        <v>6785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25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6810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340.5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679.3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7829.8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7829.8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B5B42104-BB73-4D00-BD4C-4A9DA132C7C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8A24-4C1B-4175-A4BE-85018E09FD35}">
  <sheetPr>
    <pageSetUpPr fitToPage="1"/>
  </sheetPr>
  <dimension ref="A12:F91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111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100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78" t="s">
        <v>107</v>
      </c>
      <c r="C37" s="78"/>
      <c r="D37" s="78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30" customHeight="1" x14ac:dyDescent="0.2">
      <c r="A39" s="51"/>
      <c r="B39" s="78" t="s">
        <v>108</v>
      </c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12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customHeight="1" x14ac:dyDescent="0.2">
      <c r="A43" s="51"/>
      <c r="B43" s="94" t="s">
        <v>109</v>
      </c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 t="s">
        <v>110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85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103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16.25*295</f>
        <v>4793.75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4793.75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239.69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478.18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5511.62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5511.62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5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5:D55"/>
    <mergeCell ref="B56:D56"/>
    <mergeCell ref="B57:D57"/>
    <mergeCell ref="B58:D58"/>
    <mergeCell ref="B59:D59"/>
    <mergeCell ref="B60:D60"/>
    <mergeCell ref="B86:E86"/>
    <mergeCell ref="A87:F87"/>
    <mergeCell ref="B89:D89"/>
    <mergeCell ref="B54:D54"/>
    <mergeCell ref="B76:D76"/>
    <mergeCell ref="B77:D77"/>
    <mergeCell ref="B78:D78"/>
    <mergeCell ref="B82:E82"/>
    <mergeCell ref="A83:F83"/>
    <mergeCell ref="A84:F84"/>
    <mergeCell ref="B62:D62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6:B78 B12:B20 B33:B67" xr:uid="{2A3D56AD-6C8B-4036-BFD4-214B1F1489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B3FC-404A-4F6C-A7A7-A286678EBB59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112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119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113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78" t="s">
        <v>114</v>
      </c>
      <c r="C37" s="78"/>
      <c r="D37" s="78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30" customHeight="1" x14ac:dyDescent="0.2">
      <c r="A39" s="51"/>
      <c r="B39" s="78" t="s">
        <v>108</v>
      </c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115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customHeight="1" x14ac:dyDescent="0.2">
      <c r="A43" s="51"/>
      <c r="B43" s="94" t="s">
        <v>116</v>
      </c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 t="s">
        <v>117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85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118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(16-5.75)*295</f>
        <v>3023.75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3023.75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151.19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301.62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3476.56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3476.56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48B48C04-5E4F-496F-A870-799BFFB2EA7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B701-95C9-4FBA-BF94-4D0FD1381725}">
  <sheetPr>
    <pageSetUpPr fitToPage="1"/>
  </sheetPr>
  <dimension ref="A12:F91"/>
  <sheetViews>
    <sheetView view="pageBreakPreview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112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/>
      <c r="C24" s="51"/>
      <c r="D24" s="51"/>
      <c r="E24" s="51"/>
      <c r="F24" s="51"/>
    </row>
    <row r="25" spans="1:6" ht="15" x14ac:dyDescent="0.2">
      <c r="A25" s="49"/>
      <c r="B25" s="25" t="s">
        <v>121</v>
      </c>
      <c r="C25" s="51"/>
      <c r="D25" s="51"/>
      <c r="E25" s="51"/>
      <c r="F25" s="51"/>
    </row>
    <row r="26" spans="1:6" ht="33.75" customHeight="1" x14ac:dyDescent="0.2">
      <c r="A26" s="49"/>
      <c r="B26" s="45" t="s">
        <v>122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120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123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78" t="s">
        <v>124</v>
      </c>
      <c r="C37" s="78"/>
      <c r="D37" s="78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125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customHeight="1" x14ac:dyDescent="0.2">
      <c r="A41" s="51"/>
      <c r="B41" s="94" t="s">
        <v>85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78"/>
      <c r="C48" s="78"/>
      <c r="D48" s="78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5.75*295</f>
        <v>1696.25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1696.25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84.81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169.2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1950.26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1950.26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5">
    <mergeCell ref="B41:D41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55:D55"/>
    <mergeCell ref="B42:D42"/>
    <mergeCell ref="B43:D43"/>
    <mergeCell ref="B44:D44"/>
    <mergeCell ref="B45:D45"/>
    <mergeCell ref="B46:D46"/>
    <mergeCell ref="B47:D47"/>
    <mergeCell ref="B50:D50"/>
    <mergeCell ref="B51:D51"/>
    <mergeCell ref="B52:D52"/>
    <mergeCell ref="B53:D53"/>
    <mergeCell ref="B54:D54"/>
    <mergeCell ref="B48:D48"/>
    <mergeCell ref="B49:D49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3:B67" xr:uid="{640675B3-51C4-40F6-9BD0-FE7968AC42A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4E5-FF6E-4D65-9A82-2E898A9B0D58}">
  <sheetPr>
    <pageSetUpPr fitToPage="1"/>
  </sheetPr>
  <dimension ref="A12:F91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127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126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128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85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30" customHeight="1" x14ac:dyDescent="0.2">
      <c r="A39" s="51"/>
      <c r="B39" s="78"/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customHeight="1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4*295</f>
        <v>1180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1180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59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117.71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1356.71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1356.71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B4EEF6F5-E45A-4F0C-962A-36ADF80857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1971-7DCA-4AD2-B188-4772B365471E}">
  <sheetPr>
    <pageSetUpPr fitToPage="1"/>
  </sheetPr>
  <dimension ref="A12:F90"/>
  <sheetViews>
    <sheetView view="pageBreakPreview" topLeftCell="A31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129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131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130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30" customHeight="1" x14ac:dyDescent="0.2">
      <c r="A35" s="51"/>
      <c r="B35" s="94" t="s">
        <v>135</v>
      </c>
      <c r="C35" s="94"/>
      <c r="D35" s="94"/>
      <c r="E35" s="61"/>
      <c r="F35" s="51"/>
    </row>
    <row r="36" spans="1:6" ht="14.25" customHeight="1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134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customHeight="1" x14ac:dyDescent="0.2">
      <c r="A39" s="51"/>
      <c r="B39" s="78" t="s">
        <v>133</v>
      </c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132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44" t="s">
        <v>32</v>
      </c>
      <c r="C43" s="44"/>
      <c r="D43" s="4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17*325</f>
        <v>5525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5525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276.25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551.12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6352.37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6352.37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3">
    <mergeCell ref="A30:F30"/>
    <mergeCell ref="B33:D33"/>
    <mergeCell ref="B34:D34"/>
    <mergeCell ref="B39:D39"/>
    <mergeCell ref="B40:D40"/>
    <mergeCell ref="B37:D37"/>
    <mergeCell ref="B38:D38"/>
    <mergeCell ref="B41:D41"/>
    <mergeCell ref="B42:D42"/>
    <mergeCell ref="B35:D35"/>
    <mergeCell ref="B36:D36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5:E85"/>
    <mergeCell ref="A86:F86"/>
    <mergeCell ref="B88:D88"/>
    <mergeCell ref="B75:D75"/>
    <mergeCell ref="B76:D76"/>
    <mergeCell ref="B77:D77"/>
    <mergeCell ref="B81:E81"/>
    <mergeCell ref="A82:F82"/>
    <mergeCell ref="A83:F83"/>
  </mergeCells>
  <dataValidations count="1">
    <dataValidation type="list" allowBlank="1" showInputMessage="1" showErrorMessage="1" sqref="B75:B77 B12:B20 B33:B66" xr:uid="{9D63126D-9336-49A3-AF63-F7273DC4447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7B7D-8115-4E1A-B104-22287E87AEDC}">
  <sheetPr>
    <pageSetUpPr fitToPage="1"/>
  </sheetPr>
  <dimension ref="A12:F90"/>
  <sheetViews>
    <sheetView view="pageBreakPreview" topLeftCell="A55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136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137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30" customHeight="1" x14ac:dyDescent="0.2">
      <c r="A35" s="51"/>
      <c r="B35" s="94" t="s">
        <v>138</v>
      </c>
      <c r="C35" s="94"/>
      <c r="D35" s="94"/>
      <c r="E35" s="61"/>
      <c r="F35" s="51"/>
    </row>
    <row r="36" spans="1:6" ht="14.25" customHeight="1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customHeight="1" x14ac:dyDescent="0.2">
      <c r="A39" s="51"/>
      <c r="B39" s="78"/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44"/>
      <c r="C43" s="44"/>
      <c r="D43" s="4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1.75*325</f>
        <v>568.75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568.75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28.44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56.73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653.92000000000007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653.92000000000007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3">
    <mergeCell ref="B88:D88"/>
    <mergeCell ref="B77:D77"/>
    <mergeCell ref="B81:E81"/>
    <mergeCell ref="A82:F82"/>
    <mergeCell ref="A83:F83"/>
    <mergeCell ref="B85:E85"/>
    <mergeCell ref="A86:F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75:D75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93630F4A-EC3D-4217-B1A4-A5B6DFB0720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2ED6-D0F7-4407-A0BA-5A24BC719A2F}">
  <sheetPr>
    <pageSetUpPr fitToPage="1"/>
  </sheetPr>
  <dimension ref="A12:F91"/>
  <sheetViews>
    <sheetView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139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140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163</v>
      </c>
      <c r="C35" s="94"/>
      <c r="D35" s="94"/>
      <c r="E35" s="61"/>
      <c r="F35" s="51"/>
    </row>
    <row r="36" spans="1:6" ht="14.25" customHeight="1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164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customHeight="1" x14ac:dyDescent="0.2">
      <c r="A40" s="51"/>
      <c r="B40" s="78"/>
      <c r="C40" s="78"/>
      <c r="D40" s="78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2*325</f>
        <v>650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650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32.5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64.84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747.34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747.34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4">
    <mergeCell ref="B38:D38"/>
    <mergeCell ref="A30:F30"/>
    <mergeCell ref="B33:D33"/>
    <mergeCell ref="B34:D34"/>
    <mergeCell ref="B35:D35"/>
    <mergeCell ref="B36:D36"/>
    <mergeCell ref="B51:D51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50:D50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89:D89"/>
    <mergeCell ref="B37:D37"/>
    <mergeCell ref="B78:D78"/>
    <mergeCell ref="B82:E82"/>
    <mergeCell ref="A83:F83"/>
    <mergeCell ref="A84:F84"/>
    <mergeCell ref="B86:E86"/>
    <mergeCell ref="A87:F87"/>
    <mergeCell ref="B64:D64"/>
    <mergeCell ref="B65:D65"/>
    <mergeCell ref="B66:D66"/>
    <mergeCell ref="B67:D67"/>
    <mergeCell ref="B76:D76"/>
    <mergeCell ref="B77:D77"/>
    <mergeCell ref="B58:D58"/>
    <mergeCell ref="B59:D59"/>
  </mergeCells>
  <dataValidations count="1">
    <dataValidation type="list" allowBlank="1" showInputMessage="1" showErrorMessage="1" sqref="B76:B78 B12:B20 B33:B67" xr:uid="{407DDBED-D125-4C52-B0BD-AEAC57977F4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1671-0222-4984-962A-11435DDD06DD}">
  <sheetPr>
    <pageSetUpPr fitToPage="1"/>
  </sheetPr>
  <dimension ref="A12:F91"/>
  <sheetViews>
    <sheetView view="pageBreakPreview" topLeftCell="A43" zoomScale="80" zoomScaleNormal="100" zoomScaleSheetLayoutView="80" workbookViewId="0">
      <selection activeCell="Q27" sqref="Q2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165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166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167</v>
      </c>
      <c r="C35" s="94"/>
      <c r="D35" s="94"/>
      <c r="E35" s="61"/>
      <c r="F35" s="51"/>
    </row>
    <row r="36" spans="1:6" ht="14.25" customHeight="1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132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customHeight="1" x14ac:dyDescent="0.2">
      <c r="A40" s="51"/>
      <c r="B40" s="78"/>
      <c r="C40" s="78"/>
      <c r="D40" s="78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4.75*325</f>
        <v>1543.75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1543.75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77.19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153.99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1774.93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1774.93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2C264644-28A5-4A05-B694-391A464D0A0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F8D7-24DA-49AC-9621-22E3C4F09CAA}">
  <sheetPr>
    <pageSetUpPr fitToPage="1"/>
  </sheetPr>
  <dimension ref="A12:F90"/>
  <sheetViews>
    <sheetView view="pageBreakPreview" topLeftCell="A43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168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169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170</v>
      </c>
      <c r="C35" s="94"/>
      <c r="D35" s="94"/>
      <c r="E35" s="61"/>
      <c r="F35" s="51"/>
    </row>
    <row r="36" spans="1:6" ht="14.25" customHeight="1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171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30" customHeight="1" x14ac:dyDescent="0.2">
      <c r="A39" s="51"/>
      <c r="B39" s="94" t="s">
        <v>176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177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44" t="s">
        <v>178</v>
      </c>
      <c r="C43" s="44"/>
      <c r="D43" s="4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 t="s">
        <v>179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180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23.75*350</f>
        <v>8312.5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8312.5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415.63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829.17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9557.2999999999993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9557.2999999999993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730CF886-11E7-46FC-8F0B-8D6A7A2C5D1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36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5" t="s">
        <v>38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80" t="s">
        <v>0</v>
      </c>
      <c r="B30" s="80"/>
      <c r="C30" s="80"/>
      <c r="D30" s="80"/>
      <c r="E30" s="80"/>
      <c r="F30" s="8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78"/>
      <c r="C33" s="78"/>
      <c r="D33" s="78"/>
      <c r="E33" s="28"/>
      <c r="F33" s="21"/>
    </row>
    <row r="34" spans="1:6" ht="14.25" x14ac:dyDescent="0.2">
      <c r="A34" s="21"/>
      <c r="B34" s="78"/>
      <c r="C34" s="78"/>
      <c r="D34" s="78"/>
      <c r="E34" s="28"/>
      <c r="F34" s="21"/>
    </row>
    <row r="35" spans="1:6" ht="14.25" x14ac:dyDescent="0.2">
      <c r="A35" s="21"/>
      <c r="B35" s="78" t="s">
        <v>46</v>
      </c>
      <c r="C35" s="78"/>
      <c r="D35" s="78"/>
      <c r="E35" s="28"/>
      <c r="F35" s="21"/>
    </row>
    <row r="36" spans="1:6" ht="14.25" x14ac:dyDescent="0.2">
      <c r="A36" s="21"/>
      <c r="B36" s="78"/>
      <c r="C36" s="78"/>
      <c r="D36" s="78"/>
      <c r="E36" s="28"/>
      <c r="F36" s="21"/>
    </row>
    <row r="37" spans="1:6" ht="14.25" x14ac:dyDescent="0.2">
      <c r="A37" s="21"/>
      <c r="B37" s="78"/>
      <c r="C37" s="78"/>
      <c r="D37" s="78"/>
      <c r="E37" s="28"/>
      <c r="F37" s="21"/>
    </row>
    <row r="38" spans="1:6" ht="14.25" x14ac:dyDescent="0.2">
      <c r="A38" s="21"/>
      <c r="B38" s="44" t="s">
        <v>47</v>
      </c>
      <c r="C38" s="44"/>
      <c r="D38" s="44"/>
      <c r="E38" s="28"/>
      <c r="F38" s="21"/>
    </row>
    <row r="39" spans="1:6" ht="14.25" x14ac:dyDescent="0.2">
      <c r="A39" s="21"/>
      <c r="B39" s="78"/>
      <c r="C39" s="78"/>
      <c r="D39" s="78"/>
      <c r="E39" s="28"/>
      <c r="F39" s="21"/>
    </row>
    <row r="40" spans="1:6" ht="14.25" x14ac:dyDescent="0.2">
      <c r="A40" s="21"/>
      <c r="B40" s="78"/>
      <c r="C40" s="78"/>
      <c r="D40" s="78"/>
      <c r="E40" s="28"/>
      <c r="F40" s="21"/>
    </row>
    <row r="41" spans="1:6" ht="14.25" x14ac:dyDescent="0.2">
      <c r="A41" s="21"/>
      <c r="B41" s="44" t="s">
        <v>48</v>
      </c>
      <c r="C41" s="44"/>
      <c r="D41" s="44"/>
      <c r="E41" s="28"/>
      <c r="F41" s="21"/>
    </row>
    <row r="42" spans="1:6" ht="14.25" x14ac:dyDescent="0.2">
      <c r="A42" s="21"/>
      <c r="B42" s="78"/>
      <c r="C42" s="78"/>
      <c r="D42" s="78"/>
      <c r="E42" s="28"/>
      <c r="F42" s="21"/>
    </row>
    <row r="43" spans="1:6" ht="14.25" x14ac:dyDescent="0.2">
      <c r="A43" s="21"/>
      <c r="B43" s="78"/>
      <c r="C43" s="78"/>
      <c r="D43" s="78"/>
      <c r="E43" s="28"/>
      <c r="F43" s="21"/>
    </row>
    <row r="44" spans="1:6" ht="14.25" x14ac:dyDescent="0.2">
      <c r="A44" s="21"/>
      <c r="B44" s="78" t="s">
        <v>42</v>
      </c>
      <c r="C44" s="78"/>
      <c r="D44" s="78"/>
      <c r="E44" s="28"/>
      <c r="F44" s="21"/>
    </row>
    <row r="45" spans="1:6" ht="14.25" x14ac:dyDescent="0.2">
      <c r="A45" s="21"/>
      <c r="B45" s="78"/>
      <c r="C45" s="78"/>
      <c r="D45" s="78"/>
      <c r="E45" s="28"/>
      <c r="F45" s="21"/>
    </row>
    <row r="46" spans="1:6" ht="14.25" x14ac:dyDescent="0.2">
      <c r="A46" s="21"/>
      <c r="B46" s="78"/>
      <c r="C46" s="78"/>
      <c r="D46" s="78"/>
      <c r="E46" s="28"/>
      <c r="F46" s="21"/>
    </row>
    <row r="47" spans="1:6" ht="14.25" x14ac:dyDescent="0.2">
      <c r="A47" s="21"/>
      <c r="B47" s="44" t="s">
        <v>33</v>
      </c>
      <c r="C47" s="44"/>
      <c r="D47" s="44"/>
      <c r="E47" s="28"/>
      <c r="F47" s="21"/>
    </row>
    <row r="48" spans="1:6" ht="14.25" x14ac:dyDescent="0.2">
      <c r="A48" s="21"/>
      <c r="B48" s="78"/>
      <c r="C48" s="78"/>
      <c r="D48" s="78"/>
      <c r="E48" s="28"/>
      <c r="F48" s="21"/>
    </row>
    <row r="49" spans="1:6" ht="14.25" x14ac:dyDescent="0.2">
      <c r="A49" s="21"/>
      <c r="B49" s="78"/>
      <c r="C49" s="78"/>
      <c r="D49" s="78"/>
      <c r="E49" s="28"/>
      <c r="F49" s="21"/>
    </row>
    <row r="50" spans="1:6" ht="14.25" x14ac:dyDescent="0.2">
      <c r="A50" s="21"/>
      <c r="B50" s="78"/>
      <c r="C50" s="78"/>
      <c r="D50" s="78"/>
      <c r="E50" s="28"/>
      <c r="F50" s="21"/>
    </row>
    <row r="51" spans="1:6" ht="14.25" x14ac:dyDescent="0.2">
      <c r="A51" s="21"/>
      <c r="B51" s="78"/>
      <c r="C51" s="78"/>
      <c r="D51" s="78"/>
      <c r="E51" s="28"/>
      <c r="F51" s="21"/>
    </row>
    <row r="52" spans="1:6" ht="14.25" x14ac:dyDescent="0.2">
      <c r="A52" s="21"/>
      <c r="B52" s="78"/>
      <c r="C52" s="78"/>
      <c r="D52" s="78"/>
      <c r="E52" s="28"/>
      <c r="F52" s="21"/>
    </row>
    <row r="53" spans="1:6" ht="14.25" x14ac:dyDescent="0.2">
      <c r="A53" s="21"/>
      <c r="B53" s="78"/>
      <c r="C53" s="78"/>
      <c r="D53" s="78"/>
      <c r="E53" s="28"/>
      <c r="F53" s="21"/>
    </row>
    <row r="54" spans="1:6" ht="14.25" x14ac:dyDescent="0.2">
      <c r="A54" s="21"/>
      <c r="B54" s="78"/>
      <c r="C54" s="78"/>
      <c r="D54" s="78"/>
      <c r="E54" s="28"/>
      <c r="F54" s="21"/>
    </row>
    <row r="55" spans="1:6" ht="14.25" x14ac:dyDescent="0.2">
      <c r="A55" s="21"/>
      <c r="B55" s="78"/>
      <c r="C55" s="78"/>
      <c r="D55" s="78"/>
      <c r="E55" s="28"/>
      <c r="F55" s="21"/>
    </row>
    <row r="56" spans="1:6" ht="14.25" x14ac:dyDescent="0.2">
      <c r="A56" s="21"/>
      <c r="B56" s="78"/>
      <c r="C56" s="78"/>
      <c r="D56" s="78"/>
      <c r="E56" s="28"/>
      <c r="F56" s="21"/>
    </row>
    <row r="57" spans="1:6" ht="14.25" x14ac:dyDescent="0.2">
      <c r="A57" s="21"/>
      <c r="B57" s="78"/>
      <c r="C57" s="78"/>
      <c r="D57" s="78"/>
      <c r="E57" s="28"/>
      <c r="F57" s="21"/>
    </row>
    <row r="58" spans="1:6" ht="14.25" x14ac:dyDescent="0.2">
      <c r="A58" s="21"/>
      <c r="B58" s="78"/>
      <c r="C58" s="78"/>
      <c r="D58" s="78"/>
      <c r="E58" s="28"/>
      <c r="F58" s="21"/>
    </row>
    <row r="59" spans="1:6" ht="14.25" x14ac:dyDescent="0.2">
      <c r="A59" s="21"/>
      <c r="B59" s="78"/>
      <c r="C59" s="78"/>
      <c r="D59" s="78"/>
      <c r="E59" s="28"/>
      <c r="F59" s="21"/>
    </row>
    <row r="60" spans="1:6" ht="14.25" x14ac:dyDescent="0.2">
      <c r="A60" s="21"/>
      <c r="B60" s="44"/>
      <c r="C60" s="44"/>
      <c r="D60" s="44"/>
      <c r="E60" s="28"/>
      <c r="F60" s="21"/>
    </row>
    <row r="61" spans="1:6" ht="14.25" x14ac:dyDescent="0.2">
      <c r="A61" s="21"/>
      <c r="B61" s="78"/>
      <c r="C61" s="78"/>
      <c r="D61" s="78"/>
      <c r="E61" s="28"/>
      <c r="F61" s="21"/>
    </row>
    <row r="62" spans="1:6" ht="14.25" x14ac:dyDescent="0.2">
      <c r="A62" s="21"/>
      <c r="B62" s="78"/>
      <c r="C62" s="78"/>
      <c r="D62" s="78"/>
      <c r="E62" s="28"/>
      <c r="F62" s="21"/>
    </row>
    <row r="63" spans="1:6" ht="14.25" x14ac:dyDescent="0.2">
      <c r="A63" s="21"/>
      <c r="B63" s="78"/>
      <c r="C63" s="78"/>
      <c r="D63" s="78"/>
      <c r="E63" s="28"/>
      <c r="F63" s="21"/>
    </row>
    <row r="64" spans="1:6" ht="14.25" x14ac:dyDescent="0.2">
      <c r="A64" s="21"/>
      <c r="B64" s="78"/>
      <c r="C64" s="78"/>
      <c r="D64" s="78"/>
      <c r="E64" s="28"/>
      <c r="F64" s="21"/>
    </row>
    <row r="65" spans="1:6" ht="14.25" x14ac:dyDescent="0.2">
      <c r="A65" s="21"/>
      <c r="B65" s="78"/>
      <c r="C65" s="78"/>
      <c r="D65" s="78"/>
      <c r="E65" s="28"/>
      <c r="F65" s="21"/>
    </row>
    <row r="66" spans="1:6" ht="14.25" x14ac:dyDescent="0.2">
      <c r="A66" s="21"/>
      <c r="B66" s="78"/>
      <c r="C66" s="78"/>
      <c r="D66" s="78"/>
      <c r="E66" s="28"/>
      <c r="F66" s="21"/>
    </row>
    <row r="67" spans="1:6" ht="14.25" x14ac:dyDescent="0.2">
      <c r="A67" s="21"/>
      <c r="B67" s="78"/>
      <c r="C67" s="78"/>
      <c r="D67" s="78"/>
      <c r="E67" s="28"/>
      <c r="F67" s="21"/>
    </row>
    <row r="68" spans="1:6" ht="14.25" x14ac:dyDescent="0.2">
      <c r="A68" s="21"/>
      <c r="B68" s="78"/>
      <c r="C68" s="78"/>
      <c r="D68" s="78"/>
      <c r="E68" s="28"/>
      <c r="F68" s="21"/>
    </row>
    <row r="69" spans="1:6" ht="14.25" x14ac:dyDescent="0.2">
      <c r="A69" s="21"/>
      <c r="B69" s="78"/>
      <c r="C69" s="78"/>
      <c r="D69" s="78"/>
      <c r="E69" s="28"/>
      <c r="F69" s="21"/>
    </row>
    <row r="70" spans="1:6" ht="14.25" x14ac:dyDescent="0.2">
      <c r="A70" s="21"/>
      <c r="B70" s="78"/>
      <c r="C70" s="78"/>
      <c r="D70" s="78"/>
      <c r="E70" s="28"/>
      <c r="F70" s="21"/>
    </row>
    <row r="71" spans="1:6" ht="14.25" x14ac:dyDescent="0.2">
      <c r="A71" s="21"/>
      <c r="B71" s="78"/>
      <c r="C71" s="78"/>
      <c r="D71" s="78"/>
      <c r="E71" s="28"/>
      <c r="F71" s="21"/>
    </row>
    <row r="72" spans="1:6" ht="14.25" x14ac:dyDescent="0.2">
      <c r="A72" s="21"/>
      <c r="B72" s="78"/>
      <c r="C72" s="78"/>
      <c r="D72" s="78"/>
      <c r="E72" s="28"/>
      <c r="F72" s="21"/>
    </row>
    <row r="73" spans="1:6" ht="13.5" customHeight="1" x14ac:dyDescent="0.2">
      <c r="A73" s="21"/>
      <c r="B73" s="78"/>
      <c r="C73" s="78"/>
      <c r="D73" s="78"/>
      <c r="E73" s="28"/>
      <c r="F73" s="21"/>
    </row>
    <row r="74" spans="1:6" ht="13.5" customHeight="1" x14ac:dyDescent="0.2">
      <c r="A74" s="21"/>
      <c r="B74" s="25" t="s">
        <v>17</v>
      </c>
      <c r="C74" s="26"/>
      <c r="D74" s="26"/>
      <c r="E74" s="29">
        <f>10.75*225</f>
        <v>2418.75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16</v>
      </c>
      <c r="C77" s="26"/>
      <c r="D77" s="26"/>
      <c r="E77" s="29">
        <f>SUM(E74:E76)</f>
        <v>2418.75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120.94</v>
      </c>
      <c r="F78" s="21"/>
    </row>
    <row r="79" spans="1:6" ht="13.5" customHeight="1" x14ac:dyDescent="0.2">
      <c r="A79" s="21"/>
      <c r="B79" s="26" t="s">
        <v>4</v>
      </c>
      <c r="C79" s="42">
        <v>9.9750000000000005E-2</v>
      </c>
      <c r="D79" s="26"/>
      <c r="E79" s="43">
        <f>ROUND(E77*C79,2)</f>
        <v>241.27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18</v>
      </c>
      <c r="C81" s="26"/>
      <c r="D81" s="26"/>
      <c r="E81" s="33">
        <f>SUM(E77:E79)</f>
        <v>2780.96</v>
      </c>
      <c r="F81" s="21"/>
    </row>
    <row r="82" spans="1:6" ht="15.75" thickTop="1" x14ac:dyDescent="0.2">
      <c r="A82" s="21"/>
      <c r="B82" s="81"/>
      <c r="C82" s="81"/>
      <c r="D82" s="81"/>
      <c r="E82" s="36"/>
      <c r="F82" s="21"/>
    </row>
    <row r="83" spans="1:6" ht="15" x14ac:dyDescent="0.2">
      <c r="A83" s="21"/>
      <c r="B83" s="79" t="s">
        <v>20</v>
      </c>
      <c r="C83" s="79"/>
      <c r="D83" s="79"/>
      <c r="E83" s="36">
        <v>0</v>
      </c>
      <c r="F83" s="21"/>
    </row>
    <row r="84" spans="1:6" ht="15" x14ac:dyDescent="0.2">
      <c r="A84" s="21"/>
      <c r="B84" s="81"/>
      <c r="C84" s="81"/>
      <c r="D84" s="81"/>
      <c r="E84" s="36"/>
      <c r="F84" s="21"/>
    </row>
    <row r="85" spans="1:6" ht="19.5" customHeight="1" x14ac:dyDescent="0.2">
      <c r="A85" s="21"/>
      <c r="B85" s="37" t="s">
        <v>19</v>
      </c>
      <c r="C85" s="38"/>
      <c r="D85" s="38"/>
      <c r="E85" s="39">
        <f>E81-E83</f>
        <v>2780.96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76"/>
      <c r="C88" s="76"/>
      <c r="D88" s="76"/>
      <c r="E88" s="76"/>
      <c r="F88" s="21"/>
    </row>
    <row r="89" spans="1:6" ht="14.25" x14ac:dyDescent="0.2">
      <c r="A89" s="84" t="s">
        <v>34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77"/>
      <c r="C92" s="77"/>
      <c r="D92" s="77"/>
      <c r="E92" s="77"/>
      <c r="F92" s="21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6"/>
      <c r="C97" s="16"/>
      <c r="D97" s="16"/>
    </row>
  </sheetData>
  <mergeCells count="47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1:D61"/>
    <mergeCell ref="B44:D44"/>
    <mergeCell ref="B45:D45"/>
    <mergeCell ref="B46:D46"/>
    <mergeCell ref="B48:D48"/>
    <mergeCell ref="B49:D49"/>
    <mergeCell ref="B39:D39"/>
    <mergeCell ref="B40:D40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3:B73" xr:uid="{00000000-0002-0000-01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E03C-B2B5-4F13-A594-286A150FF2ED}">
  <sheetPr>
    <pageSetUpPr fitToPage="1"/>
  </sheetPr>
  <dimension ref="A12:F90"/>
  <sheetViews>
    <sheetView view="pageBreakPreview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182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181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183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94" t="s">
        <v>147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148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2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24</v>
      </c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 t="s">
        <v>150</v>
      </c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29.25" customHeight="1" x14ac:dyDescent="0.2">
      <c r="A45" s="51"/>
      <c r="B45" s="94" t="s">
        <v>191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184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185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 t="s">
        <v>186</v>
      </c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 t="s">
        <v>187</v>
      </c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 t="s">
        <v>188</v>
      </c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 t="s">
        <v>189</v>
      </c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 t="s">
        <v>190</v>
      </c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 t="s">
        <v>192</v>
      </c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 t="s">
        <v>193</v>
      </c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 t="s">
        <v>23</v>
      </c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84.75*350</f>
        <v>29662.5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29662.5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1483.13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2958.83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34104.46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34104.46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52:D52"/>
    <mergeCell ref="B53:D53"/>
    <mergeCell ref="B76:D76"/>
    <mergeCell ref="B55:D55"/>
    <mergeCell ref="B56:D56"/>
    <mergeCell ref="B57:D57"/>
    <mergeCell ref="B58:D58"/>
    <mergeCell ref="B59:D59"/>
    <mergeCell ref="B62:D62"/>
    <mergeCell ref="B63:D63"/>
    <mergeCell ref="B64:D64"/>
    <mergeCell ref="B65:D65"/>
    <mergeCell ref="B66:D66"/>
    <mergeCell ref="B75:D75"/>
    <mergeCell ref="B47:D47"/>
    <mergeCell ref="B48:D48"/>
    <mergeCell ref="B49:D49"/>
    <mergeCell ref="B50:D50"/>
    <mergeCell ref="B51:D51"/>
    <mergeCell ref="B43:D43"/>
    <mergeCell ref="A30:F30"/>
    <mergeCell ref="B61:D61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5:D45"/>
    <mergeCell ref="B60:D60"/>
    <mergeCell ref="B46:D46"/>
  </mergeCells>
  <dataValidations count="1">
    <dataValidation type="list" allowBlank="1" showInputMessage="1" showErrorMessage="1" sqref="B75:B77 B12:B20 B33:B45 B46:B66" xr:uid="{D482415B-FF96-4285-BEC0-FF6A3C8EB5D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895E-C74B-47F4-9E9F-27A9D5565DE1}">
  <sheetPr>
    <pageSetUpPr fitToPage="1"/>
  </sheetPr>
  <dimension ref="A12:F90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194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195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196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 t="s">
        <v>191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197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193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28.5" customHeight="1" x14ac:dyDescent="0.2">
      <c r="A41" s="51"/>
      <c r="B41" s="94" t="s">
        <v>198</v>
      </c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 t="s">
        <v>199</v>
      </c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 t="s">
        <v>200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201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202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 t="s">
        <v>152</v>
      </c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 t="s">
        <v>25</v>
      </c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 t="s">
        <v>153</v>
      </c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 t="s">
        <v>203</v>
      </c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 t="s">
        <v>204</v>
      </c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 t="s">
        <v>205</v>
      </c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73.75*350</f>
        <v>25812.5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25812.5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1290.6300000000001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2574.8000000000002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29677.93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29677.93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3:D43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8:D88"/>
    <mergeCell ref="B64:D64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B2DB913E-E4A0-47A8-ADB3-D867A5CDF05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5BB4-DED3-43A5-9D0A-74FFC5FB35C0}">
  <sheetPr>
    <pageSetUpPr fitToPage="1"/>
  </sheetPr>
  <dimension ref="A12:F90"/>
  <sheetViews>
    <sheetView view="pageBreakPreview" topLeftCell="A12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207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196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208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29.25" customHeight="1" x14ac:dyDescent="0.2">
      <c r="A37" s="51"/>
      <c r="B37" s="94" t="s">
        <v>210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209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211</v>
      </c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 t="s">
        <v>212</v>
      </c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 t="s">
        <v>213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214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155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 t="s">
        <v>154</v>
      </c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 t="s">
        <v>215</v>
      </c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38.75*350</f>
        <v>13562.5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125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13687.5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684.38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1365.33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15737.21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15737.21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88:D88"/>
    <mergeCell ref="B64:D64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3:D43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78DDA59A-F1F7-4ED0-A35C-017535DA440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C69F-B3F6-4621-948E-7DF740DB3425}">
  <sheetPr>
    <pageSetUpPr fitToPage="1"/>
  </sheetPr>
  <dimension ref="A12:F88"/>
  <sheetViews>
    <sheetView view="pageBreakPreview" topLeftCell="A10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/>
      <c r="C24" s="51"/>
      <c r="D24" s="51"/>
      <c r="E24" s="51"/>
      <c r="F24" s="51"/>
    </row>
    <row r="25" spans="1:6" ht="15" x14ac:dyDescent="0.2">
      <c r="A25" s="49"/>
      <c r="B25" s="25" t="s">
        <v>36</v>
      </c>
      <c r="C25" s="51"/>
      <c r="D25" s="51"/>
      <c r="E25" s="51"/>
      <c r="F25" s="51"/>
    </row>
    <row r="26" spans="1:6" ht="33.75" customHeight="1" x14ac:dyDescent="0.2">
      <c r="A26" s="49"/>
      <c r="B26" s="45" t="s">
        <v>217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216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44.25" customHeight="1" x14ac:dyDescent="0.2">
      <c r="A33" s="51"/>
      <c r="B33" s="94" t="s">
        <v>218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44"/>
      <c r="C40" s="44"/>
      <c r="D40" s="4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3.5" customHeight="1" x14ac:dyDescent="0.2">
      <c r="A64" s="51"/>
      <c r="B64" s="94"/>
      <c r="C64" s="94"/>
      <c r="D64" s="94"/>
      <c r="E64" s="61"/>
      <c r="F64" s="51"/>
    </row>
    <row r="65" spans="1:6" ht="13.5" customHeight="1" x14ac:dyDescent="0.2">
      <c r="A65" s="51"/>
      <c r="B65" s="50" t="s">
        <v>17</v>
      </c>
      <c r="C65" s="52"/>
      <c r="D65" s="52"/>
      <c r="E65" s="29">
        <v>2000</v>
      </c>
      <c r="F65" s="51"/>
    </row>
    <row r="66" spans="1:6" ht="13.5" customHeight="1" x14ac:dyDescent="0.2">
      <c r="A66" s="51"/>
      <c r="B66" s="63" t="s">
        <v>14</v>
      </c>
      <c r="C66" s="52"/>
      <c r="D66" s="52"/>
      <c r="E66" s="30">
        <v>0</v>
      </c>
      <c r="F66" s="51"/>
    </row>
    <row r="67" spans="1:6" ht="13.5" customHeight="1" x14ac:dyDescent="0.2">
      <c r="A67" s="51"/>
      <c r="B67" s="63" t="s">
        <v>86</v>
      </c>
      <c r="C67" s="52"/>
      <c r="D67" s="52"/>
      <c r="E67" s="30">
        <v>0</v>
      </c>
      <c r="F67" s="51"/>
    </row>
    <row r="68" spans="1:6" ht="13.5" customHeight="1" x14ac:dyDescent="0.2">
      <c r="A68" s="51"/>
      <c r="B68" s="50" t="s">
        <v>16</v>
      </c>
      <c r="C68" s="52"/>
      <c r="D68" s="52"/>
      <c r="E68" s="29">
        <f>SUM(E65:E67)</f>
        <v>2000</v>
      </c>
      <c r="F68" s="51"/>
    </row>
    <row r="69" spans="1:6" ht="13.5" customHeight="1" x14ac:dyDescent="0.2">
      <c r="A69" s="51"/>
      <c r="B69" s="52" t="s">
        <v>5</v>
      </c>
      <c r="C69" s="64">
        <v>0.05</v>
      </c>
      <c r="D69" s="52"/>
      <c r="E69" s="35">
        <f>ROUND(E68*C69,2)</f>
        <v>100</v>
      </c>
      <c r="F69" s="51"/>
    </row>
    <row r="70" spans="1:6" ht="13.5" customHeight="1" x14ac:dyDescent="0.2">
      <c r="A70" s="51"/>
      <c r="B70" s="52" t="s">
        <v>4</v>
      </c>
      <c r="C70" s="65">
        <v>9.9750000000000005E-2</v>
      </c>
      <c r="D70" s="52"/>
      <c r="E70" s="43">
        <f>ROUND(E68*C70,2)</f>
        <v>199.5</v>
      </c>
      <c r="F70" s="51"/>
    </row>
    <row r="71" spans="1:6" ht="13.5" customHeight="1" x14ac:dyDescent="0.2">
      <c r="A71" s="51"/>
      <c r="B71" s="52"/>
      <c r="C71" s="52"/>
      <c r="D71" s="52"/>
      <c r="E71" s="66"/>
      <c r="F71" s="51"/>
    </row>
    <row r="72" spans="1:6" ht="16.5" customHeight="1" thickBot="1" x14ac:dyDescent="0.25">
      <c r="A72" s="51"/>
      <c r="B72" s="50" t="s">
        <v>18</v>
      </c>
      <c r="C72" s="52"/>
      <c r="D72" s="52"/>
      <c r="E72" s="33">
        <f>SUM(E68:E70)</f>
        <v>2299.5</v>
      </c>
      <c r="F72" s="51"/>
    </row>
    <row r="73" spans="1:6" ht="15.75" thickTop="1" x14ac:dyDescent="0.2">
      <c r="A73" s="51"/>
      <c r="B73" s="89"/>
      <c r="C73" s="89"/>
      <c r="D73" s="89"/>
      <c r="E73" s="67"/>
      <c r="F73" s="51"/>
    </row>
    <row r="74" spans="1:6" ht="15" x14ac:dyDescent="0.2">
      <c r="A74" s="51"/>
      <c r="B74" s="90" t="s">
        <v>20</v>
      </c>
      <c r="C74" s="90"/>
      <c r="D74" s="90"/>
      <c r="E74" s="67">
        <v>0</v>
      </c>
      <c r="F74" s="51"/>
    </row>
    <row r="75" spans="1:6" ht="15" x14ac:dyDescent="0.2">
      <c r="A75" s="51"/>
      <c r="B75" s="89"/>
      <c r="C75" s="89"/>
      <c r="D75" s="89"/>
      <c r="E75" s="67"/>
      <c r="F75" s="51"/>
    </row>
    <row r="76" spans="1:6" ht="19.5" customHeight="1" x14ac:dyDescent="0.2">
      <c r="A76" s="51"/>
      <c r="B76" s="68" t="s">
        <v>19</v>
      </c>
      <c r="C76" s="69"/>
      <c r="D76" s="69"/>
      <c r="E76" s="70">
        <f>E72-E74</f>
        <v>2299.5</v>
      </c>
      <c r="F76" s="51"/>
    </row>
    <row r="77" spans="1:6" ht="13.5" customHeight="1" x14ac:dyDescent="0.2">
      <c r="A77" s="51"/>
      <c r="B77" s="51"/>
      <c r="C77" s="51"/>
      <c r="D77" s="51"/>
      <c r="E77" s="51"/>
      <c r="F77" s="51"/>
    </row>
    <row r="78" spans="1:6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91"/>
      <c r="C79" s="91"/>
      <c r="D79" s="91"/>
      <c r="E79" s="91"/>
      <c r="F79" s="51"/>
    </row>
    <row r="80" spans="1:6" ht="14.25" x14ac:dyDescent="0.2">
      <c r="A80" s="92" t="s">
        <v>34</v>
      </c>
      <c r="B80" s="92"/>
      <c r="C80" s="92"/>
      <c r="D80" s="92"/>
      <c r="E80" s="92"/>
      <c r="F80" s="92"/>
    </row>
    <row r="81" spans="1:6" ht="14.25" x14ac:dyDescent="0.2">
      <c r="A81" s="93" t="s">
        <v>56</v>
      </c>
      <c r="B81" s="93"/>
      <c r="C81" s="93"/>
      <c r="D81" s="93"/>
      <c r="E81" s="93"/>
      <c r="F81" s="93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85"/>
      <c r="C83" s="85"/>
      <c r="D83" s="85"/>
      <c r="E83" s="85"/>
      <c r="F83" s="51"/>
    </row>
    <row r="84" spans="1:6" ht="15" x14ac:dyDescent="0.2">
      <c r="A84" s="86" t="s">
        <v>8</v>
      </c>
      <c r="B84" s="86"/>
      <c r="C84" s="86"/>
      <c r="D84" s="86"/>
      <c r="E84" s="86"/>
      <c r="F84" s="86"/>
    </row>
    <row r="86" spans="1:6" ht="39.75" customHeight="1" x14ac:dyDescent="0.2">
      <c r="B86" s="87"/>
      <c r="C86" s="88"/>
      <c r="D86" s="88"/>
    </row>
    <row r="87" spans="1:6" ht="13.5" customHeight="1" x14ac:dyDescent="0.2"/>
    <row r="88" spans="1:6" x14ac:dyDescent="0.2">
      <c r="B88" s="71"/>
      <c r="C88" s="71"/>
      <c r="D88" s="71"/>
    </row>
  </sheetData>
  <mergeCells count="40">
    <mergeCell ref="B86:D86"/>
    <mergeCell ref="B62:D62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A30:F30"/>
    <mergeCell ref="B33:D33"/>
    <mergeCell ref="B34:D34"/>
    <mergeCell ref="B35:D35"/>
    <mergeCell ref="B49:D49"/>
    <mergeCell ref="B36:D36"/>
    <mergeCell ref="B37:D37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</mergeCells>
  <dataValidations count="1">
    <dataValidation type="list" allowBlank="1" showInputMessage="1" showErrorMessage="1" sqref="B73:B75 B12:B20 B33:B64" xr:uid="{5F21BC58-C023-4A2E-81D3-12B3375D770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3205-9D58-4BDF-967A-0AFB3570A843}">
  <sheetPr>
    <pageSetUpPr fitToPage="1"/>
  </sheetPr>
  <dimension ref="A12:F88"/>
  <sheetViews>
    <sheetView view="pageBreakPreview" topLeftCell="A10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/>
      <c r="C24" s="51"/>
      <c r="D24" s="51"/>
      <c r="E24" s="51"/>
      <c r="F24" s="51"/>
    </row>
    <row r="25" spans="1:6" ht="15" x14ac:dyDescent="0.2">
      <c r="A25" s="49"/>
      <c r="B25" s="25" t="s">
        <v>219</v>
      </c>
      <c r="C25" s="51"/>
      <c r="D25" s="51"/>
      <c r="E25" s="51"/>
      <c r="F25" s="51"/>
    </row>
    <row r="26" spans="1:6" ht="33.75" customHeight="1" x14ac:dyDescent="0.2">
      <c r="A26" s="49"/>
      <c r="B26" s="45" t="s">
        <v>220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221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44.25" customHeight="1" x14ac:dyDescent="0.2">
      <c r="A33" s="51"/>
      <c r="B33" s="94" t="s">
        <v>218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44"/>
      <c r="C40" s="44"/>
      <c r="D40" s="4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3.5" customHeight="1" x14ac:dyDescent="0.2">
      <c r="A64" s="51"/>
      <c r="B64" s="94"/>
      <c r="C64" s="94"/>
      <c r="D64" s="94"/>
      <c r="E64" s="61"/>
      <c r="F64" s="51"/>
    </row>
    <row r="65" spans="1:6" ht="13.5" customHeight="1" x14ac:dyDescent="0.2">
      <c r="A65" s="51"/>
      <c r="B65" s="50" t="s">
        <v>17</v>
      </c>
      <c r="C65" s="52"/>
      <c r="D65" s="52"/>
      <c r="E65" s="29">
        <v>2000</v>
      </c>
      <c r="F65" s="51"/>
    </row>
    <row r="66" spans="1:6" ht="13.5" customHeight="1" x14ac:dyDescent="0.2">
      <c r="A66" s="51"/>
      <c r="B66" s="63" t="s">
        <v>14</v>
      </c>
      <c r="C66" s="52"/>
      <c r="D66" s="52"/>
      <c r="E66" s="30">
        <v>0</v>
      </c>
      <c r="F66" s="51"/>
    </row>
    <row r="67" spans="1:6" ht="13.5" customHeight="1" x14ac:dyDescent="0.2">
      <c r="A67" s="51"/>
      <c r="B67" s="63" t="s">
        <v>86</v>
      </c>
      <c r="C67" s="52"/>
      <c r="D67" s="52"/>
      <c r="E67" s="30">
        <v>0</v>
      </c>
      <c r="F67" s="51"/>
    </row>
    <row r="68" spans="1:6" ht="13.5" customHeight="1" x14ac:dyDescent="0.2">
      <c r="A68" s="51"/>
      <c r="B68" s="50" t="s">
        <v>16</v>
      </c>
      <c r="C68" s="52"/>
      <c r="D68" s="52"/>
      <c r="E68" s="29">
        <f>SUM(E65:E67)</f>
        <v>2000</v>
      </c>
      <c r="F68" s="51"/>
    </row>
    <row r="69" spans="1:6" ht="13.5" customHeight="1" x14ac:dyDescent="0.2">
      <c r="A69" s="51"/>
      <c r="B69" s="52" t="s">
        <v>5</v>
      </c>
      <c r="C69" s="64">
        <v>0.05</v>
      </c>
      <c r="D69" s="52"/>
      <c r="E69" s="35">
        <f>ROUND(E68*C69,2)</f>
        <v>100</v>
      </c>
      <c r="F69" s="51"/>
    </row>
    <row r="70" spans="1:6" ht="13.5" customHeight="1" x14ac:dyDescent="0.2">
      <c r="A70" s="51"/>
      <c r="B70" s="52" t="s">
        <v>4</v>
      </c>
      <c r="C70" s="65">
        <v>9.9750000000000005E-2</v>
      </c>
      <c r="D70" s="52"/>
      <c r="E70" s="43">
        <f>ROUND(E68*C70,2)</f>
        <v>199.5</v>
      </c>
      <c r="F70" s="51"/>
    </row>
    <row r="71" spans="1:6" ht="13.5" customHeight="1" x14ac:dyDescent="0.2">
      <c r="A71" s="51"/>
      <c r="B71" s="52"/>
      <c r="C71" s="52"/>
      <c r="D71" s="52"/>
      <c r="E71" s="66"/>
      <c r="F71" s="51"/>
    </row>
    <row r="72" spans="1:6" ht="16.5" customHeight="1" thickBot="1" x14ac:dyDescent="0.25">
      <c r="A72" s="51"/>
      <c r="B72" s="50" t="s">
        <v>18</v>
      </c>
      <c r="C72" s="52"/>
      <c r="D72" s="52"/>
      <c r="E72" s="33">
        <f>SUM(E68:E70)</f>
        <v>2299.5</v>
      </c>
      <c r="F72" s="51"/>
    </row>
    <row r="73" spans="1:6" ht="15.75" thickTop="1" x14ac:dyDescent="0.2">
      <c r="A73" s="51"/>
      <c r="B73" s="89"/>
      <c r="C73" s="89"/>
      <c r="D73" s="89"/>
      <c r="E73" s="67"/>
      <c r="F73" s="51"/>
    </row>
    <row r="74" spans="1:6" ht="15" x14ac:dyDescent="0.2">
      <c r="A74" s="51"/>
      <c r="B74" s="90" t="s">
        <v>20</v>
      </c>
      <c r="C74" s="90"/>
      <c r="D74" s="90"/>
      <c r="E74" s="67">
        <v>0</v>
      </c>
      <c r="F74" s="51"/>
    </row>
    <row r="75" spans="1:6" ht="15" x14ac:dyDescent="0.2">
      <c r="A75" s="51"/>
      <c r="B75" s="89"/>
      <c r="C75" s="89"/>
      <c r="D75" s="89"/>
      <c r="E75" s="67"/>
      <c r="F75" s="51"/>
    </row>
    <row r="76" spans="1:6" ht="19.5" customHeight="1" x14ac:dyDescent="0.2">
      <c r="A76" s="51"/>
      <c r="B76" s="68" t="s">
        <v>19</v>
      </c>
      <c r="C76" s="69"/>
      <c r="D76" s="69"/>
      <c r="E76" s="70">
        <f>E72-E74</f>
        <v>2299.5</v>
      </c>
      <c r="F76" s="51"/>
    </row>
    <row r="77" spans="1:6" ht="13.5" customHeight="1" x14ac:dyDescent="0.2">
      <c r="A77" s="51"/>
      <c r="B77" s="51"/>
      <c r="C77" s="51"/>
      <c r="D77" s="51"/>
      <c r="E77" s="51"/>
      <c r="F77" s="51"/>
    </row>
    <row r="78" spans="1:6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91"/>
      <c r="C79" s="91"/>
      <c r="D79" s="91"/>
      <c r="E79" s="91"/>
      <c r="F79" s="51"/>
    </row>
    <row r="80" spans="1:6" ht="14.25" x14ac:dyDescent="0.2">
      <c r="A80" s="92" t="s">
        <v>34</v>
      </c>
      <c r="B80" s="92"/>
      <c r="C80" s="92"/>
      <c r="D80" s="92"/>
      <c r="E80" s="92"/>
      <c r="F80" s="92"/>
    </row>
    <row r="81" spans="1:6" ht="14.25" x14ac:dyDescent="0.2">
      <c r="A81" s="93" t="s">
        <v>56</v>
      </c>
      <c r="B81" s="93"/>
      <c r="C81" s="93"/>
      <c r="D81" s="93"/>
      <c r="E81" s="93"/>
      <c r="F81" s="93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85"/>
      <c r="C83" s="85"/>
      <c r="D83" s="85"/>
      <c r="E83" s="85"/>
      <c r="F83" s="51"/>
    </row>
    <row r="84" spans="1:6" ht="15" x14ac:dyDescent="0.2">
      <c r="A84" s="86" t="s">
        <v>8</v>
      </c>
      <c r="B84" s="86"/>
      <c r="C84" s="86"/>
      <c r="D84" s="86"/>
      <c r="E84" s="86"/>
      <c r="F84" s="86"/>
    </row>
    <row r="86" spans="1:6" ht="39.75" customHeight="1" x14ac:dyDescent="0.2">
      <c r="B86" s="87"/>
      <c r="C86" s="88"/>
      <c r="D86" s="88"/>
    </row>
    <row r="87" spans="1:6" ht="13.5" customHeight="1" x14ac:dyDescent="0.2"/>
    <row r="88" spans="1:6" x14ac:dyDescent="0.2">
      <c r="B88" s="71"/>
      <c r="C88" s="71"/>
      <c r="D88" s="71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32C1D12C-B8C0-4DE8-ACF3-001675E92A5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DDC3-1FC9-4959-A4FB-637E53C89E39}">
  <sheetPr>
    <pageSetUpPr fitToPage="1"/>
  </sheetPr>
  <dimension ref="A12:F88"/>
  <sheetViews>
    <sheetView view="pageBreakPreview" topLeftCell="A1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223</v>
      </c>
      <c r="C25" s="51"/>
      <c r="D25" s="51"/>
      <c r="E25" s="51"/>
      <c r="F25" s="51"/>
    </row>
    <row r="26" spans="1:6" ht="33.75" customHeight="1" x14ac:dyDescent="0.2">
      <c r="A26" s="49"/>
      <c r="B26" s="45" t="s">
        <v>217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222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44.25" customHeight="1" x14ac:dyDescent="0.2">
      <c r="A33" s="51"/>
      <c r="B33" s="94" t="s">
        <v>218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44"/>
      <c r="C40" s="44"/>
      <c r="D40" s="4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3.5" customHeight="1" x14ac:dyDescent="0.2">
      <c r="A64" s="51"/>
      <c r="B64" s="94"/>
      <c r="C64" s="94"/>
      <c r="D64" s="94"/>
      <c r="E64" s="61"/>
      <c r="F64" s="51"/>
    </row>
    <row r="65" spans="1:6" ht="13.5" customHeight="1" x14ac:dyDescent="0.2">
      <c r="A65" s="51"/>
      <c r="B65" s="50" t="s">
        <v>17</v>
      </c>
      <c r="C65" s="52"/>
      <c r="D65" s="52"/>
      <c r="E65" s="29">
        <v>2000</v>
      </c>
      <c r="F65" s="51"/>
    </row>
    <row r="66" spans="1:6" ht="13.5" customHeight="1" x14ac:dyDescent="0.2">
      <c r="A66" s="51"/>
      <c r="B66" s="63" t="s">
        <v>14</v>
      </c>
      <c r="C66" s="52"/>
      <c r="D66" s="52"/>
      <c r="E66" s="30">
        <v>0</v>
      </c>
      <c r="F66" s="51"/>
    </row>
    <row r="67" spans="1:6" ht="13.5" customHeight="1" x14ac:dyDescent="0.2">
      <c r="A67" s="51"/>
      <c r="B67" s="63" t="s">
        <v>86</v>
      </c>
      <c r="C67" s="52"/>
      <c r="D67" s="52"/>
      <c r="E67" s="30">
        <v>0</v>
      </c>
      <c r="F67" s="51"/>
    </row>
    <row r="68" spans="1:6" ht="13.5" customHeight="1" x14ac:dyDescent="0.2">
      <c r="A68" s="51"/>
      <c r="B68" s="50" t="s">
        <v>16</v>
      </c>
      <c r="C68" s="52"/>
      <c r="D68" s="52"/>
      <c r="E68" s="29">
        <f>SUM(E65:E67)</f>
        <v>2000</v>
      </c>
      <c r="F68" s="51"/>
    </row>
    <row r="69" spans="1:6" ht="13.5" customHeight="1" x14ac:dyDescent="0.2">
      <c r="A69" s="51"/>
      <c r="B69" s="52" t="s">
        <v>5</v>
      </c>
      <c r="C69" s="64">
        <v>0.05</v>
      </c>
      <c r="D69" s="52"/>
      <c r="E69" s="35">
        <f>ROUND(E68*C69,2)</f>
        <v>100</v>
      </c>
      <c r="F69" s="51"/>
    </row>
    <row r="70" spans="1:6" ht="13.5" customHeight="1" x14ac:dyDescent="0.2">
      <c r="A70" s="51"/>
      <c r="B70" s="52" t="s">
        <v>4</v>
      </c>
      <c r="C70" s="65">
        <v>9.9750000000000005E-2</v>
      </c>
      <c r="D70" s="52"/>
      <c r="E70" s="43">
        <f>ROUND(E68*C70,2)</f>
        <v>199.5</v>
      </c>
      <c r="F70" s="51"/>
    </row>
    <row r="71" spans="1:6" ht="13.5" customHeight="1" x14ac:dyDescent="0.2">
      <c r="A71" s="51"/>
      <c r="B71" s="52"/>
      <c r="C71" s="52"/>
      <c r="D71" s="52"/>
      <c r="E71" s="66"/>
      <c r="F71" s="51"/>
    </row>
    <row r="72" spans="1:6" ht="16.5" customHeight="1" thickBot="1" x14ac:dyDescent="0.25">
      <c r="A72" s="51"/>
      <c r="B72" s="50" t="s">
        <v>18</v>
      </c>
      <c r="C72" s="52"/>
      <c r="D72" s="52"/>
      <c r="E72" s="33">
        <f>SUM(E68:E70)</f>
        <v>2299.5</v>
      </c>
      <c r="F72" s="51"/>
    </row>
    <row r="73" spans="1:6" ht="15.75" thickTop="1" x14ac:dyDescent="0.2">
      <c r="A73" s="51"/>
      <c r="B73" s="89"/>
      <c r="C73" s="89"/>
      <c r="D73" s="89"/>
      <c r="E73" s="67"/>
      <c r="F73" s="51"/>
    </row>
    <row r="74" spans="1:6" ht="15" x14ac:dyDescent="0.2">
      <c r="A74" s="51"/>
      <c r="B74" s="90" t="s">
        <v>20</v>
      </c>
      <c r="C74" s="90"/>
      <c r="D74" s="90"/>
      <c r="E74" s="67">
        <v>0</v>
      </c>
      <c r="F74" s="51"/>
    </row>
    <row r="75" spans="1:6" ht="15" x14ac:dyDescent="0.2">
      <c r="A75" s="51"/>
      <c r="B75" s="89"/>
      <c r="C75" s="89"/>
      <c r="D75" s="89"/>
      <c r="E75" s="67"/>
      <c r="F75" s="51"/>
    </row>
    <row r="76" spans="1:6" ht="19.5" customHeight="1" x14ac:dyDescent="0.2">
      <c r="A76" s="51"/>
      <c r="B76" s="68" t="s">
        <v>19</v>
      </c>
      <c r="C76" s="69"/>
      <c r="D76" s="69"/>
      <c r="E76" s="70">
        <f>E72-E74</f>
        <v>2299.5</v>
      </c>
      <c r="F76" s="51"/>
    </row>
    <row r="77" spans="1:6" ht="13.5" customHeight="1" x14ac:dyDescent="0.2">
      <c r="A77" s="51"/>
      <c r="B77" s="51"/>
      <c r="C77" s="51"/>
      <c r="D77" s="51"/>
      <c r="E77" s="51"/>
      <c r="F77" s="51"/>
    </row>
    <row r="78" spans="1:6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91"/>
      <c r="C79" s="91"/>
      <c r="D79" s="91"/>
      <c r="E79" s="91"/>
      <c r="F79" s="51"/>
    </row>
    <row r="80" spans="1:6" ht="14.25" x14ac:dyDescent="0.2">
      <c r="A80" s="92" t="s">
        <v>34</v>
      </c>
      <c r="B80" s="92"/>
      <c r="C80" s="92"/>
      <c r="D80" s="92"/>
      <c r="E80" s="92"/>
      <c r="F80" s="92"/>
    </row>
    <row r="81" spans="1:6" ht="14.25" x14ac:dyDescent="0.2">
      <c r="A81" s="93" t="s">
        <v>56</v>
      </c>
      <c r="B81" s="93"/>
      <c r="C81" s="93"/>
      <c r="D81" s="93"/>
      <c r="E81" s="93"/>
      <c r="F81" s="93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85"/>
      <c r="C83" s="85"/>
      <c r="D83" s="85"/>
      <c r="E83" s="85"/>
      <c r="F83" s="51"/>
    </row>
    <row r="84" spans="1:6" ht="15" x14ac:dyDescent="0.2">
      <c r="A84" s="86" t="s">
        <v>8</v>
      </c>
      <c r="B84" s="86"/>
      <c r="C84" s="86"/>
      <c r="D84" s="86"/>
      <c r="E84" s="86"/>
      <c r="F84" s="86"/>
    </row>
    <row r="86" spans="1:6" ht="39.75" customHeight="1" x14ac:dyDescent="0.2">
      <c r="B86" s="87"/>
      <c r="C86" s="88"/>
      <c r="D86" s="88"/>
    </row>
    <row r="87" spans="1:6" ht="13.5" customHeight="1" x14ac:dyDescent="0.2"/>
    <row r="88" spans="1:6" x14ac:dyDescent="0.2">
      <c r="B88" s="71"/>
      <c r="C88" s="71"/>
      <c r="D88" s="71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D427F166-FA8C-4054-AFB4-F98F90E168E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F87F-AF1C-4808-ABB1-6A298BE06A52}">
  <sheetPr>
    <pageSetUpPr fitToPage="1"/>
  </sheetPr>
  <dimension ref="A12:F88"/>
  <sheetViews>
    <sheetView view="pageBreakPreview" topLeftCell="A13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224</v>
      </c>
      <c r="C25" s="51"/>
      <c r="D25" s="51"/>
      <c r="E25" s="51"/>
      <c r="F25" s="51"/>
    </row>
    <row r="26" spans="1:6" ht="33.75" customHeight="1" x14ac:dyDescent="0.2">
      <c r="A26" s="49"/>
      <c r="B26" s="45" t="s">
        <v>217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226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44.25" customHeight="1" x14ac:dyDescent="0.2">
      <c r="A33" s="51"/>
      <c r="B33" s="94" t="s">
        <v>218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44"/>
      <c r="C40" s="44"/>
      <c r="D40" s="4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3.5" customHeight="1" x14ac:dyDescent="0.2">
      <c r="A64" s="51"/>
      <c r="B64" s="94"/>
      <c r="C64" s="94"/>
      <c r="D64" s="94"/>
      <c r="E64" s="61"/>
      <c r="F64" s="51"/>
    </row>
    <row r="65" spans="1:6" ht="13.5" customHeight="1" x14ac:dyDescent="0.2">
      <c r="A65" s="51"/>
      <c r="B65" s="50" t="s">
        <v>17</v>
      </c>
      <c r="C65" s="52"/>
      <c r="D65" s="52"/>
      <c r="E65" s="29">
        <v>2000</v>
      </c>
      <c r="F65" s="51"/>
    </row>
    <row r="66" spans="1:6" ht="13.5" customHeight="1" x14ac:dyDescent="0.2">
      <c r="A66" s="51"/>
      <c r="B66" s="63" t="s">
        <v>14</v>
      </c>
      <c r="C66" s="52"/>
      <c r="D66" s="52"/>
      <c r="E66" s="30">
        <v>0</v>
      </c>
      <c r="F66" s="51"/>
    </row>
    <row r="67" spans="1:6" ht="13.5" customHeight="1" x14ac:dyDescent="0.2">
      <c r="A67" s="51"/>
      <c r="B67" s="63" t="s">
        <v>86</v>
      </c>
      <c r="C67" s="52"/>
      <c r="D67" s="52"/>
      <c r="E67" s="30">
        <v>0</v>
      </c>
      <c r="F67" s="51"/>
    </row>
    <row r="68" spans="1:6" ht="13.5" customHeight="1" x14ac:dyDescent="0.2">
      <c r="A68" s="51"/>
      <c r="B68" s="50" t="s">
        <v>16</v>
      </c>
      <c r="C68" s="52"/>
      <c r="D68" s="52"/>
      <c r="E68" s="29">
        <f>SUM(E65:E67)</f>
        <v>2000</v>
      </c>
      <c r="F68" s="51"/>
    </row>
    <row r="69" spans="1:6" ht="13.5" customHeight="1" x14ac:dyDescent="0.2">
      <c r="A69" s="51"/>
      <c r="B69" s="52" t="s">
        <v>5</v>
      </c>
      <c r="C69" s="64">
        <v>0.05</v>
      </c>
      <c r="D69" s="52"/>
      <c r="E69" s="35">
        <f>ROUND(E68*C69,2)</f>
        <v>100</v>
      </c>
      <c r="F69" s="51"/>
    </row>
    <row r="70" spans="1:6" ht="13.5" customHeight="1" x14ac:dyDescent="0.2">
      <c r="A70" s="51"/>
      <c r="B70" s="52" t="s">
        <v>4</v>
      </c>
      <c r="C70" s="65">
        <v>9.9750000000000005E-2</v>
      </c>
      <c r="D70" s="52"/>
      <c r="E70" s="43">
        <f>ROUND(E68*C70,2)</f>
        <v>199.5</v>
      </c>
      <c r="F70" s="51"/>
    </row>
    <row r="71" spans="1:6" ht="13.5" customHeight="1" x14ac:dyDescent="0.2">
      <c r="A71" s="51"/>
      <c r="B71" s="52"/>
      <c r="C71" s="52"/>
      <c r="D71" s="52"/>
      <c r="E71" s="66"/>
      <c r="F71" s="51"/>
    </row>
    <row r="72" spans="1:6" ht="16.5" customHeight="1" thickBot="1" x14ac:dyDescent="0.25">
      <c r="A72" s="51"/>
      <c r="B72" s="50" t="s">
        <v>18</v>
      </c>
      <c r="C72" s="52"/>
      <c r="D72" s="52"/>
      <c r="E72" s="33">
        <f>SUM(E68:E70)</f>
        <v>2299.5</v>
      </c>
      <c r="F72" s="51"/>
    </row>
    <row r="73" spans="1:6" ht="15.75" thickTop="1" x14ac:dyDescent="0.2">
      <c r="A73" s="51"/>
      <c r="B73" s="89"/>
      <c r="C73" s="89"/>
      <c r="D73" s="89"/>
      <c r="E73" s="67"/>
      <c r="F73" s="51"/>
    </row>
    <row r="74" spans="1:6" ht="15" x14ac:dyDescent="0.2">
      <c r="A74" s="51"/>
      <c r="B74" s="90" t="s">
        <v>20</v>
      </c>
      <c r="C74" s="90"/>
      <c r="D74" s="90"/>
      <c r="E74" s="67">
        <v>0</v>
      </c>
      <c r="F74" s="51"/>
    </row>
    <row r="75" spans="1:6" ht="15" x14ac:dyDescent="0.2">
      <c r="A75" s="51"/>
      <c r="B75" s="89"/>
      <c r="C75" s="89"/>
      <c r="D75" s="89"/>
      <c r="E75" s="67"/>
      <c r="F75" s="51"/>
    </row>
    <row r="76" spans="1:6" ht="19.5" customHeight="1" x14ac:dyDescent="0.2">
      <c r="A76" s="51"/>
      <c r="B76" s="68" t="s">
        <v>19</v>
      </c>
      <c r="C76" s="69"/>
      <c r="D76" s="69"/>
      <c r="E76" s="70">
        <f>E72-E74</f>
        <v>2299.5</v>
      </c>
      <c r="F76" s="51"/>
    </row>
    <row r="77" spans="1:6" ht="13.5" customHeight="1" x14ac:dyDescent="0.2">
      <c r="A77" s="51"/>
      <c r="B77" s="51"/>
      <c r="C77" s="51"/>
      <c r="D77" s="51"/>
      <c r="E77" s="51"/>
      <c r="F77" s="51"/>
    </row>
    <row r="78" spans="1:6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91"/>
      <c r="C79" s="91"/>
      <c r="D79" s="91"/>
      <c r="E79" s="91"/>
      <c r="F79" s="51"/>
    </row>
    <row r="80" spans="1:6" ht="14.25" x14ac:dyDescent="0.2">
      <c r="A80" s="92" t="s">
        <v>34</v>
      </c>
      <c r="B80" s="92"/>
      <c r="C80" s="92"/>
      <c r="D80" s="92"/>
      <c r="E80" s="92"/>
      <c r="F80" s="92"/>
    </row>
    <row r="81" spans="1:6" ht="14.25" x14ac:dyDescent="0.2">
      <c r="A81" s="93" t="s">
        <v>56</v>
      </c>
      <c r="B81" s="93"/>
      <c r="C81" s="93"/>
      <c r="D81" s="93"/>
      <c r="E81" s="93"/>
      <c r="F81" s="93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85"/>
      <c r="C83" s="85"/>
      <c r="D83" s="85"/>
      <c r="E83" s="85"/>
      <c r="F83" s="51"/>
    </row>
    <row r="84" spans="1:6" ht="15" x14ac:dyDescent="0.2">
      <c r="A84" s="86" t="s">
        <v>8</v>
      </c>
      <c r="B84" s="86"/>
      <c r="C84" s="86"/>
      <c r="D84" s="86"/>
      <c r="E84" s="86"/>
      <c r="F84" s="86"/>
    </row>
    <row r="86" spans="1:6" ht="39.75" customHeight="1" x14ac:dyDescent="0.2">
      <c r="B86" s="87"/>
      <c r="C86" s="88"/>
      <c r="D86" s="88"/>
    </row>
    <row r="87" spans="1:6" ht="13.5" customHeight="1" x14ac:dyDescent="0.2"/>
    <row r="88" spans="1:6" x14ac:dyDescent="0.2">
      <c r="B88" s="71"/>
      <c r="C88" s="71"/>
      <c r="D88" s="71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471DD3F8-65B8-4560-8015-D6CB802F625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0430-06EA-477D-8A4B-151A9BA11261}">
  <sheetPr>
    <pageSetUpPr fitToPage="1"/>
  </sheetPr>
  <dimension ref="A12:F88"/>
  <sheetViews>
    <sheetView view="pageBreakPreview" topLeftCell="A1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219</v>
      </c>
      <c r="C24" s="51"/>
      <c r="D24" s="51"/>
      <c r="E24" s="51"/>
      <c r="F24" s="51"/>
    </row>
    <row r="25" spans="1:6" ht="15" x14ac:dyDescent="0.2">
      <c r="A25" s="49"/>
      <c r="B25" s="25" t="s">
        <v>225</v>
      </c>
      <c r="C25" s="51"/>
      <c r="D25" s="51"/>
      <c r="E25" s="51"/>
      <c r="F25" s="51"/>
    </row>
    <row r="26" spans="1:6" ht="33.75" customHeight="1" x14ac:dyDescent="0.2">
      <c r="A26" s="49"/>
      <c r="B26" s="45" t="s">
        <v>220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228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44.25" customHeight="1" x14ac:dyDescent="0.2">
      <c r="A33" s="51"/>
      <c r="B33" s="94" t="s">
        <v>218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44"/>
      <c r="C40" s="44"/>
      <c r="D40" s="4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3.5" customHeight="1" x14ac:dyDescent="0.2">
      <c r="A64" s="51"/>
      <c r="B64" s="94"/>
      <c r="C64" s="94"/>
      <c r="D64" s="94"/>
      <c r="E64" s="61"/>
      <c r="F64" s="51"/>
    </row>
    <row r="65" spans="1:6" ht="13.5" customHeight="1" x14ac:dyDescent="0.2">
      <c r="A65" s="51"/>
      <c r="B65" s="50" t="s">
        <v>17</v>
      </c>
      <c r="C65" s="52"/>
      <c r="D65" s="52"/>
      <c r="E65" s="29">
        <v>2000</v>
      </c>
      <c r="F65" s="51"/>
    </row>
    <row r="66" spans="1:6" ht="13.5" customHeight="1" x14ac:dyDescent="0.2">
      <c r="A66" s="51"/>
      <c r="B66" s="63" t="s">
        <v>14</v>
      </c>
      <c r="C66" s="52"/>
      <c r="D66" s="52"/>
      <c r="E66" s="30">
        <v>0</v>
      </c>
      <c r="F66" s="51"/>
    </row>
    <row r="67" spans="1:6" ht="13.5" customHeight="1" x14ac:dyDescent="0.2">
      <c r="A67" s="51"/>
      <c r="B67" s="63" t="s">
        <v>86</v>
      </c>
      <c r="C67" s="52"/>
      <c r="D67" s="52"/>
      <c r="E67" s="30">
        <v>0</v>
      </c>
      <c r="F67" s="51"/>
    </row>
    <row r="68" spans="1:6" ht="13.5" customHeight="1" x14ac:dyDescent="0.2">
      <c r="A68" s="51"/>
      <c r="B68" s="50" t="s">
        <v>16</v>
      </c>
      <c r="C68" s="52"/>
      <c r="D68" s="52"/>
      <c r="E68" s="29">
        <f>SUM(E65:E67)</f>
        <v>2000</v>
      </c>
      <c r="F68" s="51"/>
    </row>
    <row r="69" spans="1:6" ht="13.5" customHeight="1" x14ac:dyDescent="0.2">
      <c r="A69" s="51"/>
      <c r="B69" s="52" t="s">
        <v>5</v>
      </c>
      <c r="C69" s="64">
        <v>0.05</v>
      </c>
      <c r="D69" s="52"/>
      <c r="E69" s="35">
        <f>ROUND(E68*C69,2)</f>
        <v>100</v>
      </c>
      <c r="F69" s="51"/>
    </row>
    <row r="70" spans="1:6" ht="13.5" customHeight="1" x14ac:dyDescent="0.2">
      <c r="A70" s="51"/>
      <c r="B70" s="52" t="s">
        <v>4</v>
      </c>
      <c r="C70" s="65">
        <v>9.9750000000000005E-2</v>
      </c>
      <c r="D70" s="52"/>
      <c r="E70" s="43">
        <f>ROUND(E68*C70,2)</f>
        <v>199.5</v>
      </c>
      <c r="F70" s="51"/>
    </row>
    <row r="71" spans="1:6" ht="13.5" customHeight="1" x14ac:dyDescent="0.2">
      <c r="A71" s="51"/>
      <c r="B71" s="52"/>
      <c r="C71" s="52"/>
      <c r="D71" s="52"/>
      <c r="E71" s="66"/>
      <c r="F71" s="51"/>
    </row>
    <row r="72" spans="1:6" ht="16.5" customHeight="1" thickBot="1" x14ac:dyDescent="0.25">
      <c r="A72" s="51"/>
      <c r="B72" s="50" t="s">
        <v>18</v>
      </c>
      <c r="C72" s="52"/>
      <c r="D72" s="52"/>
      <c r="E72" s="33">
        <f>SUM(E68:E70)</f>
        <v>2299.5</v>
      </c>
      <c r="F72" s="51"/>
    </row>
    <row r="73" spans="1:6" ht="15.75" thickTop="1" x14ac:dyDescent="0.2">
      <c r="A73" s="51"/>
      <c r="B73" s="89"/>
      <c r="C73" s="89"/>
      <c r="D73" s="89"/>
      <c r="E73" s="67"/>
      <c r="F73" s="51"/>
    </row>
    <row r="74" spans="1:6" ht="15" x14ac:dyDescent="0.2">
      <c r="A74" s="51"/>
      <c r="B74" s="90" t="s">
        <v>20</v>
      </c>
      <c r="C74" s="90"/>
      <c r="D74" s="90"/>
      <c r="E74" s="67">
        <v>0</v>
      </c>
      <c r="F74" s="51"/>
    </row>
    <row r="75" spans="1:6" ht="15" x14ac:dyDescent="0.2">
      <c r="A75" s="51"/>
      <c r="B75" s="89"/>
      <c r="C75" s="89"/>
      <c r="D75" s="89"/>
      <c r="E75" s="67"/>
      <c r="F75" s="51"/>
    </row>
    <row r="76" spans="1:6" ht="19.5" customHeight="1" x14ac:dyDescent="0.2">
      <c r="A76" s="51"/>
      <c r="B76" s="68" t="s">
        <v>19</v>
      </c>
      <c r="C76" s="69"/>
      <c r="D76" s="69"/>
      <c r="E76" s="70">
        <f>E72-E74</f>
        <v>2299.5</v>
      </c>
      <c r="F76" s="51"/>
    </row>
    <row r="77" spans="1:6" ht="13.5" customHeight="1" x14ac:dyDescent="0.2">
      <c r="A77" s="51"/>
      <c r="B77" s="51"/>
      <c r="C77" s="51"/>
      <c r="D77" s="51"/>
      <c r="E77" s="51"/>
      <c r="F77" s="51"/>
    </row>
    <row r="78" spans="1:6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91"/>
      <c r="C79" s="91"/>
      <c r="D79" s="91"/>
      <c r="E79" s="91"/>
      <c r="F79" s="51"/>
    </row>
    <row r="80" spans="1:6" ht="14.25" x14ac:dyDescent="0.2">
      <c r="A80" s="92" t="s">
        <v>34</v>
      </c>
      <c r="B80" s="92"/>
      <c r="C80" s="92"/>
      <c r="D80" s="92"/>
      <c r="E80" s="92"/>
      <c r="F80" s="92"/>
    </row>
    <row r="81" spans="1:6" ht="14.25" x14ac:dyDescent="0.2">
      <c r="A81" s="93" t="s">
        <v>56</v>
      </c>
      <c r="B81" s="93"/>
      <c r="C81" s="93"/>
      <c r="D81" s="93"/>
      <c r="E81" s="93"/>
      <c r="F81" s="93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85"/>
      <c r="C83" s="85"/>
      <c r="D83" s="85"/>
      <c r="E83" s="85"/>
      <c r="F83" s="51"/>
    </row>
    <row r="84" spans="1:6" ht="15" x14ac:dyDescent="0.2">
      <c r="A84" s="86" t="s">
        <v>8</v>
      </c>
      <c r="B84" s="86"/>
      <c r="C84" s="86"/>
      <c r="D84" s="86"/>
      <c r="E84" s="86"/>
      <c r="F84" s="86"/>
    </row>
    <row r="86" spans="1:6" ht="39.75" customHeight="1" x14ac:dyDescent="0.2">
      <c r="B86" s="87"/>
      <c r="C86" s="88"/>
      <c r="D86" s="88"/>
    </row>
    <row r="87" spans="1:6" ht="13.5" customHeight="1" x14ac:dyDescent="0.2"/>
    <row r="88" spans="1:6" x14ac:dyDescent="0.2">
      <c r="B88" s="71"/>
      <c r="C88" s="71"/>
      <c r="D88" s="71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23ADABB0-3C32-44D8-88EF-2E23CAA055A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53F4-409A-4267-AF12-49B38FE329AB}">
  <sheetPr>
    <pageSetUpPr fitToPage="1"/>
  </sheetPr>
  <dimension ref="A12:F88"/>
  <sheetViews>
    <sheetView view="pageBreakPreview" topLeftCell="A18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206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219</v>
      </c>
      <c r="C24" s="51"/>
      <c r="D24" s="51"/>
      <c r="E24" s="51"/>
      <c r="F24" s="51"/>
    </row>
    <row r="25" spans="1:6" ht="15" x14ac:dyDescent="0.2">
      <c r="A25" s="49"/>
      <c r="B25" s="25" t="s">
        <v>227</v>
      </c>
      <c r="C25" s="51"/>
      <c r="D25" s="51"/>
      <c r="E25" s="51"/>
      <c r="F25" s="51"/>
    </row>
    <row r="26" spans="1:6" ht="33.75" customHeight="1" x14ac:dyDescent="0.2">
      <c r="A26" s="49"/>
      <c r="B26" s="45" t="s">
        <v>220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229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44.25" customHeight="1" x14ac:dyDescent="0.2">
      <c r="A33" s="51"/>
      <c r="B33" s="94" t="s">
        <v>218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29.25" customHeight="1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44"/>
      <c r="C40" s="44"/>
      <c r="D40" s="4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3.5" customHeight="1" x14ac:dyDescent="0.2">
      <c r="A64" s="51"/>
      <c r="B64" s="94"/>
      <c r="C64" s="94"/>
      <c r="D64" s="94"/>
      <c r="E64" s="61"/>
      <c r="F64" s="51"/>
    </row>
    <row r="65" spans="1:6" ht="13.5" customHeight="1" x14ac:dyDescent="0.2">
      <c r="A65" s="51"/>
      <c r="B65" s="50" t="s">
        <v>17</v>
      </c>
      <c r="C65" s="52"/>
      <c r="D65" s="52"/>
      <c r="E65" s="29">
        <v>2000</v>
      </c>
      <c r="F65" s="51"/>
    </row>
    <row r="66" spans="1:6" ht="13.5" customHeight="1" x14ac:dyDescent="0.2">
      <c r="A66" s="51"/>
      <c r="B66" s="63" t="s">
        <v>14</v>
      </c>
      <c r="C66" s="52"/>
      <c r="D66" s="52"/>
      <c r="E66" s="30">
        <v>0</v>
      </c>
      <c r="F66" s="51"/>
    </row>
    <row r="67" spans="1:6" ht="13.5" customHeight="1" x14ac:dyDescent="0.2">
      <c r="A67" s="51"/>
      <c r="B67" s="63" t="s">
        <v>86</v>
      </c>
      <c r="C67" s="52"/>
      <c r="D67" s="52"/>
      <c r="E67" s="30">
        <v>0</v>
      </c>
      <c r="F67" s="51"/>
    </row>
    <row r="68" spans="1:6" ht="13.5" customHeight="1" x14ac:dyDescent="0.2">
      <c r="A68" s="51"/>
      <c r="B68" s="50" t="s">
        <v>16</v>
      </c>
      <c r="C68" s="52"/>
      <c r="D68" s="52"/>
      <c r="E68" s="29">
        <f>SUM(E65:E67)</f>
        <v>2000</v>
      </c>
      <c r="F68" s="51"/>
    </row>
    <row r="69" spans="1:6" ht="13.5" customHeight="1" x14ac:dyDescent="0.2">
      <c r="A69" s="51"/>
      <c r="B69" s="52" t="s">
        <v>5</v>
      </c>
      <c r="C69" s="64">
        <v>0.05</v>
      </c>
      <c r="D69" s="52"/>
      <c r="E69" s="35">
        <f>ROUND(E68*C69,2)</f>
        <v>100</v>
      </c>
      <c r="F69" s="51"/>
    </row>
    <row r="70" spans="1:6" ht="13.5" customHeight="1" x14ac:dyDescent="0.2">
      <c r="A70" s="51"/>
      <c r="B70" s="52" t="s">
        <v>4</v>
      </c>
      <c r="C70" s="65">
        <v>9.9750000000000005E-2</v>
      </c>
      <c r="D70" s="52"/>
      <c r="E70" s="43">
        <f>ROUND(E68*C70,2)</f>
        <v>199.5</v>
      </c>
      <c r="F70" s="51"/>
    </row>
    <row r="71" spans="1:6" ht="13.5" customHeight="1" x14ac:dyDescent="0.2">
      <c r="A71" s="51"/>
      <c r="B71" s="52"/>
      <c r="C71" s="52"/>
      <c r="D71" s="52"/>
      <c r="E71" s="66"/>
      <c r="F71" s="51"/>
    </row>
    <row r="72" spans="1:6" ht="16.5" customHeight="1" thickBot="1" x14ac:dyDescent="0.25">
      <c r="A72" s="51"/>
      <c r="B72" s="50" t="s">
        <v>18</v>
      </c>
      <c r="C72" s="52"/>
      <c r="D72" s="52"/>
      <c r="E72" s="33">
        <f>SUM(E68:E70)</f>
        <v>2299.5</v>
      </c>
      <c r="F72" s="51"/>
    </row>
    <row r="73" spans="1:6" ht="15.75" thickTop="1" x14ac:dyDescent="0.2">
      <c r="A73" s="51"/>
      <c r="B73" s="89"/>
      <c r="C73" s="89"/>
      <c r="D73" s="89"/>
      <c r="E73" s="67"/>
      <c r="F73" s="51"/>
    </row>
    <row r="74" spans="1:6" ht="15" x14ac:dyDescent="0.2">
      <c r="A74" s="51"/>
      <c r="B74" s="90" t="s">
        <v>20</v>
      </c>
      <c r="C74" s="90"/>
      <c r="D74" s="90"/>
      <c r="E74" s="67">
        <v>0</v>
      </c>
      <c r="F74" s="51"/>
    </row>
    <row r="75" spans="1:6" ht="15" x14ac:dyDescent="0.2">
      <c r="A75" s="51"/>
      <c r="B75" s="89"/>
      <c r="C75" s="89"/>
      <c r="D75" s="89"/>
      <c r="E75" s="67"/>
      <c r="F75" s="51"/>
    </row>
    <row r="76" spans="1:6" ht="19.5" customHeight="1" x14ac:dyDescent="0.2">
      <c r="A76" s="51"/>
      <c r="B76" s="68" t="s">
        <v>19</v>
      </c>
      <c r="C76" s="69"/>
      <c r="D76" s="69"/>
      <c r="E76" s="70">
        <f>E72-E74</f>
        <v>2299.5</v>
      </c>
      <c r="F76" s="51"/>
    </row>
    <row r="77" spans="1:6" ht="13.5" customHeight="1" x14ac:dyDescent="0.2">
      <c r="A77" s="51"/>
      <c r="B77" s="51"/>
      <c r="C77" s="51"/>
      <c r="D77" s="51"/>
      <c r="E77" s="51"/>
      <c r="F77" s="51"/>
    </row>
    <row r="78" spans="1:6" x14ac:dyDescent="0.2">
      <c r="A78" s="51"/>
      <c r="B78" s="51"/>
      <c r="C78" s="51"/>
      <c r="D78" s="51"/>
      <c r="E78" s="51"/>
      <c r="F78" s="51"/>
    </row>
    <row r="79" spans="1:6" x14ac:dyDescent="0.2">
      <c r="A79" s="51"/>
      <c r="B79" s="91"/>
      <c r="C79" s="91"/>
      <c r="D79" s="91"/>
      <c r="E79" s="91"/>
      <c r="F79" s="51"/>
    </row>
    <row r="80" spans="1:6" ht="14.25" x14ac:dyDescent="0.2">
      <c r="A80" s="92" t="s">
        <v>34</v>
      </c>
      <c r="B80" s="92"/>
      <c r="C80" s="92"/>
      <c r="D80" s="92"/>
      <c r="E80" s="92"/>
      <c r="F80" s="92"/>
    </row>
    <row r="81" spans="1:6" ht="14.25" x14ac:dyDescent="0.2">
      <c r="A81" s="93" t="s">
        <v>56</v>
      </c>
      <c r="B81" s="93"/>
      <c r="C81" s="93"/>
      <c r="D81" s="93"/>
      <c r="E81" s="93"/>
      <c r="F81" s="93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85"/>
      <c r="C83" s="85"/>
      <c r="D83" s="85"/>
      <c r="E83" s="85"/>
      <c r="F83" s="51"/>
    </row>
    <row r="84" spans="1:6" ht="15" x14ac:dyDescent="0.2">
      <c r="A84" s="86" t="s">
        <v>8</v>
      </c>
      <c r="B84" s="86"/>
      <c r="C84" s="86"/>
      <c r="D84" s="86"/>
      <c r="E84" s="86"/>
      <c r="F84" s="86"/>
    </row>
    <row r="86" spans="1:6" ht="39.75" customHeight="1" x14ac:dyDescent="0.2">
      <c r="B86" s="87"/>
      <c r="C86" s="88"/>
      <c r="D86" s="88"/>
    </row>
    <row r="87" spans="1:6" ht="13.5" customHeight="1" x14ac:dyDescent="0.2"/>
    <row r="88" spans="1:6" x14ac:dyDescent="0.2">
      <c r="B88" s="71"/>
      <c r="C88" s="71"/>
      <c r="D88" s="71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76F7F9C6-70CC-4EDD-91DA-E07C0A2C4D0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79B9-87E4-4A66-8B93-AA164D2456CC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230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232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231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233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234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160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44"/>
      <c r="C43" s="44"/>
      <c r="D43" s="4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44"/>
      <c r="C45" s="44"/>
      <c r="D45" s="4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4*350</f>
        <v>1400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1400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70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139.65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1609.65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1609.65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3">
    <mergeCell ref="B37:D37"/>
    <mergeCell ref="A30:F30"/>
    <mergeCell ref="B33:D33"/>
    <mergeCell ref="B34:D34"/>
    <mergeCell ref="B35:D35"/>
    <mergeCell ref="B36:D36"/>
    <mergeCell ref="B52:D52"/>
    <mergeCell ref="B38:D38"/>
    <mergeCell ref="B39:D39"/>
    <mergeCell ref="B41:D41"/>
    <mergeCell ref="B42:D42"/>
    <mergeCell ref="B44:D44"/>
    <mergeCell ref="B46:D46"/>
    <mergeCell ref="B40:D40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B78568D9-50A5-4972-85F8-7F1BF0DC73A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7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36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5" t="s">
        <v>38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80" t="s">
        <v>0</v>
      </c>
      <c r="B30" s="80"/>
      <c r="C30" s="80"/>
      <c r="D30" s="80"/>
      <c r="E30" s="80"/>
      <c r="F30" s="8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78"/>
      <c r="C33" s="78"/>
      <c r="D33" s="78"/>
      <c r="E33" s="28"/>
      <c r="F33" s="21"/>
    </row>
    <row r="34" spans="1:6" ht="14.25" x14ac:dyDescent="0.2">
      <c r="A34" s="21"/>
      <c r="B34" s="78"/>
      <c r="C34" s="78"/>
      <c r="D34" s="78"/>
      <c r="E34" s="28"/>
      <c r="F34" s="21"/>
    </row>
    <row r="35" spans="1:6" ht="14.25" x14ac:dyDescent="0.2">
      <c r="A35" s="21"/>
      <c r="B35" s="78" t="s">
        <v>51</v>
      </c>
      <c r="C35" s="78"/>
      <c r="D35" s="78"/>
      <c r="E35" s="28"/>
      <c r="F35" s="21"/>
    </row>
    <row r="36" spans="1:6" ht="14.25" x14ac:dyDescent="0.2">
      <c r="A36" s="21"/>
      <c r="B36" s="78"/>
      <c r="C36" s="78"/>
      <c r="D36" s="78"/>
      <c r="E36" s="28"/>
      <c r="F36" s="21"/>
    </row>
    <row r="37" spans="1:6" ht="14.25" x14ac:dyDescent="0.2">
      <c r="A37" s="21"/>
      <c r="B37" s="78"/>
      <c r="C37" s="78"/>
      <c r="D37" s="78"/>
      <c r="E37" s="28"/>
      <c r="F37" s="21"/>
    </row>
    <row r="38" spans="1:6" ht="14.25" x14ac:dyDescent="0.2">
      <c r="A38" s="21"/>
      <c r="B38" s="44"/>
      <c r="C38" s="44"/>
      <c r="D38" s="44"/>
      <c r="E38" s="28"/>
      <c r="F38" s="21"/>
    </row>
    <row r="39" spans="1:6" ht="14.25" x14ac:dyDescent="0.2">
      <c r="A39" s="21"/>
      <c r="B39" s="78"/>
      <c r="C39" s="78"/>
      <c r="D39" s="78"/>
      <c r="E39" s="28"/>
      <c r="F39" s="21"/>
    </row>
    <row r="40" spans="1:6" ht="14.25" x14ac:dyDescent="0.2">
      <c r="A40" s="21"/>
      <c r="B40" s="78"/>
      <c r="C40" s="78"/>
      <c r="D40" s="78"/>
      <c r="E40" s="28"/>
      <c r="F40" s="21"/>
    </row>
    <row r="41" spans="1:6" ht="14.25" x14ac:dyDescent="0.2">
      <c r="A41" s="21"/>
      <c r="B41" s="44"/>
      <c r="C41" s="44"/>
      <c r="D41" s="44"/>
      <c r="E41" s="28"/>
      <c r="F41" s="21"/>
    </row>
    <row r="42" spans="1:6" ht="14.25" x14ac:dyDescent="0.2">
      <c r="A42" s="21"/>
      <c r="B42" s="78"/>
      <c r="C42" s="78"/>
      <c r="D42" s="78"/>
      <c r="E42" s="28"/>
      <c r="F42" s="21"/>
    </row>
    <row r="43" spans="1:6" ht="14.25" x14ac:dyDescent="0.2">
      <c r="A43" s="21"/>
      <c r="B43" s="78"/>
      <c r="C43" s="78"/>
      <c r="D43" s="78"/>
      <c r="E43" s="28"/>
      <c r="F43" s="21"/>
    </row>
    <row r="44" spans="1:6" ht="14.25" x14ac:dyDescent="0.2">
      <c r="A44" s="21"/>
      <c r="B44" s="78"/>
      <c r="C44" s="78"/>
      <c r="D44" s="78"/>
      <c r="E44" s="28"/>
      <c r="F44" s="21"/>
    </row>
    <row r="45" spans="1:6" ht="14.25" x14ac:dyDescent="0.2">
      <c r="A45" s="21"/>
      <c r="B45" s="78"/>
      <c r="C45" s="78"/>
      <c r="D45" s="78"/>
      <c r="E45" s="28"/>
      <c r="F45" s="21"/>
    </row>
    <row r="46" spans="1:6" ht="14.25" x14ac:dyDescent="0.2">
      <c r="A46" s="21"/>
      <c r="B46" s="78"/>
      <c r="C46" s="78"/>
      <c r="D46" s="78"/>
      <c r="E46" s="28"/>
      <c r="F46" s="21"/>
    </row>
    <row r="47" spans="1:6" ht="14.25" x14ac:dyDescent="0.2">
      <c r="A47" s="21"/>
      <c r="B47" s="44"/>
      <c r="C47" s="44"/>
      <c r="D47" s="44"/>
      <c r="E47" s="28"/>
      <c r="F47" s="21"/>
    </row>
    <row r="48" spans="1:6" ht="14.25" x14ac:dyDescent="0.2">
      <c r="A48" s="21"/>
      <c r="B48" s="78"/>
      <c r="C48" s="78"/>
      <c r="D48" s="78"/>
      <c r="E48" s="28"/>
      <c r="F48" s="21"/>
    </row>
    <row r="49" spans="1:6" ht="14.25" x14ac:dyDescent="0.2">
      <c r="A49" s="21"/>
      <c r="B49" s="78"/>
      <c r="C49" s="78"/>
      <c r="D49" s="78"/>
      <c r="E49" s="28"/>
      <c r="F49" s="21"/>
    </row>
    <row r="50" spans="1:6" ht="14.25" x14ac:dyDescent="0.2">
      <c r="A50" s="21"/>
      <c r="B50" s="78"/>
      <c r="C50" s="78"/>
      <c r="D50" s="78"/>
      <c r="E50" s="28"/>
      <c r="F50" s="21"/>
    </row>
    <row r="51" spans="1:6" ht="14.25" x14ac:dyDescent="0.2">
      <c r="A51" s="21"/>
      <c r="B51" s="78"/>
      <c r="C51" s="78"/>
      <c r="D51" s="78"/>
      <c r="E51" s="28"/>
      <c r="F51" s="21"/>
    </row>
    <row r="52" spans="1:6" ht="14.25" x14ac:dyDescent="0.2">
      <c r="A52" s="21"/>
      <c r="B52" s="78"/>
      <c r="C52" s="78"/>
      <c r="D52" s="78"/>
      <c r="E52" s="28"/>
      <c r="F52" s="21"/>
    </row>
    <row r="53" spans="1:6" ht="14.25" x14ac:dyDescent="0.2">
      <c r="A53" s="21"/>
      <c r="B53" s="78"/>
      <c r="C53" s="78"/>
      <c r="D53" s="78"/>
      <c r="E53" s="28"/>
      <c r="F53" s="21"/>
    </row>
    <row r="54" spans="1:6" ht="14.25" x14ac:dyDescent="0.2">
      <c r="A54" s="21"/>
      <c r="B54" s="78"/>
      <c r="C54" s="78"/>
      <c r="D54" s="78"/>
      <c r="E54" s="28"/>
      <c r="F54" s="21"/>
    </row>
    <row r="55" spans="1:6" ht="14.25" x14ac:dyDescent="0.2">
      <c r="A55" s="21"/>
      <c r="B55" s="78"/>
      <c r="C55" s="78"/>
      <c r="D55" s="78"/>
      <c r="E55" s="28"/>
      <c r="F55" s="21"/>
    </row>
    <row r="56" spans="1:6" ht="14.25" x14ac:dyDescent="0.2">
      <c r="A56" s="21"/>
      <c r="B56" s="78"/>
      <c r="C56" s="78"/>
      <c r="D56" s="78"/>
      <c r="E56" s="28"/>
      <c r="F56" s="21"/>
    </row>
    <row r="57" spans="1:6" ht="14.25" x14ac:dyDescent="0.2">
      <c r="A57" s="21"/>
      <c r="B57" s="78"/>
      <c r="C57" s="78"/>
      <c r="D57" s="78"/>
      <c r="E57" s="28"/>
      <c r="F57" s="21"/>
    </row>
    <row r="58" spans="1:6" ht="14.25" x14ac:dyDescent="0.2">
      <c r="A58" s="21"/>
      <c r="B58" s="78"/>
      <c r="C58" s="78"/>
      <c r="D58" s="78"/>
      <c r="E58" s="28"/>
      <c r="F58" s="21"/>
    </row>
    <row r="59" spans="1:6" ht="14.25" x14ac:dyDescent="0.2">
      <c r="A59" s="21"/>
      <c r="B59" s="78"/>
      <c r="C59" s="78"/>
      <c r="D59" s="78"/>
      <c r="E59" s="28"/>
      <c r="F59" s="21"/>
    </row>
    <row r="60" spans="1:6" ht="14.25" x14ac:dyDescent="0.2">
      <c r="A60" s="21"/>
      <c r="B60" s="44"/>
      <c r="C60" s="44"/>
      <c r="D60" s="44"/>
      <c r="E60" s="28"/>
      <c r="F60" s="21"/>
    </row>
    <row r="61" spans="1:6" ht="14.25" x14ac:dyDescent="0.2">
      <c r="A61" s="21"/>
      <c r="B61" s="78"/>
      <c r="C61" s="78"/>
      <c r="D61" s="78"/>
      <c r="E61" s="28"/>
      <c r="F61" s="21"/>
    </row>
    <row r="62" spans="1:6" ht="14.25" x14ac:dyDescent="0.2">
      <c r="A62" s="21"/>
      <c r="B62" s="78"/>
      <c r="C62" s="78"/>
      <c r="D62" s="78"/>
      <c r="E62" s="28"/>
      <c r="F62" s="21"/>
    </row>
    <row r="63" spans="1:6" ht="14.25" x14ac:dyDescent="0.2">
      <c r="A63" s="21"/>
      <c r="B63" s="78"/>
      <c r="C63" s="78"/>
      <c r="D63" s="78"/>
      <c r="E63" s="28"/>
      <c r="F63" s="21"/>
    </row>
    <row r="64" spans="1:6" ht="14.25" x14ac:dyDescent="0.2">
      <c r="A64" s="21"/>
      <c r="B64" s="78"/>
      <c r="C64" s="78"/>
      <c r="D64" s="78"/>
      <c r="E64" s="28"/>
      <c r="F64" s="21"/>
    </row>
    <row r="65" spans="1:6" ht="14.25" x14ac:dyDescent="0.2">
      <c r="A65" s="21"/>
      <c r="B65" s="78"/>
      <c r="C65" s="78"/>
      <c r="D65" s="78"/>
      <c r="E65" s="28"/>
      <c r="F65" s="21"/>
    </row>
    <row r="66" spans="1:6" ht="14.25" x14ac:dyDescent="0.2">
      <c r="A66" s="21"/>
      <c r="B66" s="78"/>
      <c r="C66" s="78"/>
      <c r="D66" s="78"/>
      <c r="E66" s="28"/>
      <c r="F66" s="21"/>
    </row>
    <row r="67" spans="1:6" ht="14.25" x14ac:dyDescent="0.2">
      <c r="A67" s="21"/>
      <c r="B67" s="78"/>
      <c r="C67" s="78"/>
      <c r="D67" s="78"/>
      <c r="E67" s="28"/>
      <c r="F67" s="21"/>
    </row>
    <row r="68" spans="1:6" ht="14.25" x14ac:dyDescent="0.2">
      <c r="A68" s="21"/>
      <c r="B68" s="78"/>
      <c r="C68" s="78"/>
      <c r="D68" s="78"/>
      <c r="E68" s="28"/>
      <c r="F68" s="21"/>
    </row>
    <row r="69" spans="1:6" ht="14.25" x14ac:dyDescent="0.2">
      <c r="A69" s="21"/>
      <c r="B69" s="78"/>
      <c r="C69" s="78"/>
      <c r="D69" s="78"/>
      <c r="E69" s="28"/>
      <c r="F69" s="21"/>
    </row>
    <row r="70" spans="1:6" ht="14.25" x14ac:dyDescent="0.2">
      <c r="A70" s="21"/>
      <c r="B70" s="78"/>
      <c r="C70" s="78"/>
      <c r="D70" s="78"/>
      <c r="E70" s="28"/>
      <c r="F70" s="21"/>
    </row>
    <row r="71" spans="1:6" ht="14.25" x14ac:dyDescent="0.2">
      <c r="A71" s="21"/>
      <c r="B71" s="78"/>
      <c r="C71" s="78"/>
      <c r="D71" s="78"/>
      <c r="E71" s="28"/>
      <c r="F71" s="21"/>
    </row>
    <row r="72" spans="1:6" ht="14.25" x14ac:dyDescent="0.2">
      <c r="A72" s="21"/>
      <c r="B72" s="78"/>
      <c r="C72" s="78"/>
      <c r="D72" s="78"/>
      <c r="E72" s="28"/>
      <c r="F72" s="21"/>
    </row>
    <row r="73" spans="1:6" ht="13.5" customHeight="1" x14ac:dyDescent="0.2">
      <c r="A73" s="21"/>
      <c r="B73" s="78"/>
      <c r="C73" s="78"/>
      <c r="D73" s="78"/>
      <c r="E73" s="28"/>
      <c r="F73" s="21"/>
    </row>
    <row r="74" spans="1:6" ht="13.5" customHeight="1" x14ac:dyDescent="0.2">
      <c r="A74" s="21"/>
      <c r="B74" s="25" t="s">
        <v>17</v>
      </c>
      <c r="C74" s="26"/>
      <c r="D74" s="26"/>
      <c r="E74" s="29">
        <v>225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16</v>
      </c>
      <c r="C77" s="26"/>
      <c r="D77" s="26"/>
      <c r="E77" s="29">
        <f>SUM(E74:E76)</f>
        <v>225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11.25</v>
      </c>
      <c r="F78" s="21"/>
    </row>
    <row r="79" spans="1:6" ht="13.5" customHeight="1" x14ac:dyDescent="0.2">
      <c r="A79" s="21"/>
      <c r="B79" s="26" t="s">
        <v>4</v>
      </c>
      <c r="C79" s="42">
        <v>9.9750000000000005E-2</v>
      </c>
      <c r="D79" s="26"/>
      <c r="E79" s="43">
        <f>ROUND(E77*C79,2)</f>
        <v>22.44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18</v>
      </c>
      <c r="C81" s="26"/>
      <c r="D81" s="26"/>
      <c r="E81" s="33">
        <f>SUM(E77:E79)</f>
        <v>258.69</v>
      </c>
      <c r="F81" s="21"/>
    </row>
    <row r="82" spans="1:6" ht="15.75" thickTop="1" x14ac:dyDescent="0.2">
      <c r="A82" s="21"/>
      <c r="B82" s="81"/>
      <c r="C82" s="81"/>
      <c r="D82" s="81"/>
      <c r="E82" s="36"/>
      <c r="F82" s="21"/>
    </row>
    <row r="83" spans="1:6" ht="15" x14ac:dyDescent="0.2">
      <c r="A83" s="21"/>
      <c r="B83" s="79" t="s">
        <v>20</v>
      </c>
      <c r="C83" s="79"/>
      <c r="D83" s="79"/>
      <c r="E83" s="36">
        <v>0</v>
      </c>
      <c r="F83" s="21"/>
    </row>
    <row r="84" spans="1:6" ht="15" x14ac:dyDescent="0.2">
      <c r="A84" s="21"/>
      <c r="B84" s="81"/>
      <c r="C84" s="81"/>
      <c r="D84" s="81"/>
      <c r="E84" s="36"/>
      <c r="F84" s="21"/>
    </row>
    <row r="85" spans="1:6" ht="19.5" customHeight="1" x14ac:dyDescent="0.2">
      <c r="A85" s="21"/>
      <c r="B85" s="37" t="s">
        <v>19</v>
      </c>
      <c r="C85" s="38"/>
      <c r="D85" s="38"/>
      <c r="E85" s="39">
        <f>E81-E83</f>
        <v>258.69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76"/>
      <c r="C88" s="76"/>
      <c r="D88" s="76"/>
      <c r="E88" s="76"/>
      <c r="F88" s="21"/>
    </row>
    <row r="89" spans="1:6" ht="14.25" x14ac:dyDescent="0.2">
      <c r="A89" s="84" t="s">
        <v>34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77"/>
      <c r="C92" s="77"/>
      <c r="D92" s="77"/>
      <c r="E92" s="77"/>
      <c r="F92" s="21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6"/>
      <c r="C97" s="16"/>
      <c r="D97" s="16"/>
    </row>
  </sheetData>
  <mergeCells count="47">
    <mergeCell ref="B37:D37"/>
    <mergeCell ref="A30:F30"/>
    <mergeCell ref="B33:D33"/>
    <mergeCell ref="B34:D34"/>
    <mergeCell ref="B35:D35"/>
    <mergeCell ref="B36:D36"/>
    <mergeCell ref="B52:D52"/>
    <mergeCell ref="B39:D39"/>
    <mergeCell ref="B40:D40"/>
    <mergeCell ref="B42:D42"/>
    <mergeCell ref="B43:D43"/>
    <mergeCell ref="B44:D44"/>
    <mergeCell ref="B45:D45"/>
    <mergeCell ref="B46:D46"/>
    <mergeCell ref="B48:D48"/>
    <mergeCell ref="B49:D49"/>
    <mergeCell ref="B50:D50"/>
    <mergeCell ref="B51:D51"/>
    <mergeCell ref="B65:D65"/>
    <mergeCell ref="B53:D53"/>
    <mergeCell ref="B54:D5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88:E88"/>
    <mergeCell ref="B66:D66"/>
    <mergeCell ref="B67:D67"/>
    <mergeCell ref="B68:D68"/>
    <mergeCell ref="B69:D69"/>
    <mergeCell ref="B70:D70"/>
    <mergeCell ref="B71:D71"/>
    <mergeCell ref="B72:D72"/>
    <mergeCell ref="B73:D73"/>
    <mergeCell ref="B82:D82"/>
    <mergeCell ref="B83:D83"/>
    <mergeCell ref="B84:D84"/>
    <mergeCell ref="A89:F89"/>
    <mergeCell ref="A90:F90"/>
    <mergeCell ref="B92:E92"/>
    <mergeCell ref="A93:F93"/>
    <mergeCell ref="B95:D95"/>
  </mergeCells>
  <dataValidations count="1">
    <dataValidation type="list" allowBlank="1" showInputMessage="1" showErrorMessage="1" sqref="B82:B84 B12:B20 B33:B73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4FF5-171C-4A22-AF45-6078F9BFFED9}">
  <sheetPr>
    <pageSetUpPr fitToPage="1"/>
  </sheetPr>
  <dimension ref="A12:F91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230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219</v>
      </c>
      <c r="C24" s="51"/>
      <c r="D24" s="51"/>
      <c r="E24" s="51"/>
      <c r="F24" s="51"/>
    </row>
    <row r="25" spans="1:6" ht="15" x14ac:dyDescent="0.2">
      <c r="A25" s="49"/>
      <c r="B25" s="25" t="s">
        <v>236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235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233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234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160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44"/>
      <c r="C43" s="44"/>
      <c r="D43" s="4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44"/>
      <c r="C45" s="44"/>
      <c r="D45" s="4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4*350</f>
        <v>1400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1400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70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139.65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1609.65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1609.65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77:D7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16FF194-E267-4FE0-9C5F-15555656698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0442-5B85-4011-8E8E-2D39DC674ECC}">
  <sheetPr>
    <pageSetUpPr fitToPage="1"/>
  </sheetPr>
  <dimension ref="A12:F91"/>
  <sheetViews>
    <sheetView view="pageBreakPreview" topLeftCell="A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237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239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105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238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240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241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242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160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44"/>
      <c r="C43" s="44"/>
      <c r="D43" s="4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44"/>
      <c r="C45" s="44"/>
      <c r="D45" s="4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50" t="s">
        <v>17</v>
      </c>
      <c r="C68" s="52"/>
      <c r="D68" s="52"/>
      <c r="E68" s="29">
        <f>16.75*350</f>
        <v>5862.5</v>
      </c>
      <c r="F68" s="51"/>
    </row>
    <row r="69" spans="1:6" ht="13.5" customHeight="1" x14ac:dyDescent="0.2">
      <c r="A69" s="51"/>
      <c r="B69" s="63" t="s">
        <v>14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63" t="s">
        <v>86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50" t="s">
        <v>16</v>
      </c>
      <c r="C71" s="52"/>
      <c r="D71" s="52"/>
      <c r="E71" s="29">
        <f>SUM(E68:E70)</f>
        <v>5862.5</v>
      </c>
      <c r="F71" s="51"/>
    </row>
    <row r="72" spans="1:6" ht="13.5" customHeight="1" x14ac:dyDescent="0.2">
      <c r="A72" s="51"/>
      <c r="B72" s="52" t="s">
        <v>5</v>
      </c>
      <c r="C72" s="64">
        <v>0.05</v>
      </c>
      <c r="D72" s="52"/>
      <c r="E72" s="35">
        <f>ROUND(E71*C72,2)</f>
        <v>293.13</v>
      </c>
      <c r="F72" s="51"/>
    </row>
    <row r="73" spans="1:6" ht="13.5" customHeight="1" x14ac:dyDescent="0.2">
      <c r="A73" s="51"/>
      <c r="B73" s="52" t="s">
        <v>4</v>
      </c>
      <c r="C73" s="65">
        <v>9.9750000000000005E-2</v>
      </c>
      <c r="D73" s="52"/>
      <c r="E73" s="43">
        <f>ROUND(E71*C73,2)</f>
        <v>584.78</v>
      </c>
      <c r="F73" s="51"/>
    </row>
    <row r="74" spans="1:6" ht="13.5" customHeight="1" x14ac:dyDescent="0.2">
      <c r="A74" s="51"/>
      <c r="B74" s="52"/>
      <c r="C74" s="52"/>
      <c r="D74" s="52"/>
      <c r="E74" s="66"/>
      <c r="F74" s="51"/>
    </row>
    <row r="75" spans="1:6" ht="16.5" customHeight="1" thickBot="1" x14ac:dyDescent="0.25">
      <c r="A75" s="51"/>
      <c r="B75" s="50" t="s">
        <v>18</v>
      </c>
      <c r="C75" s="52"/>
      <c r="D75" s="52"/>
      <c r="E75" s="33">
        <f>SUM(E71:E73)</f>
        <v>6740.41</v>
      </c>
      <c r="F75" s="51"/>
    </row>
    <row r="76" spans="1:6" ht="15.75" thickTop="1" x14ac:dyDescent="0.2">
      <c r="A76" s="51"/>
      <c r="B76" s="89"/>
      <c r="C76" s="89"/>
      <c r="D76" s="89"/>
      <c r="E76" s="67"/>
      <c r="F76" s="51"/>
    </row>
    <row r="77" spans="1:6" ht="15" x14ac:dyDescent="0.2">
      <c r="A77" s="51"/>
      <c r="B77" s="90" t="s">
        <v>20</v>
      </c>
      <c r="C77" s="90"/>
      <c r="D77" s="90"/>
      <c r="E77" s="67">
        <v>0</v>
      </c>
      <c r="F77" s="51"/>
    </row>
    <row r="78" spans="1:6" ht="15" x14ac:dyDescent="0.2">
      <c r="A78" s="51"/>
      <c r="B78" s="89"/>
      <c r="C78" s="89"/>
      <c r="D78" s="89"/>
      <c r="E78" s="67"/>
      <c r="F78" s="51"/>
    </row>
    <row r="79" spans="1:6" ht="19.5" customHeight="1" x14ac:dyDescent="0.2">
      <c r="A79" s="51"/>
      <c r="B79" s="68" t="s">
        <v>19</v>
      </c>
      <c r="C79" s="69"/>
      <c r="D79" s="69"/>
      <c r="E79" s="70">
        <f>E75-E77</f>
        <v>6740.41</v>
      </c>
      <c r="F79" s="51"/>
    </row>
    <row r="80" spans="1:6" ht="13.5" customHeight="1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91"/>
      <c r="C82" s="91"/>
      <c r="D82" s="91"/>
      <c r="E82" s="91"/>
      <c r="F82" s="51"/>
    </row>
    <row r="83" spans="1:6" ht="14.25" x14ac:dyDescent="0.2">
      <c r="A83" s="92" t="s">
        <v>34</v>
      </c>
      <c r="B83" s="92"/>
      <c r="C83" s="92"/>
      <c r="D83" s="92"/>
      <c r="E83" s="92"/>
      <c r="F83" s="92"/>
    </row>
    <row r="84" spans="1:6" ht="14.25" x14ac:dyDescent="0.2">
      <c r="A84" s="93" t="s">
        <v>56</v>
      </c>
      <c r="B84" s="93"/>
      <c r="C84" s="93"/>
      <c r="D84" s="93"/>
      <c r="E84" s="93"/>
      <c r="F84" s="93"/>
    </row>
    <row r="85" spans="1:6" x14ac:dyDescent="0.2">
      <c r="A85" s="51"/>
      <c r="B85" s="51"/>
      <c r="C85" s="51"/>
      <c r="D85" s="51"/>
      <c r="E85" s="51"/>
      <c r="F85" s="51"/>
    </row>
    <row r="86" spans="1:6" x14ac:dyDescent="0.2">
      <c r="A86" s="51"/>
      <c r="B86" s="85"/>
      <c r="C86" s="85"/>
      <c r="D86" s="85"/>
      <c r="E86" s="85"/>
      <c r="F86" s="51"/>
    </row>
    <row r="87" spans="1:6" ht="15" x14ac:dyDescent="0.2">
      <c r="A87" s="86" t="s">
        <v>8</v>
      </c>
      <c r="B87" s="86"/>
      <c r="C87" s="86"/>
      <c r="D87" s="86"/>
      <c r="E87" s="86"/>
      <c r="F87" s="86"/>
    </row>
    <row r="89" spans="1:6" ht="39.75" customHeight="1" x14ac:dyDescent="0.2">
      <c r="B89" s="87"/>
      <c r="C89" s="88"/>
      <c r="D89" s="88"/>
    </row>
    <row r="90" spans="1:6" ht="13.5" customHeight="1" x14ac:dyDescent="0.2"/>
    <row r="91" spans="1:6" x14ac:dyDescent="0.2">
      <c r="B91" s="71"/>
      <c r="C91" s="71"/>
      <c r="D91" s="71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76:D76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6FF08EDD-E426-4BBC-8293-18A35FF80DF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C183-A0DE-4318-8028-B20618317B92}">
  <sheetPr>
    <pageSetUpPr fitToPage="1"/>
  </sheetPr>
  <dimension ref="A12:F90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243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250</v>
      </c>
      <c r="C25" s="51"/>
      <c r="D25" s="51"/>
      <c r="E25" s="51"/>
      <c r="F25" s="51"/>
    </row>
    <row r="26" spans="1:6" ht="33.75" customHeight="1" x14ac:dyDescent="0.2">
      <c r="A26" s="49"/>
      <c r="B26" s="45" t="s">
        <v>217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244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245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246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247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248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ROUND(36*350/6*2,2)</f>
        <v>4200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4200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210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418.95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4828.95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4828.95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37:D37"/>
    <mergeCell ref="A30:F30"/>
    <mergeCell ref="B33:D33"/>
    <mergeCell ref="B34:D34"/>
    <mergeCell ref="B35:D35"/>
    <mergeCell ref="B36:D36"/>
    <mergeCell ref="B53:D53"/>
    <mergeCell ref="B38:D38"/>
    <mergeCell ref="B41:D41"/>
    <mergeCell ref="B43:D43"/>
    <mergeCell ref="B45:D45"/>
    <mergeCell ref="B46:D46"/>
    <mergeCell ref="B47:D47"/>
    <mergeCell ref="B48:D48"/>
    <mergeCell ref="B49:D49"/>
    <mergeCell ref="B50:D50"/>
    <mergeCell ref="B51:D51"/>
    <mergeCell ref="B52:D52"/>
    <mergeCell ref="B64:D64"/>
    <mergeCell ref="B65:D65"/>
    <mergeCell ref="B54:D54"/>
    <mergeCell ref="B55:D55"/>
    <mergeCell ref="B56:D56"/>
    <mergeCell ref="B57:D57"/>
    <mergeCell ref="B58:D58"/>
    <mergeCell ref="B59:D59"/>
    <mergeCell ref="A83:F83"/>
    <mergeCell ref="B85:E85"/>
    <mergeCell ref="A86:F86"/>
    <mergeCell ref="B88:D88"/>
    <mergeCell ref="B39:D39"/>
    <mergeCell ref="B40:D40"/>
    <mergeCell ref="B66:D66"/>
    <mergeCell ref="B75:D75"/>
    <mergeCell ref="B76:D76"/>
    <mergeCell ref="B77:D77"/>
    <mergeCell ref="B81:E81"/>
    <mergeCell ref="A82:F82"/>
    <mergeCell ref="B60:D60"/>
    <mergeCell ref="B61:D61"/>
    <mergeCell ref="B62:D62"/>
    <mergeCell ref="B63:D63"/>
  </mergeCells>
  <dataValidations count="1">
    <dataValidation type="list" allowBlank="1" showInputMessage="1" showErrorMessage="1" sqref="B75:B77 B12:B20 B33:B66" xr:uid="{1DE205A4-0E7C-4B23-9AD4-4E73C8D26CE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CE0-05F9-479D-8A04-025D2980D754}">
  <sheetPr>
    <pageSetUpPr fitToPage="1"/>
  </sheetPr>
  <dimension ref="A12:F90"/>
  <sheetViews>
    <sheetView view="pageBreakPreview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243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249</v>
      </c>
      <c r="C25" s="51"/>
      <c r="D25" s="51"/>
      <c r="E25" s="51"/>
      <c r="F25" s="51"/>
    </row>
    <row r="26" spans="1:6" ht="33.75" customHeight="1" x14ac:dyDescent="0.2">
      <c r="A26" s="49"/>
      <c r="B26" s="45" t="s">
        <v>217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251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245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246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247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248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ROUND(36*350/6*1,2)</f>
        <v>2100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2100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105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209.48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2414.48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2414.48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3:D43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8:D88"/>
    <mergeCell ref="B64:D64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79AB7B9A-19F5-4340-9850-435794927DD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4F6E-A69B-49C7-B862-66CCFE3832FB}">
  <sheetPr>
    <pageSetUpPr fitToPage="1"/>
  </sheetPr>
  <dimension ref="A12:F90"/>
  <sheetViews>
    <sheetView view="pageBreakPreview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243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219</v>
      </c>
      <c r="C24" s="51"/>
      <c r="D24" s="51"/>
      <c r="E24" s="51"/>
      <c r="F24" s="51"/>
    </row>
    <row r="25" spans="1:6" ht="15" x14ac:dyDescent="0.2">
      <c r="A25" s="49"/>
      <c r="B25" s="25" t="s">
        <v>252</v>
      </c>
      <c r="C25" s="51"/>
      <c r="D25" s="51"/>
      <c r="E25" s="51"/>
      <c r="F25" s="51"/>
    </row>
    <row r="26" spans="1:6" ht="33.75" customHeight="1" x14ac:dyDescent="0.2">
      <c r="A26" s="49"/>
      <c r="B26" s="45" t="s">
        <v>220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253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245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246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247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248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ROUND(36*350/6*2,2)</f>
        <v>4200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4200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210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418.95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4828.95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4828.95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3:D43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8:D88"/>
    <mergeCell ref="B64:D64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521FD278-0378-4E5D-B9BA-E836CF79994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9C7F-536E-44EE-83EA-AD0B2D98A391}">
  <sheetPr>
    <pageSetUpPr fitToPage="1"/>
  </sheetPr>
  <dimension ref="A12:F90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243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219</v>
      </c>
      <c r="C24" s="51"/>
      <c r="D24" s="51"/>
      <c r="E24" s="51"/>
      <c r="F24" s="51"/>
    </row>
    <row r="25" spans="1:6" ht="15" x14ac:dyDescent="0.2">
      <c r="A25" s="49"/>
      <c r="B25" s="25" t="s">
        <v>254</v>
      </c>
      <c r="C25" s="51"/>
      <c r="D25" s="51"/>
      <c r="E25" s="51"/>
      <c r="F25" s="51"/>
    </row>
    <row r="26" spans="1:6" ht="33.75" customHeight="1" x14ac:dyDescent="0.2">
      <c r="A26" s="49"/>
      <c r="B26" s="45" t="s">
        <v>220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255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 t="s">
        <v>245</v>
      </c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246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247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248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/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ROUND(36*350/6*1,2)</f>
        <v>2100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2100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105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209.48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2414.48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2414.48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37:D37"/>
    <mergeCell ref="A30:F30"/>
    <mergeCell ref="B33:D33"/>
    <mergeCell ref="B34:D34"/>
    <mergeCell ref="B35:D35"/>
    <mergeCell ref="B36:D36"/>
    <mergeCell ref="B51:D51"/>
    <mergeCell ref="B38:D38"/>
    <mergeCell ref="B39:D39"/>
    <mergeCell ref="B40:D40"/>
    <mergeCell ref="B41:D41"/>
    <mergeCell ref="B43:D43"/>
    <mergeCell ref="B45:D45"/>
    <mergeCell ref="B46:D46"/>
    <mergeCell ref="B47:D47"/>
    <mergeCell ref="B48:D48"/>
    <mergeCell ref="B49:D49"/>
    <mergeCell ref="B50:D50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88:D88"/>
    <mergeCell ref="B64:D64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1199B903-576E-4216-8E11-749DE2BCD55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FA41-751E-47ED-A947-A1AD6FC9BAE4}">
  <sheetPr>
    <pageSetUpPr fitToPage="1"/>
  </sheetPr>
  <dimension ref="A12:F90"/>
  <sheetViews>
    <sheetView tabSelected="1" view="pageBreakPreview" topLeftCell="A53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256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249</v>
      </c>
      <c r="C25" s="51"/>
      <c r="D25" s="51"/>
      <c r="E25" s="51"/>
      <c r="F25" s="51"/>
    </row>
    <row r="26" spans="1:6" ht="33.75" customHeight="1" x14ac:dyDescent="0.2">
      <c r="A26" s="49"/>
      <c r="B26" s="45" t="s">
        <v>217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257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 t="s">
        <v>258</v>
      </c>
      <c r="C34" s="94"/>
      <c r="D34" s="94"/>
      <c r="E34" s="61"/>
      <c r="F34" s="51"/>
    </row>
    <row r="35" spans="1:6" ht="14.25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 t="s">
        <v>259</v>
      </c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 t="s">
        <v>261</v>
      </c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 t="s">
        <v>260</v>
      </c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 t="s">
        <v>10</v>
      </c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25.5*350/2</f>
        <v>4462.5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4462.5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223.13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445.13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5130.76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5130.76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81:E81"/>
    <mergeCell ref="A82:F82"/>
    <mergeCell ref="A83:F83"/>
    <mergeCell ref="B85:E85"/>
    <mergeCell ref="A86:F86"/>
    <mergeCell ref="B88:D88"/>
    <mergeCell ref="B64:D64"/>
    <mergeCell ref="B65:D65"/>
    <mergeCell ref="B66:D66"/>
    <mergeCell ref="B75:D75"/>
    <mergeCell ref="B76:D76"/>
    <mergeCell ref="B77:D77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38:D38"/>
    <mergeCell ref="B39:D39"/>
    <mergeCell ref="B40:D40"/>
    <mergeCell ref="B41:D41"/>
    <mergeCell ref="B43:D43"/>
    <mergeCell ref="B45:D45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A44AC685-5DDF-4BE9-A582-627265B5B79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20FE-C1A8-402A-98B8-FC8A4BF1A88B}">
  <sheetPr>
    <pageSetUpPr fitToPage="1"/>
  </sheetPr>
  <dimension ref="A12:F90"/>
  <sheetViews>
    <sheetView view="pageBreakPreview" topLeftCell="A42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256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219</v>
      </c>
      <c r="C24" s="51"/>
      <c r="D24" s="51"/>
      <c r="E24" s="51"/>
      <c r="F24" s="51"/>
    </row>
    <row r="25" spans="1:6" ht="15" x14ac:dyDescent="0.2">
      <c r="A25" s="49"/>
      <c r="B25" s="25" t="s">
        <v>254</v>
      </c>
      <c r="C25" s="51"/>
      <c r="D25" s="51"/>
      <c r="E25" s="51"/>
      <c r="F25" s="51"/>
    </row>
    <row r="26" spans="1:6" ht="33.75" customHeight="1" x14ac:dyDescent="0.2">
      <c r="A26" s="49"/>
      <c r="B26" s="45" t="s">
        <v>220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262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ht="14.25" x14ac:dyDescent="0.2">
      <c r="A31" s="49"/>
      <c r="B31" s="60" t="s">
        <v>6</v>
      </c>
      <c r="C31" s="49"/>
      <c r="D31" s="49"/>
      <c r="E31" s="49"/>
    </row>
    <row r="32" spans="1:6" ht="14.25" x14ac:dyDescent="0.2">
      <c r="A32" s="51"/>
      <c r="B32" s="60"/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 t="s">
        <v>258</v>
      </c>
      <c r="C34" s="94"/>
      <c r="D34" s="94"/>
      <c r="E34" s="61"/>
      <c r="F34" s="51"/>
    </row>
    <row r="35" spans="1:6" ht="14.25" x14ac:dyDescent="0.2">
      <c r="A35" s="51"/>
      <c r="B35" s="94"/>
      <c r="C35" s="94"/>
      <c r="D35" s="94"/>
      <c r="E35" s="61"/>
      <c r="F35" s="51"/>
    </row>
    <row r="36" spans="1:6" ht="14.25" x14ac:dyDescent="0.2">
      <c r="A36" s="51"/>
      <c r="B36" s="94" t="s">
        <v>259</v>
      </c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 t="s">
        <v>261</v>
      </c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 t="s">
        <v>260</v>
      </c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44" t="s">
        <v>10</v>
      </c>
      <c r="C42" s="44"/>
      <c r="D42" s="4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44"/>
      <c r="C44" s="44"/>
      <c r="D44" s="4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/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3.5" customHeight="1" x14ac:dyDescent="0.2">
      <c r="A66" s="51"/>
      <c r="B66" s="94"/>
      <c r="C66" s="94"/>
      <c r="D66" s="94"/>
      <c r="E66" s="61"/>
      <c r="F66" s="51"/>
    </row>
    <row r="67" spans="1:6" ht="13.5" customHeight="1" x14ac:dyDescent="0.2">
      <c r="A67" s="51"/>
      <c r="B67" s="50" t="s">
        <v>17</v>
      </c>
      <c r="C67" s="52"/>
      <c r="D67" s="52"/>
      <c r="E67" s="29">
        <f>25.5*350/2</f>
        <v>4462.5</v>
      </c>
      <c r="F67" s="51"/>
    </row>
    <row r="68" spans="1:6" ht="13.5" customHeight="1" x14ac:dyDescent="0.2">
      <c r="A68" s="51"/>
      <c r="B68" s="63" t="s">
        <v>14</v>
      </c>
      <c r="C68" s="52"/>
      <c r="D68" s="52"/>
      <c r="E68" s="30">
        <v>0</v>
      </c>
      <c r="F68" s="51"/>
    </row>
    <row r="69" spans="1:6" ht="13.5" customHeight="1" x14ac:dyDescent="0.2">
      <c r="A69" s="51"/>
      <c r="B69" s="63" t="s">
        <v>86</v>
      </c>
      <c r="C69" s="52"/>
      <c r="D69" s="52"/>
      <c r="E69" s="30">
        <v>0</v>
      </c>
      <c r="F69" s="51"/>
    </row>
    <row r="70" spans="1:6" ht="13.5" customHeight="1" x14ac:dyDescent="0.2">
      <c r="A70" s="51"/>
      <c r="B70" s="50" t="s">
        <v>16</v>
      </c>
      <c r="C70" s="52"/>
      <c r="D70" s="52"/>
      <c r="E70" s="29">
        <f>SUM(E67:E69)</f>
        <v>4462.5</v>
      </c>
      <c r="F70" s="51"/>
    </row>
    <row r="71" spans="1:6" ht="13.5" customHeight="1" x14ac:dyDescent="0.2">
      <c r="A71" s="51"/>
      <c r="B71" s="52" t="s">
        <v>5</v>
      </c>
      <c r="C71" s="64">
        <v>0.05</v>
      </c>
      <c r="D71" s="52"/>
      <c r="E71" s="35">
        <f>ROUND(E70*C71,2)</f>
        <v>223.13</v>
      </c>
      <c r="F71" s="51"/>
    </row>
    <row r="72" spans="1:6" ht="13.5" customHeight="1" x14ac:dyDescent="0.2">
      <c r="A72" s="51"/>
      <c r="B72" s="52" t="s">
        <v>4</v>
      </c>
      <c r="C72" s="65">
        <v>9.9750000000000005E-2</v>
      </c>
      <c r="D72" s="52"/>
      <c r="E72" s="43">
        <f>ROUND(E70*C72,2)</f>
        <v>445.13</v>
      </c>
      <c r="F72" s="51"/>
    </row>
    <row r="73" spans="1:6" ht="13.5" customHeight="1" x14ac:dyDescent="0.2">
      <c r="A73" s="51"/>
      <c r="B73" s="52"/>
      <c r="C73" s="52"/>
      <c r="D73" s="52"/>
      <c r="E73" s="66"/>
      <c r="F73" s="51"/>
    </row>
    <row r="74" spans="1:6" ht="16.5" customHeight="1" thickBot="1" x14ac:dyDescent="0.25">
      <c r="A74" s="51"/>
      <c r="B74" s="50" t="s">
        <v>18</v>
      </c>
      <c r="C74" s="52"/>
      <c r="D74" s="52"/>
      <c r="E74" s="33">
        <f>SUM(E70:E72)</f>
        <v>5130.76</v>
      </c>
      <c r="F74" s="51"/>
    </row>
    <row r="75" spans="1:6" ht="15.75" thickTop="1" x14ac:dyDescent="0.2">
      <c r="A75" s="51"/>
      <c r="B75" s="89"/>
      <c r="C75" s="89"/>
      <c r="D75" s="89"/>
      <c r="E75" s="67"/>
      <c r="F75" s="51"/>
    </row>
    <row r="76" spans="1:6" ht="15" x14ac:dyDescent="0.2">
      <c r="A76" s="51"/>
      <c r="B76" s="90" t="s">
        <v>20</v>
      </c>
      <c r="C76" s="90"/>
      <c r="D76" s="90"/>
      <c r="E76" s="67">
        <v>0</v>
      </c>
      <c r="F76" s="51"/>
    </row>
    <row r="77" spans="1:6" ht="15" x14ac:dyDescent="0.2">
      <c r="A77" s="51"/>
      <c r="B77" s="89"/>
      <c r="C77" s="89"/>
      <c r="D77" s="89"/>
      <c r="E77" s="67"/>
      <c r="F77" s="51"/>
    </row>
    <row r="78" spans="1:6" ht="19.5" customHeight="1" x14ac:dyDescent="0.2">
      <c r="A78" s="51"/>
      <c r="B78" s="68" t="s">
        <v>19</v>
      </c>
      <c r="C78" s="69"/>
      <c r="D78" s="69"/>
      <c r="E78" s="70">
        <f>E74-E76</f>
        <v>5130.76</v>
      </c>
      <c r="F78" s="51"/>
    </row>
    <row r="79" spans="1:6" ht="13.5" customHeight="1" x14ac:dyDescent="0.2">
      <c r="A79" s="51"/>
      <c r="B79" s="51"/>
      <c r="C79" s="51"/>
      <c r="D79" s="51"/>
      <c r="E79" s="51"/>
      <c r="F79" s="51"/>
    </row>
    <row r="80" spans="1:6" x14ac:dyDescent="0.2">
      <c r="A80" s="51"/>
      <c r="B80" s="51"/>
      <c r="C80" s="51"/>
      <c r="D80" s="51"/>
      <c r="E80" s="51"/>
      <c r="F80" s="51"/>
    </row>
    <row r="81" spans="1:6" x14ac:dyDescent="0.2">
      <c r="A81" s="51"/>
      <c r="B81" s="91"/>
      <c r="C81" s="91"/>
      <c r="D81" s="91"/>
      <c r="E81" s="91"/>
      <c r="F81" s="51"/>
    </row>
    <row r="82" spans="1:6" ht="14.25" x14ac:dyDescent="0.2">
      <c r="A82" s="92" t="s">
        <v>34</v>
      </c>
      <c r="B82" s="92"/>
      <c r="C82" s="92"/>
      <c r="D82" s="92"/>
      <c r="E82" s="92"/>
      <c r="F82" s="92"/>
    </row>
    <row r="83" spans="1:6" ht="14.25" x14ac:dyDescent="0.2">
      <c r="A83" s="93" t="s">
        <v>56</v>
      </c>
      <c r="B83" s="93"/>
      <c r="C83" s="93"/>
      <c r="D83" s="93"/>
      <c r="E83" s="93"/>
      <c r="F83" s="93"/>
    </row>
    <row r="84" spans="1:6" x14ac:dyDescent="0.2">
      <c r="A84" s="51"/>
      <c r="B84" s="51"/>
      <c r="C84" s="51"/>
      <c r="D84" s="51"/>
      <c r="E84" s="51"/>
      <c r="F84" s="51"/>
    </row>
    <row r="85" spans="1:6" x14ac:dyDescent="0.2">
      <c r="A85" s="51"/>
      <c r="B85" s="85"/>
      <c r="C85" s="85"/>
      <c r="D85" s="85"/>
      <c r="E85" s="85"/>
      <c r="F85" s="51"/>
    </row>
    <row r="86" spans="1:6" ht="15" x14ac:dyDescent="0.2">
      <c r="A86" s="86" t="s">
        <v>8</v>
      </c>
      <c r="B86" s="86"/>
      <c r="C86" s="86"/>
      <c r="D86" s="86"/>
      <c r="E86" s="86"/>
      <c r="F86" s="86"/>
    </row>
    <row r="88" spans="1:6" ht="39.75" customHeight="1" x14ac:dyDescent="0.2">
      <c r="B88" s="87"/>
      <c r="C88" s="88"/>
      <c r="D88" s="88"/>
    </row>
    <row r="89" spans="1:6" ht="13.5" customHeight="1" x14ac:dyDescent="0.2"/>
    <row r="90" spans="1:6" x14ac:dyDescent="0.2">
      <c r="B90" s="71"/>
      <c r="C90" s="71"/>
      <c r="D90" s="71"/>
    </row>
  </sheetData>
  <mergeCells count="42">
    <mergeCell ref="B81:E81"/>
    <mergeCell ref="A82:F82"/>
    <mergeCell ref="A83:F83"/>
    <mergeCell ref="B85:E85"/>
    <mergeCell ref="A86:F86"/>
    <mergeCell ref="B88:D88"/>
    <mergeCell ref="B64:D64"/>
    <mergeCell ref="B65:D65"/>
    <mergeCell ref="B66:D66"/>
    <mergeCell ref="B75:D75"/>
    <mergeCell ref="B76:D76"/>
    <mergeCell ref="B77:D77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38:D38"/>
    <mergeCell ref="B39:D39"/>
    <mergeCell ref="B40:D40"/>
    <mergeCell ref="B41:D41"/>
    <mergeCell ref="B43:D43"/>
    <mergeCell ref="B45:D45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85A75732-69DF-4A35-A40C-B26272F6080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">
    <pageSetUpPr fitToPage="1"/>
  </sheetPr>
  <dimension ref="A1:D47"/>
  <sheetViews>
    <sheetView view="pageBreakPreview" topLeftCell="A7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96" t="s">
        <v>1</v>
      </c>
      <c r="C1" s="9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72"/>
      <c r="C4" s="73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141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142</v>
      </c>
      <c r="D9" s="7"/>
    </row>
    <row r="10" spans="1:4" x14ac:dyDescent="0.2">
      <c r="A10" s="6"/>
      <c r="B10" s="14"/>
      <c r="C10" s="8" t="s">
        <v>143</v>
      </c>
      <c r="D10" s="7"/>
    </row>
    <row r="11" spans="1:4" x14ac:dyDescent="0.2">
      <c r="A11" s="6"/>
      <c r="B11" s="14"/>
      <c r="C11" s="8" t="s">
        <v>144</v>
      </c>
      <c r="D11" s="7"/>
    </row>
    <row r="12" spans="1:4" x14ac:dyDescent="0.2">
      <c r="A12" s="6"/>
      <c r="B12" s="14"/>
      <c r="C12" s="8" t="s">
        <v>145</v>
      </c>
      <c r="D12" s="7"/>
    </row>
    <row r="13" spans="1:4" x14ac:dyDescent="0.2">
      <c r="A13" s="6"/>
      <c r="B13" s="14"/>
      <c r="C13" s="8" t="s">
        <v>146</v>
      </c>
      <c r="D13" s="7"/>
    </row>
    <row r="14" spans="1:4" x14ac:dyDescent="0.2">
      <c r="A14" s="6"/>
      <c r="B14" s="14"/>
      <c r="C14" s="8" t="s">
        <v>147</v>
      </c>
      <c r="D14" s="7"/>
    </row>
    <row r="15" spans="1:4" x14ac:dyDescent="0.2">
      <c r="A15" s="6"/>
      <c r="B15" s="14"/>
      <c r="C15" s="8" t="s">
        <v>148</v>
      </c>
      <c r="D15" s="7"/>
    </row>
    <row r="16" spans="1:4" x14ac:dyDescent="0.2">
      <c r="A16" s="6"/>
      <c r="B16" s="14"/>
      <c r="C16" s="8" t="s">
        <v>149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24</v>
      </c>
      <c r="D18" s="7"/>
    </row>
    <row r="19" spans="1:4" x14ac:dyDescent="0.2">
      <c r="A19" s="6"/>
      <c r="B19" s="14"/>
      <c r="C19" s="8" t="s">
        <v>150</v>
      </c>
      <c r="D19" s="7"/>
    </row>
    <row r="20" spans="1:4" x14ac:dyDescent="0.2">
      <c r="A20" s="6"/>
      <c r="B20" s="14"/>
      <c r="C20" s="8" t="s">
        <v>151</v>
      </c>
      <c r="D20" s="7"/>
    </row>
    <row r="21" spans="1:4" x14ac:dyDescent="0.2">
      <c r="A21" s="6"/>
      <c r="B21" s="14"/>
      <c r="C21" s="8" t="s">
        <v>172</v>
      </c>
      <c r="D21" s="7"/>
    </row>
    <row r="22" spans="1:4" x14ac:dyDescent="0.2">
      <c r="A22" s="6"/>
      <c r="B22" s="14"/>
      <c r="C22" s="8" t="s">
        <v>152</v>
      </c>
      <c r="D22" s="7"/>
    </row>
    <row r="23" spans="1:4" x14ac:dyDescent="0.2">
      <c r="A23" s="6"/>
      <c r="B23" s="14"/>
      <c r="C23" s="8" t="s">
        <v>23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173</v>
      </c>
      <c r="D28" s="7"/>
    </row>
    <row r="29" spans="1:4" x14ac:dyDescent="0.2">
      <c r="A29" s="6"/>
      <c r="B29" s="14"/>
      <c r="C29" s="8" t="s">
        <v>153</v>
      </c>
      <c r="D29" s="7"/>
    </row>
    <row r="30" spans="1:4" x14ac:dyDescent="0.2">
      <c r="A30" s="6"/>
      <c r="B30" s="14"/>
      <c r="C30" s="8" t="s">
        <v>154</v>
      </c>
      <c r="D30" s="7"/>
    </row>
    <row r="31" spans="1:4" x14ac:dyDescent="0.2">
      <c r="A31" s="6"/>
      <c r="B31" s="14"/>
      <c r="C31" s="8" t="s">
        <v>174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155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156</v>
      </c>
      <c r="D37" s="7"/>
    </row>
    <row r="38" spans="1:4" x14ac:dyDescent="0.2">
      <c r="A38" s="6"/>
      <c r="B38" s="14"/>
      <c r="C38" s="9" t="s">
        <v>175</v>
      </c>
      <c r="D38" s="7"/>
    </row>
    <row r="39" spans="1:4" x14ac:dyDescent="0.2">
      <c r="A39" s="6"/>
      <c r="B39" s="14"/>
      <c r="C39" s="9" t="s">
        <v>157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158</v>
      </c>
      <c r="D41" s="7"/>
    </row>
    <row r="42" spans="1:4" x14ac:dyDescent="0.2">
      <c r="A42" s="6"/>
      <c r="B42" s="14"/>
      <c r="C42" s="8" t="s">
        <v>159</v>
      </c>
      <c r="D42" s="7"/>
    </row>
    <row r="43" spans="1:4" x14ac:dyDescent="0.2">
      <c r="A43" s="6"/>
      <c r="B43" s="14"/>
      <c r="C43" s="8" t="s">
        <v>160</v>
      </c>
      <c r="D43" s="7"/>
    </row>
    <row r="44" spans="1:4" x14ac:dyDescent="0.2">
      <c r="A44" s="6"/>
      <c r="B44" s="14"/>
      <c r="C44" s="8" t="s">
        <v>161</v>
      </c>
      <c r="D44" s="7"/>
    </row>
    <row r="45" spans="1:4" x14ac:dyDescent="0.2">
      <c r="A45" s="6"/>
      <c r="B45" s="14"/>
      <c r="C45" s="8" t="s">
        <v>162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7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36</v>
      </c>
      <c r="C24" s="21"/>
      <c r="D24" s="21"/>
      <c r="E24" s="21"/>
      <c r="F24" s="21"/>
    </row>
    <row r="25" spans="1:6" ht="15" x14ac:dyDescent="0.2">
      <c r="A25" s="17"/>
      <c r="B25" s="25" t="s">
        <v>37</v>
      </c>
      <c r="C25" s="21"/>
      <c r="D25" s="21"/>
      <c r="E25" s="21"/>
      <c r="F25" s="21"/>
    </row>
    <row r="26" spans="1:6" ht="33.75" customHeight="1" x14ac:dyDescent="0.2">
      <c r="A26" s="17"/>
      <c r="B26" s="45" t="s">
        <v>38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80" t="s">
        <v>0</v>
      </c>
      <c r="B30" s="80"/>
      <c r="C30" s="80"/>
      <c r="D30" s="80"/>
      <c r="E30" s="80"/>
      <c r="F30" s="8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78"/>
      <c r="C33" s="78"/>
      <c r="D33" s="78"/>
      <c r="E33" s="28"/>
      <c r="F33" s="21"/>
    </row>
    <row r="34" spans="1:6" ht="14.25" x14ac:dyDescent="0.2">
      <c r="A34" s="21"/>
      <c r="B34" s="78"/>
      <c r="C34" s="78"/>
      <c r="D34" s="78"/>
      <c r="E34" s="28"/>
      <c r="F34" s="21"/>
    </row>
    <row r="35" spans="1:6" ht="14.25" x14ac:dyDescent="0.2">
      <c r="A35" s="21"/>
      <c r="B35" s="78" t="s">
        <v>54</v>
      </c>
      <c r="C35" s="78"/>
      <c r="D35" s="78"/>
      <c r="E35" s="28"/>
      <c r="F35" s="21"/>
    </row>
    <row r="36" spans="1:6" ht="14.25" x14ac:dyDescent="0.2">
      <c r="A36" s="21"/>
      <c r="B36" s="78"/>
      <c r="C36" s="78"/>
      <c r="D36" s="78"/>
      <c r="E36" s="28"/>
      <c r="F36" s="21"/>
    </row>
    <row r="37" spans="1:6" ht="14.25" x14ac:dyDescent="0.2">
      <c r="A37" s="21"/>
      <c r="B37" s="78"/>
      <c r="C37" s="78"/>
      <c r="D37" s="78"/>
      <c r="E37" s="28"/>
      <c r="F37" s="21"/>
    </row>
    <row r="38" spans="1:6" ht="14.25" x14ac:dyDescent="0.2">
      <c r="A38" s="21"/>
      <c r="B38" s="78" t="s">
        <v>55</v>
      </c>
      <c r="C38" s="78"/>
      <c r="D38" s="78"/>
      <c r="E38" s="28"/>
      <c r="F38" s="21"/>
    </row>
    <row r="39" spans="1:6" ht="14.25" x14ac:dyDescent="0.2">
      <c r="A39" s="21"/>
      <c r="B39" s="78"/>
      <c r="C39" s="78"/>
      <c r="D39" s="78"/>
      <c r="E39" s="28"/>
      <c r="F39" s="21"/>
    </row>
    <row r="40" spans="1:6" ht="14.25" x14ac:dyDescent="0.2">
      <c r="A40" s="21"/>
      <c r="B40" s="78"/>
      <c r="C40" s="78"/>
      <c r="D40" s="78"/>
      <c r="E40" s="28"/>
      <c r="F40" s="21"/>
    </row>
    <row r="41" spans="1:6" ht="14.25" x14ac:dyDescent="0.2">
      <c r="A41" s="21"/>
      <c r="B41" s="44"/>
      <c r="C41" s="44"/>
      <c r="D41" s="44"/>
      <c r="E41" s="28"/>
      <c r="F41" s="21"/>
    </row>
    <row r="42" spans="1:6" ht="14.25" x14ac:dyDescent="0.2">
      <c r="A42" s="21"/>
      <c r="B42" s="78"/>
      <c r="C42" s="78"/>
      <c r="D42" s="78"/>
      <c r="E42" s="28"/>
      <c r="F42" s="21"/>
    </row>
    <row r="43" spans="1:6" ht="14.25" x14ac:dyDescent="0.2">
      <c r="A43" s="21"/>
      <c r="B43" s="78"/>
      <c r="C43" s="78"/>
      <c r="D43" s="78"/>
      <c r="E43" s="28"/>
      <c r="F43" s="21"/>
    </row>
    <row r="44" spans="1:6" ht="14.25" x14ac:dyDescent="0.2">
      <c r="A44" s="21"/>
      <c r="B44" s="78"/>
      <c r="C44" s="78"/>
      <c r="D44" s="78"/>
      <c r="E44" s="28"/>
      <c r="F44" s="21"/>
    </row>
    <row r="45" spans="1:6" ht="14.25" x14ac:dyDescent="0.2">
      <c r="A45" s="21"/>
      <c r="B45" s="78"/>
      <c r="C45" s="78"/>
      <c r="D45" s="78"/>
      <c r="E45" s="28"/>
      <c r="F45" s="21"/>
    </row>
    <row r="46" spans="1:6" ht="14.25" x14ac:dyDescent="0.2">
      <c r="A46" s="21"/>
      <c r="B46" s="78"/>
      <c r="C46" s="78"/>
      <c r="D46" s="78"/>
      <c r="E46" s="28"/>
      <c r="F46" s="21"/>
    </row>
    <row r="47" spans="1:6" ht="14.25" x14ac:dyDescent="0.2">
      <c r="A47" s="21"/>
      <c r="B47" s="44"/>
      <c r="C47" s="44"/>
      <c r="D47" s="44"/>
      <c r="E47" s="28"/>
      <c r="F47" s="21"/>
    </row>
    <row r="48" spans="1:6" ht="14.25" x14ac:dyDescent="0.2">
      <c r="A48" s="21"/>
      <c r="B48" s="78"/>
      <c r="C48" s="78"/>
      <c r="D48" s="78"/>
      <c r="E48" s="28"/>
      <c r="F48" s="21"/>
    </row>
    <row r="49" spans="1:6" ht="14.25" x14ac:dyDescent="0.2">
      <c r="A49" s="21"/>
      <c r="B49" s="78"/>
      <c r="C49" s="78"/>
      <c r="D49" s="78"/>
      <c r="E49" s="28"/>
      <c r="F49" s="21"/>
    </row>
    <row r="50" spans="1:6" ht="14.25" x14ac:dyDescent="0.2">
      <c r="A50" s="21"/>
      <c r="B50" s="78"/>
      <c r="C50" s="78"/>
      <c r="D50" s="78"/>
      <c r="E50" s="28"/>
      <c r="F50" s="21"/>
    </row>
    <row r="51" spans="1:6" ht="14.25" x14ac:dyDescent="0.2">
      <c r="A51" s="21"/>
      <c r="B51" s="78"/>
      <c r="C51" s="78"/>
      <c r="D51" s="78"/>
      <c r="E51" s="28"/>
      <c r="F51" s="21"/>
    </row>
    <row r="52" spans="1:6" ht="14.25" x14ac:dyDescent="0.2">
      <c r="A52" s="21"/>
      <c r="B52" s="78"/>
      <c r="C52" s="78"/>
      <c r="D52" s="78"/>
      <c r="E52" s="28"/>
      <c r="F52" s="21"/>
    </row>
    <row r="53" spans="1:6" ht="14.25" x14ac:dyDescent="0.2">
      <c r="A53" s="21"/>
      <c r="B53" s="78"/>
      <c r="C53" s="78"/>
      <c r="D53" s="78"/>
      <c r="E53" s="28"/>
      <c r="F53" s="21"/>
    </row>
    <row r="54" spans="1:6" ht="14.25" x14ac:dyDescent="0.2">
      <c r="A54" s="21"/>
      <c r="B54" s="78"/>
      <c r="C54" s="78"/>
      <c r="D54" s="78"/>
      <c r="E54" s="28"/>
      <c r="F54" s="21"/>
    </row>
    <row r="55" spans="1:6" ht="14.25" x14ac:dyDescent="0.2">
      <c r="A55" s="21"/>
      <c r="B55" s="78"/>
      <c r="C55" s="78"/>
      <c r="D55" s="78"/>
      <c r="E55" s="28"/>
      <c r="F55" s="21"/>
    </row>
    <row r="56" spans="1:6" ht="14.25" x14ac:dyDescent="0.2">
      <c r="A56" s="21"/>
      <c r="B56" s="78"/>
      <c r="C56" s="78"/>
      <c r="D56" s="78"/>
      <c r="E56" s="28"/>
      <c r="F56" s="21"/>
    </row>
    <row r="57" spans="1:6" ht="14.25" x14ac:dyDescent="0.2">
      <c r="A57" s="21"/>
      <c r="B57" s="78"/>
      <c r="C57" s="78"/>
      <c r="D57" s="78"/>
      <c r="E57" s="28"/>
      <c r="F57" s="21"/>
    </row>
    <row r="58" spans="1:6" ht="14.25" x14ac:dyDescent="0.2">
      <c r="A58" s="21"/>
      <c r="B58" s="78"/>
      <c r="C58" s="78"/>
      <c r="D58" s="78"/>
      <c r="E58" s="28"/>
      <c r="F58" s="21"/>
    </row>
    <row r="59" spans="1:6" ht="14.25" x14ac:dyDescent="0.2">
      <c r="A59" s="21"/>
      <c r="B59" s="78"/>
      <c r="C59" s="78"/>
      <c r="D59" s="78"/>
      <c r="E59" s="28"/>
      <c r="F59" s="21"/>
    </row>
    <row r="60" spans="1:6" ht="14.25" x14ac:dyDescent="0.2">
      <c r="A60" s="21"/>
      <c r="B60" s="44"/>
      <c r="C60" s="44"/>
      <c r="D60" s="44"/>
      <c r="E60" s="28"/>
      <c r="F60" s="21"/>
    </row>
    <row r="61" spans="1:6" ht="14.25" x14ac:dyDescent="0.2">
      <c r="A61" s="21"/>
      <c r="B61" s="78"/>
      <c r="C61" s="78"/>
      <c r="D61" s="78"/>
      <c r="E61" s="28"/>
      <c r="F61" s="21"/>
    </row>
    <row r="62" spans="1:6" ht="14.25" x14ac:dyDescent="0.2">
      <c r="A62" s="21"/>
      <c r="B62" s="78"/>
      <c r="C62" s="78"/>
      <c r="D62" s="78"/>
      <c r="E62" s="28"/>
      <c r="F62" s="21"/>
    </row>
    <row r="63" spans="1:6" ht="14.25" x14ac:dyDescent="0.2">
      <c r="A63" s="21"/>
      <c r="B63" s="78"/>
      <c r="C63" s="78"/>
      <c r="D63" s="78"/>
      <c r="E63" s="28"/>
      <c r="F63" s="21"/>
    </row>
    <row r="64" spans="1:6" ht="14.25" x14ac:dyDescent="0.2">
      <c r="A64" s="21"/>
      <c r="B64" s="78"/>
      <c r="C64" s="78"/>
      <c r="D64" s="78"/>
      <c r="E64" s="28"/>
      <c r="F64" s="21"/>
    </row>
    <row r="65" spans="1:6" ht="14.25" x14ac:dyDescent="0.2">
      <c r="A65" s="21"/>
      <c r="B65" s="78"/>
      <c r="C65" s="78"/>
      <c r="D65" s="78"/>
      <c r="E65" s="28"/>
      <c r="F65" s="21"/>
    </row>
    <row r="66" spans="1:6" ht="14.25" x14ac:dyDescent="0.2">
      <c r="A66" s="21"/>
      <c r="B66" s="78"/>
      <c r="C66" s="78"/>
      <c r="D66" s="78"/>
      <c r="E66" s="28"/>
      <c r="F66" s="21"/>
    </row>
    <row r="67" spans="1:6" ht="14.25" x14ac:dyDescent="0.2">
      <c r="A67" s="21"/>
      <c r="B67" s="78"/>
      <c r="C67" s="78"/>
      <c r="D67" s="78"/>
      <c r="E67" s="28"/>
      <c r="F67" s="21"/>
    </row>
    <row r="68" spans="1:6" ht="14.25" x14ac:dyDescent="0.2">
      <c r="A68" s="21"/>
      <c r="B68" s="78"/>
      <c r="C68" s="78"/>
      <c r="D68" s="78"/>
      <c r="E68" s="28"/>
      <c r="F68" s="21"/>
    </row>
    <row r="69" spans="1:6" ht="14.25" x14ac:dyDescent="0.2">
      <c r="A69" s="21"/>
      <c r="B69" s="78"/>
      <c r="C69" s="78"/>
      <c r="D69" s="78"/>
      <c r="E69" s="28"/>
      <c r="F69" s="21"/>
    </row>
    <row r="70" spans="1:6" ht="14.25" x14ac:dyDescent="0.2">
      <c r="A70" s="21"/>
      <c r="B70" s="78"/>
      <c r="C70" s="78"/>
      <c r="D70" s="78"/>
      <c r="E70" s="28"/>
      <c r="F70" s="21"/>
    </row>
    <row r="71" spans="1:6" ht="14.25" x14ac:dyDescent="0.2">
      <c r="A71" s="21"/>
      <c r="B71" s="78"/>
      <c r="C71" s="78"/>
      <c r="D71" s="78"/>
      <c r="E71" s="28"/>
      <c r="F71" s="21"/>
    </row>
    <row r="72" spans="1:6" ht="14.25" x14ac:dyDescent="0.2">
      <c r="A72" s="21"/>
      <c r="B72" s="78"/>
      <c r="C72" s="78"/>
      <c r="D72" s="78"/>
      <c r="E72" s="28"/>
      <c r="F72" s="21"/>
    </row>
    <row r="73" spans="1:6" ht="13.5" customHeight="1" x14ac:dyDescent="0.2">
      <c r="A73" s="21"/>
      <c r="B73" s="78"/>
      <c r="C73" s="78"/>
      <c r="D73" s="78"/>
      <c r="E73" s="28"/>
      <c r="F73" s="21"/>
    </row>
    <row r="74" spans="1:6" ht="13.5" customHeight="1" x14ac:dyDescent="0.2">
      <c r="A74" s="21"/>
      <c r="B74" s="25" t="s">
        <v>17</v>
      </c>
      <c r="C74" s="26"/>
      <c r="D74" s="26"/>
      <c r="E74" s="29">
        <f>2.25*225</f>
        <v>506.25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34" t="s">
        <v>15</v>
      </c>
      <c r="C76" s="26"/>
      <c r="D76" s="26"/>
      <c r="E76" s="30">
        <v>0</v>
      </c>
      <c r="F76" s="21"/>
    </row>
    <row r="77" spans="1:6" ht="13.5" customHeight="1" x14ac:dyDescent="0.2">
      <c r="A77" s="21"/>
      <c r="B77" s="25" t="s">
        <v>16</v>
      </c>
      <c r="C77" s="26"/>
      <c r="D77" s="26"/>
      <c r="E77" s="29">
        <f>SUM(E74:E76)</f>
        <v>506.25</v>
      </c>
      <c r="F77" s="21"/>
    </row>
    <row r="78" spans="1:6" ht="13.5" customHeight="1" x14ac:dyDescent="0.2">
      <c r="A78" s="21"/>
      <c r="B78" s="26" t="s">
        <v>5</v>
      </c>
      <c r="C78" s="31">
        <v>0.05</v>
      </c>
      <c r="D78" s="26"/>
      <c r="E78" s="35">
        <f>ROUND(E77*C78,2)</f>
        <v>25.31</v>
      </c>
      <c r="F78" s="21"/>
    </row>
    <row r="79" spans="1:6" ht="13.5" customHeight="1" x14ac:dyDescent="0.2">
      <c r="A79" s="21"/>
      <c r="B79" s="26" t="s">
        <v>4</v>
      </c>
      <c r="C79" s="42">
        <v>9.9750000000000005E-2</v>
      </c>
      <c r="D79" s="26"/>
      <c r="E79" s="43">
        <f>ROUND(E77*C79,2)</f>
        <v>50.5</v>
      </c>
      <c r="F79" s="21"/>
    </row>
    <row r="80" spans="1:6" ht="13.5" customHeight="1" x14ac:dyDescent="0.2">
      <c r="A80" s="21"/>
      <c r="B80" s="26"/>
      <c r="C80" s="26"/>
      <c r="D80" s="26"/>
      <c r="E80" s="32"/>
      <c r="F80" s="21"/>
    </row>
    <row r="81" spans="1:6" ht="16.5" customHeight="1" thickBot="1" x14ac:dyDescent="0.25">
      <c r="A81" s="21"/>
      <c r="B81" s="25" t="s">
        <v>18</v>
      </c>
      <c r="C81" s="26"/>
      <c r="D81" s="26"/>
      <c r="E81" s="33">
        <f>SUM(E77:E79)</f>
        <v>582.05999999999995</v>
      </c>
      <c r="F81" s="21"/>
    </row>
    <row r="82" spans="1:6" ht="15.75" thickTop="1" x14ac:dyDescent="0.2">
      <c r="A82" s="21"/>
      <c r="B82" s="81"/>
      <c r="C82" s="81"/>
      <c r="D82" s="81"/>
      <c r="E82" s="36"/>
      <c r="F82" s="21"/>
    </row>
    <row r="83" spans="1:6" ht="15" x14ac:dyDescent="0.2">
      <c r="A83" s="21"/>
      <c r="B83" s="79" t="s">
        <v>20</v>
      </c>
      <c r="C83" s="79"/>
      <c r="D83" s="79"/>
      <c r="E83" s="36">
        <v>0</v>
      </c>
      <c r="F83" s="21"/>
    </row>
    <row r="84" spans="1:6" ht="15" x14ac:dyDescent="0.2">
      <c r="A84" s="21"/>
      <c r="B84" s="81"/>
      <c r="C84" s="81"/>
      <c r="D84" s="81"/>
      <c r="E84" s="36"/>
      <c r="F84" s="21"/>
    </row>
    <row r="85" spans="1:6" ht="19.5" customHeight="1" x14ac:dyDescent="0.2">
      <c r="A85" s="21"/>
      <c r="B85" s="37" t="s">
        <v>19</v>
      </c>
      <c r="C85" s="38"/>
      <c r="D85" s="38"/>
      <c r="E85" s="39">
        <f>E81-E83</f>
        <v>582.05999999999995</v>
      </c>
      <c r="F85" s="21"/>
    </row>
    <row r="86" spans="1:6" ht="13.5" customHeight="1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76"/>
      <c r="C88" s="76"/>
      <c r="D88" s="76"/>
      <c r="E88" s="76"/>
      <c r="F88" s="21"/>
    </row>
    <row r="89" spans="1:6" ht="14.25" x14ac:dyDescent="0.2">
      <c r="A89" s="84" t="s">
        <v>34</v>
      </c>
      <c r="B89" s="84"/>
      <c r="C89" s="84"/>
      <c r="D89" s="84"/>
      <c r="E89" s="84"/>
      <c r="F89" s="84"/>
    </row>
    <row r="90" spans="1:6" ht="14.25" x14ac:dyDescent="0.2">
      <c r="A90" s="82" t="s">
        <v>7</v>
      </c>
      <c r="B90" s="82"/>
      <c r="C90" s="82"/>
      <c r="D90" s="82"/>
      <c r="E90" s="82"/>
      <c r="F90" s="82"/>
    </row>
    <row r="91" spans="1:6" x14ac:dyDescent="0.2">
      <c r="A91" s="21"/>
      <c r="B91" s="21"/>
      <c r="C91" s="21"/>
      <c r="D91" s="21"/>
      <c r="E91" s="21"/>
      <c r="F91" s="21"/>
    </row>
    <row r="92" spans="1:6" x14ac:dyDescent="0.2">
      <c r="A92" s="21"/>
      <c r="B92" s="77"/>
      <c r="C92" s="77"/>
      <c r="D92" s="77"/>
      <c r="E92" s="77"/>
      <c r="F92" s="21"/>
    </row>
    <row r="93" spans="1:6" ht="15" x14ac:dyDescent="0.2">
      <c r="A93" s="83" t="s">
        <v>8</v>
      </c>
      <c r="B93" s="83"/>
      <c r="C93" s="83"/>
      <c r="D93" s="83"/>
      <c r="E93" s="83"/>
      <c r="F93" s="83"/>
    </row>
    <row r="95" spans="1:6" ht="39.75" customHeight="1" x14ac:dyDescent="0.2">
      <c r="B95" s="74"/>
      <c r="C95" s="75"/>
      <c r="D95" s="75"/>
    </row>
    <row r="96" spans="1:6" ht="13.5" customHeight="1" x14ac:dyDescent="0.2"/>
    <row r="97" spans="2:4" x14ac:dyDescent="0.2">
      <c r="B97" s="16"/>
      <c r="C97" s="16"/>
      <c r="D97" s="16"/>
    </row>
  </sheetData>
  <mergeCells count="48">
    <mergeCell ref="B95:D95"/>
    <mergeCell ref="B58:D58"/>
    <mergeCell ref="A89:F89"/>
    <mergeCell ref="A90:F90"/>
    <mergeCell ref="B92:E92"/>
    <mergeCell ref="A93:F93"/>
    <mergeCell ref="B59:D59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49:D49"/>
    <mergeCell ref="B50:D50"/>
    <mergeCell ref="B51:D51"/>
    <mergeCell ref="B84:D84"/>
    <mergeCell ref="B88:E88"/>
    <mergeCell ref="B66:D66"/>
    <mergeCell ref="B67:D67"/>
    <mergeCell ref="B68:D68"/>
    <mergeCell ref="B69:D69"/>
    <mergeCell ref="B70:D70"/>
    <mergeCell ref="B71:D71"/>
    <mergeCell ref="B72:D72"/>
    <mergeCell ref="B73:D73"/>
    <mergeCell ref="B82:D82"/>
    <mergeCell ref="B83:D83"/>
    <mergeCell ref="B65:D65"/>
    <mergeCell ref="B52:D52"/>
    <mergeCell ref="B45:D45"/>
    <mergeCell ref="A30:F30"/>
    <mergeCell ref="B33:D33"/>
    <mergeCell ref="B34:D34"/>
    <mergeCell ref="B35:D35"/>
    <mergeCell ref="B36:D36"/>
    <mergeCell ref="B37:D37"/>
    <mergeCell ref="B39:D39"/>
    <mergeCell ref="B40:D40"/>
    <mergeCell ref="B42:D42"/>
    <mergeCell ref="B43:D43"/>
    <mergeCell ref="B44:D44"/>
    <mergeCell ref="B38:D38"/>
    <mergeCell ref="B46:D46"/>
    <mergeCell ref="B48:D48"/>
  </mergeCells>
  <dataValidations count="1">
    <dataValidation type="list" allowBlank="1" showInputMessage="1" showErrorMessage="1" sqref="B82:B84 B12:B20 B33:B73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57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36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38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58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59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 t="s">
        <v>60</v>
      </c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61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 t="s">
        <v>62</v>
      </c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63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62"/>
      <c r="C55" s="62"/>
      <c r="D55" s="62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4.25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94"/>
      <c r="C68" s="94"/>
      <c r="D68" s="94"/>
      <c r="E68" s="61"/>
      <c r="F68" s="51"/>
    </row>
    <row r="69" spans="1:6" ht="13.5" customHeight="1" x14ac:dyDescent="0.2">
      <c r="A69" s="51"/>
      <c r="B69" s="50" t="s">
        <v>17</v>
      </c>
      <c r="C69" s="52"/>
      <c r="D69" s="52"/>
      <c r="E69" s="29">
        <f>8*230</f>
        <v>1840</v>
      </c>
      <c r="F69" s="51"/>
    </row>
    <row r="70" spans="1:6" ht="13.5" customHeight="1" x14ac:dyDescent="0.2">
      <c r="A70" s="51"/>
      <c r="B70" s="63" t="s">
        <v>14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63" t="s">
        <v>15</v>
      </c>
      <c r="C71" s="52"/>
      <c r="D71" s="52"/>
      <c r="E71" s="30">
        <v>0</v>
      </c>
      <c r="F71" s="51"/>
    </row>
    <row r="72" spans="1:6" ht="13.5" customHeight="1" x14ac:dyDescent="0.2">
      <c r="A72" s="51"/>
      <c r="B72" s="50" t="s">
        <v>16</v>
      </c>
      <c r="C72" s="52"/>
      <c r="D72" s="52"/>
      <c r="E72" s="29">
        <f>SUM(E69:E71)</f>
        <v>1840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5">
        <f>ROUND(E72*C73,2)</f>
        <v>92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43">
        <f>ROUND(E72*C74,2)</f>
        <v>183.54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18</v>
      </c>
      <c r="C76" s="52"/>
      <c r="D76" s="52"/>
      <c r="E76" s="33">
        <f>SUM(E72:E74)</f>
        <v>2115.54</v>
      </c>
      <c r="F76" s="51"/>
    </row>
    <row r="77" spans="1:6" ht="15.75" thickTop="1" x14ac:dyDescent="0.2">
      <c r="A77" s="51"/>
      <c r="B77" s="89"/>
      <c r="C77" s="89"/>
      <c r="D77" s="89"/>
      <c r="E77" s="67"/>
      <c r="F77" s="51"/>
    </row>
    <row r="78" spans="1:6" ht="15" x14ac:dyDescent="0.2">
      <c r="A78" s="51"/>
      <c r="B78" s="90" t="s">
        <v>20</v>
      </c>
      <c r="C78" s="90"/>
      <c r="D78" s="90"/>
      <c r="E78" s="67">
        <v>0</v>
      </c>
      <c r="F78" s="51"/>
    </row>
    <row r="79" spans="1:6" ht="15" x14ac:dyDescent="0.2">
      <c r="A79" s="51"/>
      <c r="B79" s="89"/>
      <c r="C79" s="89"/>
      <c r="D79" s="89"/>
      <c r="E79" s="67"/>
      <c r="F79" s="51"/>
    </row>
    <row r="80" spans="1:6" ht="19.5" customHeight="1" x14ac:dyDescent="0.2">
      <c r="A80" s="51"/>
      <c r="B80" s="68" t="s">
        <v>19</v>
      </c>
      <c r="C80" s="69"/>
      <c r="D80" s="69"/>
      <c r="E80" s="70">
        <f>E76-E78</f>
        <v>2115.54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1"/>
      <c r="C83" s="91"/>
      <c r="D83" s="91"/>
      <c r="E83" s="91"/>
      <c r="F83" s="51"/>
    </row>
    <row r="84" spans="1:6" ht="14.25" x14ac:dyDescent="0.2">
      <c r="A84" s="92" t="s">
        <v>34</v>
      </c>
      <c r="B84" s="92"/>
      <c r="C84" s="92"/>
      <c r="D84" s="92"/>
      <c r="E84" s="92"/>
      <c r="F84" s="92"/>
    </row>
    <row r="85" spans="1:6" ht="14.25" x14ac:dyDescent="0.2">
      <c r="A85" s="93" t="s">
        <v>56</v>
      </c>
      <c r="B85" s="93"/>
      <c r="C85" s="93"/>
      <c r="D85" s="93"/>
      <c r="E85" s="93"/>
      <c r="F85" s="93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5"/>
      <c r="C87" s="85"/>
      <c r="D87" s="85"/>
      <c r="E87" s="85"/>
      <c r="F87" s="51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64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67</v>
      </c>
      <c r="C25" s="51"/>
      <c r="D25" s="51"/>
      <c r="E25" s="51"/>
      <c r="F25" s="51"/>
    </row>
    <row r="26" spans="1:6" ht="33.75" customHeight="1" x14ac:dyDescent="0.2">
      <c r="A26" s="49"/>
      <c r="B26" s="45" t="s">
        <v>38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65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x14ac:dyDescent="0.2">
      <c r="A35" s="51"/>
      <c r="B35" s="94" t="s">
        <v>66</v>
      </c>
      <c r="C35" s="94"/>
      <c r="D35" s="94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62"/>
      <c r="C55" s="62"/>
      <c r="D55" s="62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4.25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94"/>
      <c r="C68" s="94"/>
      <c r="D68" s="94"/>
      <c r="E68" s="61"/>
      <c r="F68" s="51"/>
    </row>
    <row r="69" spans="1:6" ht="13.5" customHeight="1" x14ac:dyDescent="0.2">
      <c r="A69" s="51"/>
      <c r="B69" s="50" t="s">
        <v>17</v>
      </c>
      <c r="C69" s="52"/>
      <c r="D69" s="52"/>
      <c r="E69" s="29">
        <f>1.25*230</f>
        <v>287.5</v>
      </c>
      <c r="F69" s="51"/>
    </row>
    <row r="70" spans="1:6" ht="13.5" customHeight="1" x14ac:dyDescent="0.2">
      <c r="A70" s="51"/>
      <c r="B70" s="63" t="s">
        <v>14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63" t="s">
        <v>15</v>
      </c>
      <c r="C71" s="52"/>
      <c r="D71" s="52"/>
      <c r="E71" s="30">
        <v>0</v>
      </c>
      <c r="F71" s="51"/>
    </row>
    <row r="72" spans="1:6" ht="13.5" customHeight="1" x14ac:dyDescent="0.2">
      <c r="A72" s="51"/>
      <c r="B72" s="50" t="s">
        <v>16</v>
      </c>
      <c r="C72" s="52"/>
      <c r="D72" s="52"/>
      <c r="E72" s="29">
        <f>SUM(E69:E71)</f>
        <v>287.5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5">
        <f>ROUND(E72*C73,2)</f>
        <v>14.38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43">
        <f>ROUND(E72*C74,2)</f>
        <v>28.68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18</v>
      </c>
      <c r="C76" s="52"/>
      <c r="D76" s="52"/>
      <c r="E76" s="33">
        <f>SUM(E72:E74)</f>
        <v>330.56</v>
      </c>
      <c r="F76" s="51"/>
    </row>
    <row r="77" spans="1:6" ht="15.75" thickTop="1" x14ac:dyDescent="0.2">
      <c r="A77" s="51"/>
      <c r="B77" s="89"/>
      <c r="C77" s="89"/>
      <c r="D77" s="89"/>
      <c r="E77" s="67"/>
      <c r="F77" s="51"/>
    </row>
    <row r="78" spans="1:6" ht="15" x14ac:dyDescent="0.2">
      <c r="A78" s="51"/>
      <c r="B78" s="90" t="s">
        <v>20</v>
      </c>
      <c r="C78" s="90"/>
      <c r="D78" s="90"/>
      <c r="E78" s="67">
        <v>0</v>
      </c>
      <c r="F78" s="51"/>
    </row>
    <row r="79" spans="1:6" ht="15" x14ac:dyDescent="0.2">
      <c r="A79" s="51"/>
      <c r="B79" s="89"/>
      <c r="C79" s="89"/>
      <c r="D79" s="89"/>
      <c r="E79" s="67"/>
      <c r="F79" s="51"/>
    </row>
    <row r="80" spans="1:6" ht="19.5" customHeight="1" x14ac:dyDescent="0.2">
      <c r="A80" s="51"/>
      <c r="B80" s="68" t="s">
        <v>19</v>
      </c>
      <c r="C80" s="69"/>
      <c r="D80" s="69"/>
      <c r="E80" s="70">
        <f>E76-E78</f>
        <v>330.56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1"/>
      <c r="C83" s="91"/>
      <c r="D83" s="91"/>
      <c r="E83" s="91"/>
      <c r="F83" s="51"/>
    </row>
    <row r="84" spans="1:6" ht="14.25" x14ac:dyDescent="0.2">
      <c r="A84" s="92" t="s">
        <v>34</v>
      </c>
      <c r="B84" s="92"/>
      <c r="C84" s="92"/>
      <c r="D84" s="92"/>
      <c r="E84" s="92"/>
      <c r="F84" s="92"/>
    </row>
    <row r="85" spans="1:6" ht="14.25" x14ac:dyDescent="0.2">
      <c r="A85" s="93" t="s">
        <v>56</v>
      </c>
      <c r="B85" s="93"/>
      <c r="C85" s="93"/>
      <c r="D85" s="93"/>
      <c r="E85" s="93"/>
      <c r="F85" s="93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5"/>
      <c r="C87" s="85"/>
      <c r="D87" s="85"/>
      <c r="E87" s="85"/>
      <c r="F87" s="51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69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38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70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71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/>
      <c r="C37" s="94"/>
      <c r="D37" s="94"/>
      <c r="E37" s="61"/>
      <c r="F37" s="51"/>
    </row>
    <row r="38" spans="1:6" ht="14.25" x14ac:dyDescent="0.2">
      <c r="A38" s="51"/>
      <c r="B38" s="94" t="s">
        <v>33</v>
      </c>
      <c r="C38" s="94"/>
      <c r="D38" s="94"/>
      <c r="E38" s="61"/>
      <c r="F38" s="51"/>
    </row>
    <row r="39" spans="1:6" ht="14.25" x14ac:dyDescent="0.2">
      <c r="A39" s="51"/>
      <c r="B39" s="94"/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/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/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/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/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/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/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/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62"/>
      <c r="C55" s="62"/>
      <c r="D55" s="62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/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4.25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94"/>
      <c r="C68" s="94"/>
      <c r="D68" s="94"/>
      <c r="E68" s="61"/>
      <c r="F68" s="51"/>
    </row>
    <row r="69" spans="1:6" ht="13.5" customHeight="1" x14ac:dyDescent="0.2">
      <c r="A69" s="51"/>
      <c r="B69" s="50" t="s">
        <v>17</v>
      </c>
      <c r="C69" s="52"/>
      <c r="D69" s="52"/>
      <c r="E69" s="29">
        <f>5*245</f>
        <v>1225</v>
      </c>
      <c r="F69" s="51"/>
    </row>
    <row r="70" spans="1:6" ht="13.5" customHeight="1" x14ac:dyDescent="0.2">
      <c r="A70" s="51"/>
      <c r="B70" s="63" t="s">
        <v>14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63" t="s">
        <v>15</v>
      </c>
      <c r="C71" s="52"/>
      <c r="D71" s="52"/>
      <c r="E71" s="30">
        <v>0</v>
      </c>
      <c r="F71" s="51"/>
    </row>
    <row r="72" spans="1:6" ht="13.5" customHeight="1" x14ac:dyDescent="0.2">
      <c r="A72" s="51"/>
      <c r="B72" s="50" t="s">
        <v>16</v>
      </c>
      <c r="C72" s="52"/>
      <c r="D72" s="52"/>
      <c r="E72" s="29">
        <f>SUM(E69:E71)</f>
        <v>1225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5">
        <f>ROUND(E72*C73,2)</f>
        <v>61.25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43">
        <f>ROUND(E72*C74,2)</f>
        <v>122.19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18</v>
      </c>
      <c r="C76" s="52"/>
      <c r="D76" s="52"/>
      <c r="E76" s="33">
        <f>SUM(E72:E74)</f>
        <v>1408.44</v>
      </c>
      <c r="F76" s="51"/>
    </row>
    <row r="77" spans="1:6" ht="15.75" thickTop="1" x14ac:dyDescent="0.2">
      <c r="A77" s="51"/>
      <c r="B77" s="89"/>
      <c r="C77" s="89"/>
      <c r="D77" s="89"/>
      <c r="E77" s="67"/>
      <c r="F77" s="51"/>
    </row>
    <row r="78" spans="1:6" ht="15" x14ac:dyDescent="0.2">
      <c r="A78" s="51"/>
      <c r="B78" s="90" t="s">
        <v>20</v>
      </c>
      <c r="C78" s="90"/>
      <c r="D78" s="90"/>
      <c r="E78" s="67">
        <v>0</v>
      </c>
      <c r="F78" s="51"/>
    </row>
    <row r="79" spans="1:6" ht="15" x14ac:dyDescent="0.2">
      <c r="A79" s="51"/>
      <c r="B79" s="89"/>
      <c r="C79" s="89"/>
      <c r="D79" s="89"/>
      <c r="E79" s="67"/>
      <c r="F79" s="51"/>
    </row>
    <row r="80" spans="1:6" ht="19.5" customHeight="1" x14ac:dyDescent="0.2">
      <c r="A80" s="51"/>
      <c r="B80" s="68" t="s">
        <v>19</v>
      </c>
      <c r="C80" s="69"/>
      <c r="D80" s="69"/>
      <c r="E80" s="70">
        <f>E76-E78</f>
        <v>1408.44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1"/>
      <c r="C83" s="91"/>
      <c r="D83" s="91"/>
      <c r="E83" s="91"/>
      <c r="F83" s="51"/>
    </row>
    <row r="84" spans="1:6" ht="14.25" x14ac:dyDescent="0.2">
      <c r="A84" s="92" t="s">
        <v>34</v>
      </c>
      <c r="B84" s="92"/>
      <c r="C84" s="92"/>
      <c r="D84" s="92"/>
      <c r="E84" s="92"/>
      <c r="F84" s="92"/>
    </row>
    <row r="85" spans="1:6" ht="14.25" x14ac:dyDescent="0.2">
      <c r="A85" s="93" t="s">
        <v>56</v>
      </c>
      <c r="B85" s="93"/>
      <c r="C85" s="93"/>
      <c r="D85" s="93"/>
      <c r="E85" s="93"/>
      <c r="F85" s="93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5"/>
      <c r="C87" s="85"/>
      <c r="D87" s="85"/>
      <c r="E87" s="85"/>
      <c r="F87" s="51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1"/>
      <c r="C92" s="71"/>
      <c r="D92" s="71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B8C-0CCD-4404-B8C9-62D8FB6F54B4}">
  <sheetPr>
    <pageSetUpPr fitToPage="1"/>
  </sheetPr>
  <dimension ref="A12:F92"/>
  <sheetViews>
    <sheetView view="pageBreakPreview" topLeftCell="A4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72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38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73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74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94" t="s">
        <v>75</v>
      </c>
      <c r="C37" s="94"/>
      <c r="D37" s="94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94" t="s">
        <v>76</v>
      </c>
      <c r="C39" s="94"/>
      <c r="D39" s="94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77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 t="s">
        <v>23</v>
      </c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 t="s">
        <v>83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78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79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 t="s">
        <v>80</v>
      </c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 t="s">
        <v>81</v>
      </c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 t="s">
        <v>33</v>
      </c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 t="s">
        <v>82</v>
      </c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/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4.25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94"/>
      <c r="C68" s="94"/>
      <c r="D68" s="94"/>
      <c r="E68" s="61"/>
      <c r="F68" s="51"/>
    </row>
    <row r="69" spans="1:6" ht="13.5" customHeight="1" x14ac:dyDescent="0.2">
      <c r="A69" s="51"/>
      <c r="B69" s="50" t="s">
        <v>17</v>
      </c>
      <c r="C69" s="52"/>
      <c r="D69" s="52"/>
      <c r="E69" s="29">
        <f>28.5*285</f>
        <v>8122.5</v>
      </c>
      <c r="F69" s="51"/>
    </row>
    <row r="70" spans="1:6" ht="13.5" customHeight="1" x14ac:dyDescent="0.2">
      <c r="A70" s="51"/>
      <c r="B70" s="63" t="s">
        <v>14</v>
      </c>
      <c r="C70" s="52"/>
      <c r="D70" s="52"/>
      <c r="E70" s="30">
        <v>0</v>
      </c>
      <c r="F70" s="51"/>
    </row>
    <row r="71" spans="1:6" ht="13.5" customHeight="1" x14ac:dyDescent="0.2">
      <c r="A71" s="51"/>
      <c r="B71" s="63" t="s">
        <v>15</v>
      </c>
      <c r="C71" s="52"/>
      <c r="D71" s="52"/>
      <c r="E71" s="30">
        <v>0</v>
      </c>
      <c r="F71" s="51"/>
    </row>
    <row r="72" spans="1:6" ht="13.5" customHeight="1" x14ac:dyDescent="0.2">
      <c r="A72" s="51"/>
      <c r="B72" s="50" t="s">
        <v>16</v>
      </c>
      <c r="C72" s="52"/>
      <c r="D72" s="52"/>
      <c r="E72" s="29">
        <f>SUM(E69:E71)</f>
        <v>8122.5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5">
        <f>ROUND(E72*C73,2)</f>
        <v>406.13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43">
        <f>ROUND(E72*C74,2)</f>
        <v>810.22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18</v>
      </c>
      <c r="C76" s="52"/>
      <c r="D76" s="52"/>
      <c r="E76" s="33">
        <f>SUM(E72:E74)</f>
        <v>9338.8499999999985</v>
      </c>
      <c r="F76" s="51"/>
    </row>
    <row r="77" spans="1:6" ht="15.75" thickTop="1" x14ac:dyDescent="0.2">
      <c r="A77" s="51"/>
      <c r="B77" s="89"/>
      <c r="C77" s="89"/>
      <c r="D77" s="89"/>
      <c r="E77" s="67"/>
      <c r="F77" s="51"/>
    </row>
    <row r="78" spans="1:6" ht="15" x14ac:dyDescent="0.2">
      <c r="A78" s="51"/>
      <c r="B78" s="90" t="s">
        <v>20</v>
      </c>
      <c r="C78" s="90"/>
      <c r="D78" s="90"/>
      <c r="E78" s="67">
        <v>0</v>
      </c>
      <c r="F78" s="51"/>
    </row>
    <row r="79" spans="1:6" ht="15" x14ac:dyDescent="0.2">
      <c r="A79" s="51"/>
      <c r="B79" s="89"/>
      <c r="C79" s="89"/>
      <c r="D79" s="89"/>
      <c r="E79" s="67"/>
      <c r="F79" s="51"/>
    </row>
    <row r="80" spans="1:6" ht="19.5" customHeight="1" x14ac:dyDescent="0.2">
      <c r="A80" s="51"/>
      <c r="B80" s="68" t="s">
        <v>19</v>
      </c>
      <c r="C80" s="69"/>
      <c r="D80" s="69"/>
      <c r="E80" s="70">
        <f>E76-E78</f>
        <v>9338.8499999999985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1"/>
      <c r="C83" s="91"/>
      <c r="D83" s="91"/>
      <c r="E83" s="91"/>
      <c r="F83" s="51"/>
    </row>
    <row r="84" spans="1:6" ht="14.25" x14ac:dyDescent="0.2">
      <c r="A84" s="92" t="s">
        <v>34</v>
      </c>
      <c r="B84" s="92"/>
      <c r="C84" s="92"/>
      <c r="D84" s="92"/>
      <c r="E84" s="92"/>
      <c r="F84" s="92"/>
    </row>
    <row r="85" spans="1:6" ht="14.25" x14ac:dyDescent="0.2">
      <c r="A85" s="93" t="s">
        <v>56</v>
      </c>
      <c r="B85" s="93"/>
      <c r="C85" s="93"/>
      <c r="D85" s="93"/>
      <c r="E85" s="93"/>
      <c r="F85" s="93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5"/>
      <c r="C87" s="85"/>
      <c r="D87" s="85"/>
      <c r="E87" s="85"/>
      <c r="F87" s="51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1"/>
      <c r="C92" s="71"/>
      <c r="D92" s="71"/>
    </row>
  </sheetData>
  <mergeCells count="46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A3CF42D9-2DB9-4D2E-B65E-436A6B7E5B7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B603-A81A-4C50-B1AD-A774261910BE}">
  <sheetPr>
    <pageSetUpPr fitToPage="1"/>
  </sheetPr>
  <dimension ref="A12:F92"/>
  <sheetViews>
    <sheetView view="pageBreakPreview" topLeftCell="A1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47" customWidth="1"/>
    <col min="2" max="2" width="120" style="47" customWidth="1"/>
    <col min="3" max="3" width="11.5703125" style="47" customWidth="1"/>
    <col min="4" max="4" width="17.5703125" style="47" customWidth="1"/>
    <col min="5" max="5" width="17.7109375" style="47" customWidth="1"/>
    <col min="6" max="6" width="10.5703125" style="47" customWidth="1"/>
    <col min="7" max="16384" width="11.42578125" style="47"/>
  </cols>
  <sheetData>
    <row r="12" spans="2:5" x14ac:dyDescent="0.2">
      <c r="B12" s="46"/>
      <c r="E12" s="48"/>
    </row>
    <row r="13" spans="2:5" x14ac:dyDescent="0.2">
      <c r="B13" s="46"/>
      <c r="E13" s="48"/>
    </row>
    <row r="14" spans="2:5" x14ac:dyDescent="0.2">
      <c r="B14" s="46"/>
      <c r="E14" s="48"/>
    </row>
    <row r="15" spans="2:5" x14ac:dyDescent="0.2">
      <c r="B15" s="46"/>
      <c r="E15" s="48"/>
    </row>
    <row r="16" spans="2:5" x14ac:dyDescent="0.2">
      <c r="B16" s="46"/>
      <c r="E16" s="48"/>
    </row>
    <row r="17" spans="1:6" x14ac:dyDescent="0.2">
      <c r="B17" s="46"/>
      <c r="E17" s="48"/>
    </row>
    <row r="18" spans="1:6" x14ac:dyDescent="0.2">
      <c r="B18" s="46"/>
      <c r="E18" s="48"/>
    </row>
    <row r="19" spans="1:6" x14ac:dyDescent="0.2">
      <c r="B19" s="46"/>
      <c r="E19" s="48"/>
    </row>
    <row r="20" spans="1:6" x14ac:dyDescent="0.2">
      <c r="B20" s="46"/>
      <c r="E20" s="48"/>
    </row>
    <row r="21" spans="1:6" ht="15" x14ac:dyDescent="0.2">
      <c r="A21" s="49"/>
      <c r="B21" s="50" t="s">
        <v>88</v>
      </c>
      <c r="C21" s="51"/>
      <c r="D21" s="51"/>
      <c r="E21" s="51"/>
      <c r="F21" s="51"/>
    </row>
    <row r="22" spans="1:6" ht="15" x14ac:dyDescent="0.2">
      <c r="A22" s="49"/>
      <c r="B22" s="52"/>
      <c r="C22" s="51"/>
      <c r="D22" s="51"/>
      <c r="E22" s="51"/>
      <c r="F22" s="51"/>
    </row>
    <row r="23" spans="1:6" ht="15" x14ac:dyDescent="0.2">
      <c r="A23" s="49"/>
      <c r="B23" s="52"/>
      <c r="C23" s="51"/>
      <c r="D23" s="51"/>
      <c r="E23" s="51"/>
      <c r="F23" s="51"/>
    </row>
    <row r="24" spans="1:6" ht="15" x14ac:dyDescent="0.2">
      <c r="A24" s="49"/>
      <c r="B24" s="25" t="s">
        <v>68</v>
      </c>
      <c r="C24" s="51"/>
      <c r="D24" s="51"/>
      <c r="E24" s="51"/>
      <c r="F24" s="51"/>
    </row>
    <row r="25" spans="1:6" ht="15" x14ac:dyDescent="0.2">
      <c r="A25" s="49"/>
      <c r="B25" s="25" t="s">
        <v>37</v>
      </c>
      <c r="C25" s="51"/>
      <c r="D25" s="51"/>
      <c r="E25" s="51"/>
      <c r="F25" s="51"/>
    </row>
    <row r="26" spans="1:6" ht="33.75" customHeight="1" x14ac:dyDescent="0.2">
      <c r="A26" s="49"/>
      <c r="B26" s="45" t="s">
        <v>38</v>
      </c>
      <c r="C26" s="51"/>
      <c r="D26" s="51"/>
      <c r="E26" s="51"/>
      <c r="F26" s="51"/>
    </row>
    <row r="27" spans="1:6" x14ac:dyDescent="0.2">
      <c r="A27" s="53"/>
      <c r="B27" s="51"/>
      <c r="C27" s="54"/>
      <c r="D27" s="54"/>
      <c r="E27" s="55"/>
      <c r="F27" s="51"/>
    </row>
    <row r="28" spans="1:6" ht="15" x14ac:dyDescent="0.2">
      <c r="A28" s="49"/>
      <c r="B28" s="54"/>
      <c r="C28" s="54"/>
      <c r="D28" s="56" t="s">
        <v>13</v>
      </c>
      <c r="E28" s="56" t="s">
        <v>87</v>
      </c>
      <c r="F28" s="51"/>
    </row>
    <row r="29" spans="1:6" ht="13.5" thickBot="1" x14ac:dyDescent="0.25">
      <c r="A29" s="57"/>
      <c r="B29" s="57"/>
      <c r="C29" s="57"/>
      <c r="D29" s="57"/>
      <c r="E29" s="57"/>
      <c r="F29" s="58"/>
    </row>
    <row r="30" spans="1:6" s="59" customFormat="1" ht="21.75" customHeight="1" x14ac:dyDescent="0.2">
      <c r="A30" s="95" t="s">
        <v>0</v>
      </c>
      <c r="B30" s="95"/>
      <c r="C30" s="95"/>
      <c r="D30" s="95"/>
      <c r="E30" s="95"/>
      <c r="F30" s="95"/>
    </row>
    <row r="31" spans="1:6" x14ac:dyDescent="0.2">
      <c r="A31" s="49"/>
      <c r="B31" s="53"/>
      <c r="C31" s="49"/>
      <c r="D31" s="49"/>
      <c r="E31" s="49"/>
    </row>
    <row r="32" spans="1:6" ht="14.25" x14ac:dyDescent="0.2">
      <c r="A32" s="51"/>
      <c r="B32" s="60" t="s">
        <v>6</v>
      </c>
      <c r="C32" s="60"/>
      <c r="D32" s="60"/>
      <c r="E32" s="61"/>
      <c r="F32" s="51"/>
    </row>
    <row r="33" spans="1:6" ht="14.25" x14ac:dyDescent="0.2">
      <c r="A33" s="51"/>
      <c r="B33" s="94"/>
      <c r="C33" s="94"/>
      <c r="D33" s="94"/>
      <c r="E33" s="61"/>
      <c r="F33" s="51"/>
    </row>
    <row r="34" spans="1:6" ht="14.25" x14ac:dyDescent="0.2">
      <c r="A34" s="51"/>
      <c r="B34" s="94"/>
      <c r="C34" s="94"/>
      <c r="D34" s="94"/>
      <c r="E34" s="61"/>
      <c r="F34" s="51"/>
    </row>
    <row r="35" spans="1:6" ht="14.25" customHeight="1" x14ac:dyDescent="0.2">
      <c r="A35" s="51"/>
      <c r="B35" s="78" t="s">
        <v>2</v>
      </c>
      <c r="C35" s="78"/>
      <c r="D35" s="78"/>
      <c r="E35" s="61"/>
      <c r="F35" s="51"/>
    </row>
    <row r="36" spans="1:6" ht="14.25" x14ac:dyDescent="0.2">
      <c r="A36" s="51"/>
      <c r="B36" s="94"/>
      <c r="C36" s="94"/>
      <c r="D36" s="94"/>
      <c r="E36" s="61"/>
      <c r="F36" s="51"/>
    </row>
    <row r="37" spans="1:6" ht="14.25" x14ac:dyDescent="0.2">
      <c r="A37" s="51"/>
      <c r="B37" s="78" t="s">
        <v>89</v>
      </c>
      <c r="C37" s="78"/>
      <c r="D37" s="78"/>
      <c r="E37" s="61"/>
      <c r="F37" s="51"/>
    </row>
    <row r="38" spans="1:6" ht="14.25" x14ac:dyDescent="0.2">
      <c r="A38" s="51"/>
      <c r="B38" s="94"/>
      <c r="C38" s="94"/>
      <c r="D38" s="94"/>
      <c r="E38" s="61"/>
      <c r="F38" s="51"/>
    </row>
    <row r="39" spans="1:6" ht="14.25" x14ac:dyDescent="0.2">
      <c r="A39" s="51"/>
      <c r="B39" s="78" t="s">
        <v>90</v>
      </c>
      <c r="C39" s="78"/>
      <c r="D39" s="78"/>
      <c r="E39" s="61"/>
      <c r="F39" s="51"/>
    </row>
    <row r="40" spans="1:6" ht="14.25" x14ac:dyDescent="0.2">
      <c r="A40" s="51"/>
      <c r="B40" s="94"/>
      <c r="C40" s="94"/>
      <c r="D40" s="94"/>
      <c r="E40" s="61"/>
      <c r="F40" s="51"/>
    </row>
    <row r="41" spans="1:6" ht="14.25" x14ac:dyDescent="0.2">
      <c r="A41" s="51"/>
      <c r="B41" s="94" t="s">
        <v>12</v>
      </c>
      <c r="C41" s="94"/>
      <c r="D41" s="94"/>
      <c r="E41" s="61"/>
      <c r="F41" s="51"/>
    </row>
    <row r="42" spans="1:6" ht="14.25" x14ac:dyDescent="0.2">
      <c r="A42" s="51"/>
      <c r="B42" s="94"/>
      <c r="C42" s="94"/>
      <c r="D42" s="94"/>
      <c r="E42" s="61"/>
      <c r="F42" s="51"/>
    </row>
    <row r="43" spans="1:6" ht="14.25" x14ac:dyDescent="0.2">
      <c r="A43" s="51"/>
      <c r="B43" s="94" t="s">
        <v>91</v>
      </c>
      <c r="C43" s="94"/>
      <c r="D43" s="94"/>
      <c r="E43" s="61"/>
      <c r="F43" s="51"/>
    </row>
    <row r="44" spans="1:6" ht="14.25" x14ac:dyDescent="0.2">
      <c r="A44" s="51"/>
      <c r="B44" s="94"/>
      <c r="C44" s="94"/>
      <c r="D44" s="94"/>
      <c r="E44" s="61"/>
      <c r="F44" s="51"/>
    </row>
    <row r="45" spans="1:6" ht="14.25" x14ac:dyDescent="0.2">
      <c r="A45" s="51"/>
      <c r="B45" s="94" t="s">
        <v>84</v>
      </c>
      <c r="C45" s="94"/>
      <c r="D45" s="94"/>
      <c r="E45" s="61"/>
      <c r="F45" s="51"/>
    </row>
    <row r="46" spans="1:6" ht="14.25" x14ac:dyDescent="0.2">
      <c r="A46" s="51"/>
      <c r="B46" s="94"/>
      <c r="C46" s="94"/>
      <c r="D46" s="94"/>
      <c r="E46" s="61"/>
      <c r="F46" s="51"/>
    </row>
    <row r="47" spans="1:6" ht="14.25" x14ac:dyDescent="0.2">
      <c r="A47" s="51"/>
      <c r="B47" s="94" t="s">
        <v>85</v>
      </c>
      <c r="C47" s="94"/>
      <c r="D47" s="94"/>
      <c r="E47" s="61"/>
      <c r="F47" s="51"/>
    </row>
    <row r="48" spans="1:6" ht="14.25" x14ac:dyDescent="0.2">
      <c r="A48" s="51"/>
      <c r="B48" s="94"/>
      <c r="C48" s="94"/>
      <c r="D48" s="94"/>
      <c r="E48" s="61"/>
      <c r="F48" s="51"/>
    </row>
    <row r="49" spans="1:6" ht="14.25" x14ac:dyDescent="0.2">
      <c r="A49" s="51"/>
      <c r="B49" s="94" t="s">
        <v>92</v>
      </c>
      <c r="C49" s="94"/>
      <c r="D49" s="94"/>
      <c r="E49" s="61"/>
      <c r="F49" s="51"/>
    </row>
    <row r="50" spans="1:6" ht="14.25" x14ac:dyDescent="0.2">
      <c r="A50" s="51"/>
      <c r="B50" s="94"/>
      <c r="C50" s="94"/>
      <c r="D50" s="94"/>
      <c r="E50" s="61"/>
      <c r="F50" s="51"/>
    </row>
    <row r="51" spans="1:6" ht="14.25" x14ac:dyDescent="0.2">
      <c r="A51" s="51"/>
      <c r="B51" s="94" t="s">
        <v>93</v>
      </c>
      <c r="C51" s="94"/>
      <c r="D51" s="94"/>
      <c r="E51" s="61"/>
      <c r="F51" s="51"/>
    </row>
    <row r="52" spans="1:6" ht="14.25" x14ac:dyDescent="0.2">
      <c r="A52" s="51"/>
      <c r="B52" s="94"/>
      <c r="C52" s="94"/>
      <c r="D52" s="94"/>
      <c r="E52" s="61"/>
      <c r="F52" s="51"/>
    </row>
    <row r="53" spans="1:6" ht="14.25" x14ac:dyDescent="0.2">
      <c r="A53" s="51"/>
      <c r="B53" s="94" t="s">
        <v>94</v>
      </c>
      <c r="C53" s="94"/>
      <c r="D53" s="94"/>
      <c r="E53" s="61"/>
      <c r="F53" s="51"/>
    </row>
    <row r="54" spans="1:6" ht="14.25" x14ac:dyDescent="0.2">
      <c r="A54" s="51"/>
      <c r="B54" s="94"/>
      <c r="C54" s="94"/>
      <c r="D54" s="94"/>
      <c r="E54" s="61"/>
      <c r="F54" s="51"/>
    </row>
    <row r="55" spans="1:6" ht="14.25" x14ac:dyDescent="0.2">
      <c r="A55" s="51"/>
      <c r="B55" s="94" t="s">
        <v>95</v>
      </c>
      <c r="C55" s="94"/>
      <c r="D55" s="94"/>
      <c r="E55" s="61"/>
      <c r="F55" s="51"/>
    </row>
    <row r="56" spans="1:6" ht="14.25" x14ac:dyDescent="0.2">
      <c r="A56" s="51"/>
      <c r="B56" s="94"/>
      <c r="C56" s="94"/>
      <c r="D56" s="94"/>
      <c r="E56" s="61"/>
      <c r="F56" s="51"/>
    </row>
    <row r="57" spans="1:6" ht="14.25" x14ac:dyDescent="0.2">
      <c r="A57" s="51"/>
      <c r="B57" s="94" t="s">
        <v>10</v>
      </c>
      <c r="C57" s="94"/>
      <c r="D57" s="94"/>
      <c r="E57" s="61"/>
      <c r="F57" s="51"/>
    </row>
    <row r="58" spans="1:6" ht="14.25" x14ac:dyDescent="0.2">
      <c r="A58" s="51"/>
      <c r="B58" s="94"/>
      <c r="C58" s="94"/>
      <c r="D58" s="94"/>
      <c r="E58" s="61"/>
      <c r="F58" s="51"/>
    </row>
    <row r="59" spans="1:6" ht="14.25" x14ac:dyDescent="0.2">
      <c r="A59" s="51"/>
      <c r="B59" s="94" t="s">
        <v>96</v>
      </c>
      <c r="C59" s="94"/>
      <c r="D59" s="94"/>
      <c r="E59" s="61"/>
      <c r="F59" s="51"/>
    </row>
    <row r="60" spans="1:6" ht="14.25" x14ac:dyDescent="0.2">
      <c r="A60" s="51"/>
      <c r="B60" s="94"/>
      <c r="C60" s="94"/>
      <c r="D60" s="94"/>
      <c r="E60" s="61"/>
      <c r="F60" s="51"/>
    </row>
    <row r="61" spans="1:6" ht="14.25" x14ac:dyDescent="0.2">
      <c r="A61" s="51"/>
      <c r="B61" s="94"/>
      <c r="C61" s="94"/>
      <c r="D61" s="94"/>
      <c r="E61" s="61"/>
      <c r="F61" s="51"/>
    </row>
    <row r="62" spans="1:6" ht="14.25" x14ac:dyDescent="0.2">
      <c r="A62" s="51"/>
      <c r="B62" s="94"/>
      <c r="C62" s="94"/>
      <c r="D62" s="94"/>
      <c r="E62" s="61"/>
      <c r="F62" s="51"/>
    </row>
    <row r="63" spans="1:6" ht="14.25" x14ac:dyDescent="0.2">
      <c r="A63" s="51"/>
      <c r="B63" s="94"/>
      <c r="C63" s="94"/>
      <c r="D63" s="94"/>
      <c r="E63" s="61"/>
      <c r="F63" s="51"/>
    </row>
    <row r="64" spans="1:6" ht="14.25" x14ac:dyDescent="0.2">
      <c r="A64" s="51"/>
      <c r="B64" s="94"/>
      <c r="C64" s="94"/>
      <c r="D64" s="94"/>
      <c r="E64" s="61"/>
      <c r="F64" s="51"/>
    </row>
    <row r="65" spans="1:6" ht="14.25" x14ac:dyDescent="0.2">
      <c r="A65" s="51"/>
      <c r="B65" s="94"/>
      <c r="C65" s="94"/>
      <c r="D65" s="94"/>
      <c r="E65" s="61"/>
      <c r="F65" s="51"/>
    </row>
    <row r="66" spans="1:6" ht="14.25" x14ac:dyDescent="0.2">
      <c r="A66" s="51"/>
      <c r="B66" s="94"/>
      <c r="C66" s="94"/>
      <c r="D66" s="94"/>
      <c r="E66" s="61"/>
      <c r="F66" s="51"/>
    </row>
    <row r="67" spans="1:6" ht="14.25" x14ac:dyDescent="0.2">
      <c r="A67" s="51"/>
      <c r="B67" s="94"/>
      <c r="C67" s="94"/>
      <c r="D67" s="94"/>
      <c r="E67" s="61"/>
      <c r="F67" s="51"/>
    </row>
    <row r="68" spans="1:6" ht="13.5" customHeight="1" x14ac:dyDescent="0.2">
      <c r="A68" s="51"/>
      <c r="B68" s="94"/>
      <c r="C68" s="94"/>
      <c r="D68" s="94"/>
      <c r="E68" s="61"/>
      <c r="F68" s="51"/>
    </row>
    <row r="69" spans="1:6" ht="13.5" customHeight="1" x14ac:dyDescent="0.2">
      <c r="A69" s="51"/>
      <c r="B69" s="50" t="s">
        <v>17</v>
      </c>
      <c r="C69" s="52"/>
      <c r="D69" s="52"/>
      <c r="E69" s="29">
        <f>35.75*285</f>
        <v>10188.75</v>
      </c>
      <c r="F69" s="51"/>
    </row>
    <row r="70" spans="1:6" ht="13.5" customHeight="1" x14ac:dyDescent="0.2">
      <c r="A70" s="51"/>
      <c r="B70" s="63" t="s">
        <v>14</v>
      </c>
      <c r="C70" s="52"/>
      <c r="D70" s="52"/>
      <c r="E70" s="30">
        <v>25</v>
      </c>
      <c r="F70" s="51"/>
    </row>
    <row r="71" spans="1:6" ht="13.5" customHeight="1" x14ac:dyDescent="0.2">
      <c r="A71" s="51"/>
      <c r="B71" s="63" t="s">
        <v>86</v>
      </c>
      <c r="C71" s="52"/>
      <c r="D71" s="52"/>
      <c r="E71" s="30">
        <v>0</v>
      </c>
      <c r="F71" s="51"/>
    </row>
    <row r="72" spans="1:6" ht="13.5" customHeight="1" x14ac:dyDescent="0.2">
      <c r="A72" s="51"/>
      <c r="B72" s="50" t="s">
        <v>16</v>
      </c>
      <c r="C72" s="52"/>
      <c r="D72" s="52"/>
      <c r="E72" s="29">
        <f>SUM(E69:E71)</f>
        <v>10213.75</v>
      </c>
      <c r="F72" s="51"/>
    </row>
    <row r="73" spans="1:6" ht="13.5" customHeight="1" x14ac:dyDescent="0.2">
      <c r="A73" s="51"/>
      <c r="B73" s="52" t="s">
        <v>5</v>
      </c>
      <c r="C73" s="64">
        <v>0.05</v>
      </c>
      <c r="D73" s="52"/>
      <c r="E73" s="35">
        <f>ROUND(E72*C73,2)</f>
        <v>510.69</v>
      </c>
      <c r="F73" s="51"/>
    </row>
    <row r="74" spans="1:6" ht="13.5" customHeight="1" x14ac:dyDescent="0.2">
      <c r="A74" s="51"/>
      <c r="B74" s="52" t="s">
        <v>4</v>
      </c>
      <c r="C74" s="65">
        <v>9.9750000000000005E-2</v>
      </c>
      <c r="D74" s="52"/>
      <c r="E74" s="43">
        <f>ROUND(E72*C74,2)</f>
        <v>1018.82</v>
      </c>
      <c r="F74" s="51"/>
    </row>
    <row r="75" spans="1:6" ht="13.5" customHeight="1" x14ac:dyDescent="0.2">
      <c r="A75" s="51"/>
      <c r="B75" s="52"/>
      <c r="C75" s="52"/>
      <c r="D75" s="52"/>
      <c r="E75" s="66"/>
      <c r="F75" s="51"/>
    </row>
    <row r="76" spans="1:6" ht="16.5" customHeight="1" thickBot="1" x14ac:dyDescent="0.25">
      <c r="A76" s="51"/>
      <c r="B76" s="50" t="s">
        <v>18</v>
      </c>
      <c r="C76" s="52"/>
      <c r="D76" s="52"/>
      <c r="E76" s="33">
        <f>SUM(E72:E74)</f>
        <v>11743.26</v>
      </c>
      <c r="F76" s="51"/>
    </row>
    <row r="77" spans="1:6" ht="15.75" thickTop="1" x14ac:dyDescent="0.2">
      <c r="A77" s="51"/>
      <c r="B77" s="89"/>
      <c r="C77" s="89"/>
      <c r="D77" s="89"/>
      <c r="E77" s="67"/>
      <c r="F77" s="51"/>
    </row>
    <row r="78" spans="1:6" ht="15" x14ac:dyDescent="0.2">
      <c r="A78" s="51"/>
      <c r="B78" s="90" t="s">
        <v>20</v>
      </c>
      <c r="C78" s="90"/>
      <c r="D78" s="90"/>
      <c r="E78" s="67">
        <v>0</v>
      </c>
      <c r="F78" s="51"/>
    </row>
    <row r="79" spans="1:6" ht="15" x14ac:dyDescent="0.2">
      <c r="A79" s="51"/>
      <c r="B79" s="89"/>
      <c r="C79" s="89"/>
      <c r="D79" s="89"/>
      <c r="E79" s="67"/>
      <c r="F79" s="51"/>
    </row>
    <row r="80" spans="1:6" ht="19.5" customHeight="1" x14ac:dyDescent="0.2">
      <c r="A80" s="51"/>
      <c r="B80" s="68" t="s">
        <v>19</v>
      </c>
      <c r="C80" s="69"/>
      <c r="D80" s="69"/>
      <c r="E80" s="70">
        <f>E76-E78</f>
        <v>11743.26</v>
      </c>
      <c r="F80" s="51"/>
    </row>
    <row r="81" spans="1:6" ht="13.5" customHeight="1" x14ac:dyDescent="0.2">
      <c r="A81" s="51"/>
      <c r="B81" s="51"/>
      <c r="C81" s="51"/>
      <c r="D81" s="51"/>
      <c r="E81" s="51"/>
      <c r="F81" s="51"/>
    </row>
    <row r="82" spans="1:6" x14ac:dyDescent="0.2">
      <c r="A82" s="51"/>
      <c r="B82" s="51"/>
      <c r="C82" s="51"/>
      <c r="D82" s="51"/>
      <c r="E82" s="51"/>
      <c r="F82" s="51"/>
    </row>
    <row r="83" spans="1:6" x14ac:dyDescent="0.2">
      <c r="A83" s="51"/>
      <c r="B83" s="91"/>
      <c r="C83" s="91"/>
      <c r="D83" s="91"/>
      <c r="E83" s="91"/>
      <c r="F83" s="51"/>
    </row>
    <row r="84" spans="1:6" ht="14.25" x14ac:dyDescent="0.2">
      <c r="A84" s="92" t="s">
        <v>34</v>
      </c>
      <c r="B84" s="92"/>
      <c r="C84" s="92"/>
      <c r="D84" s="92"/>
      <c r="E84" s="92"/>
      <c r="F84" s="92"/>
    </row>
    <row r="85" spans="1:6" ht="14.25" x14ac:dyDescent="0.2">
      <c r="A85" s="93" t="s">
        <v>56</v>
      </c>
      <c r="B85" s="93"/>
      <c r="C85" s="93"/>
      <c r="D85" s="93"/>
      <c r="E85" s="93"/>
      <c r="F85" s="93"/>
    </row>
    <row r="86" spans="1:6" x14ac:dyDescent="0.2">
      <c r="A86" s="51"/>
      <c r="B86" s="51"/>
      <c r="C86" s="51"/>
      <c r="D86" s="51"/>
      <c r="E86" s="51"/>
      <c r="F86" s="51"/>
    </row>
    <row r="87" spans="1:6" x14ac:dyDescent="0.2">
      <c r="A87" s="51"/>
      <c r="B87" s="85"/>
      <c r="C87" s="85"/>
      <c r="D87" s="85"/>
      <c r="E87" s="85"/>
      <c r="F87" s="51"/>
    </row>
    <row r="88" spans="1:6" ht="15" x14ac:dyDescent="0.2">
      <c r="A88" s="86" t="s">
        <v>8</v>
      </c>
      <c r="B88" s="86"/>
      <c r="C88" s="86"/>
      <c r="D88" s="86"/>
      <c r="E88" s="86"/>
      <c r="F88" s="86"/>
    </row>
    <row r="90" spans="1:6" ht="39.75" customHeight="1" x14ac:dyDescent="0.2">
      <c r="B90" s="87"/>
      <c r="C90" s="88"/>
      <c r="D90" s="88"/>
    </row>
    <row r="91" spans="1:6" ht="13.5" customHeight="1" x14ac:dyDescent="0.2"/>
    <row r="92" spans="1:6" x14ac:dyDescent="0.2">
      <c r="B92" s="71"/>
      <c r="C92" s="71"/>
      <c r="D92" s="71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A541A4-8634-496A-A801-9C3C47B4586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105</vt:i4>
      </vt:variant>
    </vt:vector>
  </HeadingPairs>
  <TitlesOfParts>
    <vt:vector size="143" baseType="lpstr">
      <vt:lpstr>03-02-14</vt:lpstr>
      <vt:lpstr>25-02-14</vt:lpstr>
      <vt:lpstr>10-07-14</vt:lpstr>
      <vt:lpstr>03-09-14</vt:lpstr>
      <vt:lpstr>05-05-15</vt:lpstr>
      <vt:lpstr>01-07-15</vt:lpstr>
      <vt:lpstr>18-12-17</vt:lpstr>
      <vt:lpstr>14-09-20</vt:lpstr>
      <vt:lpstr>02-12-20</vt:lpstr>
      <vt:lpstr>04-03-21</vt:lpstr>
      <vt:lpstr>05-05-21</vt:lpstr>
      <vt:lpstr>21-07-21</vt:lpstr>
      <vt:lpstr>21-07-21 (2)</vt:lpstr>
      <vt:lpstr>05-10-21</vt:lpstr>
      <vt:lpstr>30-03-22</vt:lpstr>
      <vt:lpstr>12-05-22</vt:lpstr>
      <vt:lpstr>09-09-22</vt:lpstr>
      <vt:lpstr>20-12-22</vt:lpstr>
      <vt:lpstr>21-03-23</vt:lpstr>
      <vt:lpstr>28-04-23</vt:lpstr>
      <vt:lpstr>30-05-23</vt:lpstr>
      <vt:lpstr>16-06-23</vt:lpstr>
      <vt:lpstr>16-06-23 (2)</vt:lpstr>
      <vt:lpstr>16-06-23 (3)</vt:lpstr>
      <vt:lpstr>16-06-23 (4)</vt:lpstr>
      <vt:lpstr>16-06-23 (5)</vt:lpstr>
      <vt:lpstr>16-06-23 (6)</vt:lpstr>
      <vt:lpstr>16-06-23 (7)</vt:lpstr>
      <vt:lpstr>03-10-23</vt:lpstr>
      <vt:lpstr>03-10-23 (2)</vt:lpstr>
      <vt:lpstr>10-12-23</vt:lpstr>
      <vt:lpstr>18-02-24</vt:lpstr>
      <vt:lpstr>18-02-24 (2)</vt:lpstr>
      <vt:lpstr>18-02-24 (3)</vt:lpstr>
      <vt:lpstr>18-02-24 (4)</vt:lpstr>
      <vt:lpstr>10-05-24</vt:lpstr>
      <vt:lpstr>10-05-24 (2)</vt:lpstr>
      <vt:lpstr>Activités</vt:lpstr>
      <vt:lpstr>'01-07-15'!Liste_Activités</vt:lpstr>
      <vt:lpstr>'02-12-20'!Liste_Activités</vt:lpstr>
      <vt:lpstr>'03-10-23'!Liste_Activités</vt:lpstr>
      <vt:lpstr>'03-10-23 (2)'!Liste_Activités</vt:lpstr>
      <vt:lpstr>'04-03-21'!Liste_Activités</vt:lpstr>
      <vt:lpstr>'05-05-15'!Liste_Activités</vt:lpstr>
      <vt:lpstr>'05-05-21'!Liste_Activités</vt:lpstr>
      <vt:lpstr>'05-10-21'!Liste_Activités</vt:lpstr>
      <vt:lpstr>'09-09-22'!Liste_Activités</vt:lpstr>
      <vt:lpstr>'10-05-24'!Liste_Activités</vt:lpstr>
      <vt:lpstr>'10-05-24 (2)'!Liste_Activités</vt:lpstr>
      <vt:lpstr>'10-12-23'!Liste_Activités</vt:lpstr>
      <vt:lpstr>'12-05-22'!Liste_Activités</vt:lpstr>
      <vt:lpstr>'14-09-20'!Liste_Activités</vt:lpstr>
      <vt:lpstr>'16-06-23'!Liste_Activités</vt:lpstr>
      <vt:lpstr>'16-06-23 (2)'!Liste_Activités</vt:lpstr>
      <vt:lpstr>'16-06-23 (3)'!Liste_Activités</vt:lpstr>
      <vt:lpstr>'16-06-23 (4)'!Liste_Activités</vt:lpstr>
      <vt:lpstr>'16-06-23 (5)'!Liste_Activités</vt:lpstr>
      <vt:lpstr>'16-06-23 (6)'!Liste_Activités</vt:lpstr>
      <vt:lpstr>'16-06-23 (7)'!Liste_Activités</vt:lpstr>
      <vt:lpstr>'18-02-24'!Liste_Activités</vt:lpstr>
      <vt:lpstr>'18-02-24 (2)'!Liste_Activités</vt:lpstr>
      <vt:lpstr>'18-02-24 (3)'!Liste_Activités</vt:lpstr>
      <vt:lpstr>'18-02-24 (4)'!Liste_Activités</vt:lpstr>
      <vt:lpstr>'18-12-17'!Liste_Activités</vt:lpstr>
      <vt:lpstr>'20-12-22'!Liste_Activités</vt:lpstr>
      <vt:lpstr>'21-03-23'!Liste_Activités</vt:lpstr>
      <vt:lpstr>'21-07-21'!Liste_Activités</vt:lpstr>
      <vt:lpstr>'21-07-21 (2)'!Liste_Activités</vt:lpstr>
      <vt:lpstr>'28-04-23'!Liste_Activités</vt:lpstr>
      <vt:lpstr>'30-03-22'!Liste_Activités</vt:lpstr>
      <vt:lpstr>'30-05-23'!Liste_Activités</vt:lpstr>
      <vt:lpstr>Liste_Activités</vt:lpstr>
      <vt:lpstr>'01-07-15'!Print_Area</vt:lpstr>
      <vt:lpstr>'02-12-20'!Print_Area</vt:lpstr>
      <vt:lpstr>'03-10-23'!Print_Area</vt:lpstr>
      <vt:lpstr>'03-10-23 (2)'!Print_Area</vt:lpstr>
      <vt:lpstr>'04-03-21'!Print_Area</vt:lpstr>
      <vt:lpstr>'05-05-15'!Print_Area</vt:lpstr>
      <vt:lpstr>'05-05-21'!Print_Area</vt:lpstr>
      <vt:lpstr>'05-10-21'!Print_Area</vt:lpstr>
      <vt:lpstr>'09-09-22'!Print_Area</vt:lpstr>
      <vt:lpstr>'10-05-24'!Print_Area</vt:lpstr>
      <vt:lpstr>'10-05-24 (2)'!Print_Area</vt:lpstr>
      <vt:lpstr>'10-12-23'!Print_Area</vt:lpstr>
      <vt:lpstr>'12-05-22'!Print_Area</vt:lpstr>
      <vt:lpstr>'14-09-20'!Print_Area</vt:lpstr>
      <vt:lpstr>'16-06-23'!Print_Area</vt:lpstr>
      <vt:lpstr>'16-06-23 (2)'!Print_Area</vt:lpstr>
      <vt:lpstr>'16-06-23 (3)'!Print_Area</vt:lpstr>
      <vt:lpstr>'16-06-23 (4)'!Print_Area</vt:lpstr>
      <vt:lpstr>'16-06-23 (5)'!Print_Area</vt:lpstr>
      <vt:lpstr>'16-06-23 (6)'!Print_Area</vt:lpstr>
      <vt:lpstr>'16-06-23 (7)'!Print_Area</vt:lpstr>
      <vt:lpstr>'18-02-24'!Print_Area</vt:lpstr>
      <vt:lpstr>'18-02-24 (2)'!Print_Area</vt:lpstr>
      <vt:lpstr>'18-02-24 (3)'!Print_Area</vt:lpstr>
      <vt:lpstr>'18-02-24 (4)'!Print_Area</vt:lpstr>
      <vt:lpstr>'18-12-17'!Print_Area</vt:lpstr>
      <vt:lpstr>'20-12-22'!Print_Area</vt:lpstr>
      <vt:lpstr>'21-03-23'!Print_Area</vt:lpstr>
      <vt:lpstr>'21-07-21'!Print_Area</vt:lpstr>
      <vt:lpstr>'21-07-21 (2)'!Print_Area</vt:lpstr>
      <vt:lpstr>'28-04-23'!Print_Area</vt:lpstr>
      <vt:lpstr>'30-03-22'!Print_Area</vt:lpstr>
      <vt:lpstr>'30-05-23'!Print_Area</vt:lpstr>
      <vt:lpstr>'01-07-15'!Zone_d_impression</vt:lpstr>
      <vt:lpstr>'02-12-20'!Zone_d_impression</vt:lpstr>
      <vt:lpstr>'03-02-14'!Zone_d_impression</vt:lpstr>
      <vt:lpstr>'03-09-14'!Zone_d_impression</vt:lpstr>
      <vt:lpstr>'03-10-23'!Zone_d_impression</vt:lpstr>
      <vt:lpstr>'03-10-23 (2)'!Zone_d_impression</vt:lpstr>
      <vt:lpstr>'04-03-21'!Zone_d_impression</vt:lpstr>
      <vt:lpstr>'05-05-15'!Zone_d_impression</vt:lpstr>
      <vt:lpstr>'05-05-21'!Zone_d_impression</vt:lpstr>
      <vt:lpstr>'05-10-21'!Zone_d_impression</vt:lpstr>
      <vt:lpstr>'09-09-22'!Zone_d_impression</vt:lpstr>
      <vt:lpstr>'10-05-24'!Zone_d_impression</vt:lpstr>
      <vt:lpstr>'10-05-24 (2)'!Zone_d_impression</vt:lpstr>
      <vt:lpstr>'10-07-14'!Zone_d_impression</vt:lpstr>
      <vt:lpstr>'10-12-23'!Zone_d_impression</vt:lpstr>
      <vt:lpstr>'12-05-22'!Zone_d_impression</vt:lpstr>
      <vt:lpstr>'14-09-20'!Zone_d_impression</vt:lpstr>
      <vt:lpstr>'16-06-23'!Zone_d_impression</vt:lpstr>
      <vt:lpstr>'16-06-23 (2)'!Zone_d_impression</vt:lpstr>
      <vt:lpstr>'16-06-23 (3)'!Zone_d_impression</vt:lpstr>
      <vt:lpstr>'16-06-23 (4)'!Zone_d_impression</vt:lpstr>
      <vt:lpstr>'16-06-23 (5)'!Zone_d_impression</vt:lpstr>
      <vt:lpstr>'16-06-23 (6)'!Zone_d_impression</vt:lpstr>
      <vt:lpstr>'16-06-23 (7)'!Zone_d_impression</vt:lpstr>
      <vt:lpstr>'18-02-24'!Zone_d_impression</vt:lpstr>
      <vt:lpstr>'18-02-24 (2)'!Zone_d_impression</vt:lpstr>
      <vt:lpstr>'18-02-24 (3)'!Zone_d_impression</vt:lpstr>
      <vt:lpstr>'18-02-24 (4)'!Zone_d_impression</vt:lpstr>
      <vt:lpstr>'18-12-17'!Zone_d_impression</vt:lpstr>
      <vt:lpstr>'20-12-22'!Zone_d_impression</vt:lpstr>
      <vt:lpstr>'21-03-23'!Zone_d_impression</vt:lpstr>
      <vt:lpstr>'21-07-21'!Zone_d_impression</vt:lpstr>
      <vt:lpstr>'21-07-21 (2)'!Zone_d_impression</vt:lpstr>
      <vt:lpstr>'25-02-14'!Zone_d_impression</vt:lpstr>
      <vt:lpstr>'28-04-23'!Zone_d_impression</vt:lpstr>
      <vt:lpstr>'30-03-22'!Zone_d_impression</vt:lpstr>
      <vt:lpstr>'30-05-23'!Zone_d_impression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2024-05-10T20:18:31Z</cp:lastPrinted>
  <dcterms:created xsi:type="dcterms:W3CDTF">1996-11-05T19:10:39Z</dcterms:created>
  <dcterms:modified xsi:type="dcterms:W3CDTF">2024-05-10T20:19:14Z</dcterms:modified>
</cp:coreProperties>
</file>