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1B5A34C-0ACA-4CFA-B5D4-F98ABA5597A4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6-06-14" sheetId="11" r:id="rId1"/>
    <sheet name="25-07-14" sheetId="12" r:id="rId2"/>
    <sheet name="30-10-14" sheetId="13" r:id="rId3"/>
    <sheet name="27-01-15" sheetId="14" r:id="rId4"/>
    <sheet name="13-03-15" sheetId="15" r:id="rId5"/>
    <sheet name="20-07-15" sheetId="16" r:id="rId6"/>
    <sheet name="06-10-15" sheetId="17" r:id="rId7"/>
    <sheet name="31-03-16" sheetId="18" r:id="rId8"/>
    <sheet name="27-04-16" sheetId="19" r:id="rId9"/>
    <sheet name="03-05-17" sheetId="20" r:id="rId10"/>
    <sheet name="14-12-18" sheetId="21" r:id="rId11"/>
    <sheet name="19-04-19" sheetId="22" r:id="rId12"/>
    <sheet name="21-05-21" sheetId="23" r:id="rId13"/>
    <sheet name="Activités" sheetId="5" r:id="rId14"/>
  </sheets>
  <definedNames>
    <definedName name="Liste_Activités" localSheetId="9">Activités!$C$5:$C$45</definedName>
    <definedName name="Liste_Activités" localSheetId="6">Activités!$C$5:$C$45</definedName>
    <definedName name="Liste_Activités" localSheetId="4">Activités!$C$5:$C$45</definedName>
    <definedName name="Liste_Activités" localSheetId="10">Activités!$C$5:$C$45</definedName>
    <definedName name="Liste_Activités" localSheetId="11">Activités!$C$5:$C$45</definedName>
    <definedName name="Liste_Activités" localSheetId="5">Activités!$C$5:$C$45</definedName>
    <definedName name="Liste_Activités" localSheetId="12">Activités!$C$5:$C$45</definedName>
    <definedName name="Liste_Activités" localSheetId="8">Activités!$C$5:$C$45</definedName>
    <definedName name="Liste_Activités" localSheetId="7">Activités!$C$5:$C$45</definedName>
    <definedName name="Liste_Activités">Activités!$C$5:$C$45</definedName>
    <definedName name="Print_Area" localSheetId="9">'03-05-17'!$A$1:$F$89</definedName>
    <definedName name="Print_Area" localSheetId="6">'06-10-15'!$A$1:$F$88</definedName>
    <definedName name="Print_Area" localSheetId="4">'13-03-15'!$A$1:$F$89</definedName>
    <definedName name="Print_Area" localSheetId="10">'14-12-18'!$A$1:$F$89</definedName>
    <definedName name="Print_Area" localSheetId="11">'19-04-19'!$A$1:$F$89</definedName>
    <definedName name="Print_Area" localSheetId="5">'20-07-15'!$A$1:$F$88</definedName>
    <definedName name="Print_Area" localSheetId="12">'21-05-21'!$A$1:$F$89</definedName>
    <definedName name="Print_Area" localSheetId="8">'27-04-16'!$A$1:$F$89</definedName>
    <definedName name="Print_Area" localSheetId="7">'31-03-16'!$A$1:$F$89</definedName>
    <definedName name="_xlnm.Print_Area" localSheetId="9">'03-05-17'!$A$1:$F$89</definedName>
    <definedName name="_xlnm.Print_Area" localSheetId="6">'06-10-15'!$A$1:$F$88</definedName>
    <definedName name="_xlnm.Print_Area" localSheetId="4">'13-03-15'!$A$1:$F$89</definedName>
    <definedName name="_xlnm.Print_Area" localSheetId="10">'14-12-18'!$A$1:$F$89</definedName>
    <definedName name="_xlnm.Print_Area" localSheetId="11">'19-04-19'!$A$1:$F$89</definedName>
    <definedName name="_xlnm.Print_Area" localSheetId="5">'20-07-15'!$A$1:$F$88</definedName>
    <definedName name="_xlnm.Print_Area" localSheetId="12">'21-05-21'!$A$1:$F$89</definedName>
    <definedName name="_xlnm.Print_Area" localSheetId="1">'25-07-14'!$A$1:$F$95</definedName>
    <definedName name="_xlnm.Print_Area" localSheetId="3">'27-01-15'!$A$1:$F$95</definedName>
    <definedName name="_xlnm.Print_Area" localSheetId="8">'27-04-16'!$A$1:$F$89</definedName>
    <definedName name="_xlnm.Print_Area" localSheetId="2">'30-10-14'!$A$1:$F$95</definedName>
    <definedName name="_xlnm.Print_Area" localSheetId="7">'31-03-16'!$A$1:$F$89</definedName>
    <definedName name="_xlnm.Print_Area" localSheetId="0">'6-06-14'!$A$1:$F$95</definedName>
    <definedName name="_xlnm.Print_Area" localSheetId="13">Activités!$A$1:$D$45</definedName>
    <definedName name="Zone_impres_MI" localSheetId="9">#REF!</definedName>
    <definedName name="Zone_impres_MI" localSheetId="6">#REF!</definedName>
    <definedName name="Zone_impres_MI" localSheetId="4">#REF!</definedName>
    <definedName name="Zone_impres_MI" localSheetId="10">#REF!</definedName>
    <definedName name="Zone_impres_MI" localSheetId="11">#REF!</definedName>
    <definedName name="Zone_impres_MI" localSheetId="5">#REF!</definedName>
    <definedName name="Zone_impres_MI" localSheetId="12">#REF!</definedName>
    <definedName name="Zone_impres_MI" localSheetId="1">#REF!</definedName>
    <definedName name="Zone_impres_MI" localSheetId="3">#REF!</definedName>
    <definedName name="Zone_impres_MI" localSheetId="8">#REF!</definedName>
    <definedName name="Zone_impres_MI" localSheetId="2">#REF!</definedName>
    <definedName name="Zone_impres_MI" localSheetId="7">#REF!</definedName>
    <definedName name="Zone_impres_MI" localSheetId="0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72" i="23" l="1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8" i="17"/>
  <c r="E71" i="17"/>
  <c r="E73" i="17"/>
  <c r="E68" i="16"/>
  <c r="E72" i="17"/>
  <c r="E75" i="17"/>
  <c r="E79" i="17"/>
  <c r="E71" i="16"/>
  <c r="E73" i="16"/>
  <c r="E72" i="16"/>
  <c r="E69" i="15"/>
  <c r="E72" i="15"/>
  <c r="E73" i="15"/>
  <c r="E74" i="15"/>
  <c r="E76" i="15"/>
  <c r="E80" i="15"/>
  <c r="E78" i="14"/>
  <c r="E79" i="14"/>
  <c r="E80" i="14"/>
  <c r="E82" i="14"/>
  <c r="E86" i="14"/>
  <c r="E75" i="13"/>
  <c r="E78" i="13"/>
  <c r="E80" i="13"/>
  <c r="E79" i="13"/>
  <c r="E82" i="13"/>
  <c r="E86" i="13"/>
  <c r="E75" i="12"/>
  <c r="E78" i="12"/>
  <c r="E80" i="12"/>
  <c r="E79" i="12"/>
  <c r="E82" i="12"/>
  <c r="E86" i="12"/>
  <c r="E75" i="11"/>
  <c r="E78" i="11"/>
  <c r="E80" i="11"/>
  <c r="E79" i="11"/>
  <c r="E82" i="11"/>
  <c r="E86" i="11"/>
  <c r="E75" i="16"/>
  <c r="E79" i="16"/>
</calcChain>
</file>

<file path=xl/sharedStrings.xml><?xml version="1.0" encoding="utf-8"?>
<sst xmlns="http://schemas.openxmlformats.org/spreadsheetml/2006/main" count="352" uniqueCount="129">
  <si>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</si>
  <si>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</si>
  <si>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</si>
  <si>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</si>
  <si>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</si>
  <si>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</si>
  <si>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</si>
  <si>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</si>
  <si>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</si>
  <si>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</si>
  <si>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</si>
  <si>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</si>
  <si>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</si>
  <si>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</si>
  <si>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</si>
  <si>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</si>
  <si>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</si>
  <si>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</si>
  <si>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</si>
  <si>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</si>
  <si>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</si>
  <si>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</si>
  <si>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</si>
  <si>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</si>
  <si>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</si>
  <si>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SIMON LANGEVIN</t>
  </si>
  <si>
    <t>GESTION PROFABCO INC</t>
  </si>
  <si>
    <t>6721 rue Beaubien Est</t>
  </si>
  <si>
    <t>Montréal  Québec  H1M 3B2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</si>
  <si>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</si>
  <si>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</si>
  <si>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</si>
  <si>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</si>
  <si>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</si>
  <si>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</si>
  <si>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</si>
  <si>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</si>
  <si>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</si>
  <si>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</si>
  <si>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</si>
  <si>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</si>
  <si>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</si>
  <si>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</si>
  <si>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</si>
  <si>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</si>
  <si>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</si>
  <si>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</si>
  <si>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</si>
  <si>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</si>
  <si>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</si>
  <si>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</si>
  <si>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</si>
  <si>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>Le 6 juin 2014</t>
  </si>
  <si>
    <t># 14138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</si>
  <si>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Gestion Gimajo</t>
    </r>
    <r>
      <rPr>
        <sz val="11"/>
        <color rgb="FF625850"/>
        <rFont val="Verdana"/>
        <family val="2"/>
      </rPr>
      <t>, notamment:</t>
    </r>
  </si>
  <si>
    <t xml:space="preserve"> - Rencontres avec vous à nos bureaux pour analyser la situation et voir les solutions;</t>
  </si>
  <si>
    <t xml:space="preserve"> - Analyse du livre des minutes pour voir si les planifications sont possibles;</t>
  </si>
  <si>
    <t xml:space="preserve"> - Préparation de scénarios pour différentes possibilités de vente, dont la vente d'actifs, la vente d'actions, la vente hybride, avec ou sans fiducie;</t>
  </si>
  <si>
    <t xml:space="preserve"> - Diverses discussions téléphoniques avec vous, avec Gilbert et avec les fiscalistes de l'acheteur;</t>
  </si>
  <si>
    <t xml:space="preserve"> - Analyse / recherches nécessaires pour préparer les différents scénarios;</t>
  </si>
  <si>
    <t xml:space="preserve"> - Rédaction de courriels sommaire avec la fiscaliste de l'acheteur;</t>
  </si>
  <si>
    <t xml:space="preserve"> - Diverses modifications aux scénarios demandées;</t>
  </si>
  <si>
    <t>Le 25 juillet 2014</t>
  </si>
  <si>
    <t xml:space="preserve"> - Rencontres avec vous à nos bureaux pour analyser la situation;</t>
  </si>
  <si>
    <t xml:space="preserve"> - Diverses discussions téléphoniques avec vous, avec Gilbert et avec le conseiller juridique;</t>
  </si>
  <si>
    <t xml:space="preserve"> - Divers calculs effectués entourant l'estimé du prix de vente, le fond de roulement vs l'offre d'achat pour déterminer la planification à mettre en place;</t>
  </si>
  <si>
    <t># 14181</t>
  </si>
  <si>
    <t>Le 30 octobre 2014</t>
  </si>
  <si>
    <t># 14240</t>
  </si>
  <si>
    <t xml:space="preserve"> - Prise de connaissance des nouveaux documents et analyse des changements à apporter;</t>
  </si>
  <si>
    <t xml:space="preserve"> - Modifications au mémorandum fiscal pour mettre à jour suite aux nouvelles informations;</t>
  </si>
  <si>
    <t xml:space="preserve"> - Mettre à jour les divers calculs effectués entourant l'estimé du prix de vente, le fond de roulement vs l'offre d'achat pour déterminer la planification à mettre en place;</t>
  </si>
  <si>
    <t>Le 31 décembre 2014</t>
  </si>
  <si>
    <t xml:space="preserve"> - Révision de la documentation juridique afférente à la présente réorganisation et au contrat de vente;</t>
  </si>
  <si>
    <t xml:space="preserve"> - Déplacement et rencontre avec vous pour la signature des documents préparés;</t>
  </si>
  <si>
    <t>GILBERT GRIMARD</t>
  </si>
  <si>
    <t>GESTION GIMAJO INC</t>
  </si>
  <si>
    <t>40 rue des Fougères</t>
  </si>
  <si>
    <t>Blainville (Québec) J7C 5T9</t>
  </si>
  <si>
    <t># 15008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</si>
  <si>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</si>
  <si>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</si>
  <si>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13 mars 2015</t>
  </si>
  <si>
    <t>6721 rue Beaubien Est
Montréal  Québec  H1M 3B2</t>
  </si>
  <si>
    <t xml:space="preserve"> - Divers travaux de finalisation en lien avec la vente des actions de Gestion Gimajo;</t>
  </si>
  <si>
    <t>Frais de consultation avec expert en taxes à la consommation</t>
  </si>
  <si>
    <t># 15057</t>
  </si>
  <si>
    <t>Le 20 juillet 2015</t>
  </si>
  <si>
    <t># 15165</t>
  </si>
  <si>
    <t xml:space="preserve"> - Analyse des états financiers finaux de la nouvelle compagnie de gestion vs planification fiscale;</t>
  </si>
  <si>
    <t xml:space="preserve"> - Déterminer l'ajustement final suite aux chiffres finaux pour le prix de vente;</t>
  </si>
  <si>
    <t xml:space="preserve"> - Préparer un tableau sommaire qui calcule le gain en capital, réparti le gain en capital, explique le fonctionnement et les impôts afférents à chaque portion;</t>
  </si>
  <si>
    <t xml:space="preserve"> - Simulations pour déterminer l'impôt minimum de remplacement à payer pour les différents vendeurs;</t>
  </si>
  <si>
    <t xml:space="preserve"> - Préparation à la rencontre et rencontre pour revoir le tout en détails ensemble;</t>
  </si>
  <si>
    <t xml:space="preserve"> - Révision de la documentation juridique afférente aux ajustements finaux;</t>
  </si>
  <si>
    <t xml:space="preserve"> - Diverses discussions téléphoniques avec vous et le juriste en charge de la documentation;</t>
  </si>
  <si>
    <t xml:space="preserve"> - Lecture et rédaction de divers courriels;</t>
  </si>
  <si>
    <t xml:space="preserve"> - voir le PDF</t>
  </si>
  <si>
    <t># 15193</t>
  </si>
  <si>
    <t>Le 6 octobre 2015</t>
  </si>
  <si>
    <t>Le 31 mars 2016</t>
  </si>
  <si>
    <t># 16040</t>
  </si>
  <si>
    <t xml:space="preserve"> - Analyser les transactions survenues en 2015 afin de planifier la T3 2015 de la fiducie ;</t>
  </si>
  <si>
    <t xml:space="preserve"> - Préparation de la T3 de la Fiducie ;</t>
  </si>
  <si>
    <t xml:space="preserve"> - Discussions avec vous et avec Gilbert afin d'optimiser la déclaration ;</t>
  </si>
  <si>
    <t xml:space="preserve"> - Répondre à certaines préoccupation soulevées par l'acheteur ;</t>
  </si>
  <si>
    <t>Le 27 avril 2016</t>
  </si>
  <si>
    <t># 16087</t>
  </si>
  <si>
    <t xml:space="preserve"> - Analyser les transactions survenues en 2015 afin de le refléter dans la T1 de Gilbert, Joanie et Manon;</t>
  </si>
  <si>
    <t xml:space="preserve"> - Préparer les lettres à transmettre aux gouvernements ;</t>
  </si>
  <si>
    <t xml:space="preserve"> - Discussions téléphoniques et courriels ;</t>
  </si>
  <si>
    <t>Le 3 mai 2017</t>
  </si>
  <si>
    <t># 17108</t>
  </si>
  <si>
    <t xml:space="preserve"> - Analyser les transactions survenues en 2015 afin de le refléter dans la T1 de Gilbert ;</t>
  </si>
  <si>
    <t># 18265</t>
  </si>
  <si>
    <t>Le 14 décembre 2018</t>
  </si>
  <si>
    <t xml:space="preserve"> - Analyser comment régler le problème de financement en lien avec la structure corporative ;</t>
  </si>
  <si>
    <t xml:space="preserve"> - Déterminer avec précision la mise en place fiscale à effectuer et fournir les directives précises aux juristes sur la mise en place à effectuer ;</t>
  </si>
  <si>
    <t xml:space="preserve"> - Révision de la documentation juridique préparée par les notaires en lien avec les directives fournies ;</t>
  </si>
  <si>
    <t xml:space="preserve"> - Diverses discussions téléphoniques avec vous et les juriste en lien avec la réorganisation ;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</si>
  <si>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Gilbert Grimard</t>
    </r>
    <r>
      <rPr>
        <sz val="11"/>
        <color rgb="FF625850"/>
        <rFont val="Verdana"/>
        <family val="2"/>
      </rPr>
      <t>, notamment:</t>
    </r>
  </si>
  <si>
    <t># 19098</t>
  </si>
  <si>
    <t>Le 19 AVRIL 2019</t>
  </si>
  <si>
    <t xml:space="preserve"> - Révision de sa déclaration de revenus personnelle de 2018 et échanges de courriels ;</t>
  </si>
  <si>
    <t>Le 21 MAI 2021</t>
  </si>
  <si>
    <t>18189 RUE DE BRISSAC
MIRABEL, QC, J7J 0Y4</t>
  </si>
  <si>
    <t># 21135</t>
  </si>
  <si>
    <t>Facturation relativement aux travaux effectués, notamment:</t>
  </si>
  <si>
    <t xml:space="preserve"> - Analyse de l'impôt minimum de remplacement, recommandations et simulations pour la récupération sur les années à venir + sommaire par écrit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</si>
</sst>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3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indent="1"/>
    </xf>
    <xf numFmtId="0" fontId="15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76F1D9-DE3D-41B2-AF5F-D91FB1594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5BE3D6-E716-413A-8DFC-FA22980D3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301F86-44A3-418E-A128-9E4CF3CA0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C7C168-CC69-49F3-B53C-9D103DE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52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15" x14ac:dyDescent="0.2">
      <c r="A26" s="22"/>
      <c r="B26" s="34" t="s">
        <v>27</v>
      </c>
      <c r="C26" s="29"/>
      <c r="D26" s="29"/>
      <c r="E26" s="29"/>
      <c r="F26" s="29"/>
    </row>
    <row r="27" spans="1:6" ht="15" x14ac:dyDescent="0.2">
      <c r="A27" s="22"/>
      <c r="B27" s="34" t="s">
        <v>28</v>
      </c>
      <c r="C27" s="29"/>
      <c r="D27" s="29"/>
      <c r="E27" s="29"/>
      <c r="F27" s="29"/>
    </row>
    <row r="28" spans="1:6" x14ac:dyDescent="0.2">
      <c r="A28" s="23"/>
      <c r="B28" s="29"/>
      <c r="C28" s="31"/>
      <c r="D28" s="31"/>
      <c r="E28" s="32"/>
      <c r="F28" s="29"/>
    </row>
    <row r="29" spans="1:6" ht="15" x14ac:dyDescent="0.2">
      <c r="A29" s="22"/>
      <c r="B29" s="31"/>
      <c r="C29" s="31"/>
      <c r="D29" s="35" t="s">
        <v>16</v>
      </c>
      <c r="E29" s="35" t="s">
        <v>53</v>
      </c>
      <c r="F29" s="29"/>
    </row>
    <row r="30" spans="1:6" ht="13.5" thickBot="1" x14ac:dyDescent="0.25">
      <c r="A30" s="24"/>
      <c r="B30" s="24"/>
      <c r="C30" s="24"/>
      <c r="D30" s="24"/>
      <c r="E30" s="24"/>
      <c r="F30" s="28"/>
    </row>
    <row r="31" spans="1:6" s="49" customFormat="1" ht="21.75" customHeight="1" x14ac:dyDescent="0.2">
      <c r="A31" s="76" t="s">
        <v>0</v>
      </c>
      <c r="B31" s="76"/>
      <c r="C31" s="76"/>
      <c r="D31" s="76"/>
      <c r="E31" s="76"/>
      <c r="F31" s="76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29"/>
      <c r="B33" s="30" t="s">
        <v>54</v>
      </c>
      <c r="C33" s="30"/>
      <c r="D33" s="30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55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 t="s">
        <v>56</v>
      </c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52"/>
      <c r="C41" s="52"/>
      <c r="D41" s="52"/>
      <c r="E41" s="36"/>
      <c r="F41" s="29"/>
    </row>
    <row r="42" spans="1:6" ht="28.5" customHeight="1" x14ac:dyDescent="0.2">
      <c r="A42" s="29"/>
      <c r="B42" s="75" t="s">
        <v>57</v>
      </c>
      <c r="C42" s="75"/>
      <c r="D42" s="75"/>
      <c r="E42" s="36"/>
      <c r="F42" s="29"/>
    </row>
    <row r="43" spans="1:6" ht="13.5" customHeight="1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 t="s">
        <v>58</v>
      </c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 t="s">
        <v>59</v>
      </c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 t="s">
        <v>60</v>
      </c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 t="s">
        <v>61</v>
      </c>
      <c r="C54" s="75"/>
      <c r="D54" s="75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4.25" x14ac:dyDescent="0.2">
      <c r="A68" s="29"/>
      <c r="B68" s="75"/>
      <c r="C68" s="75"/>
      <c r="D68" s="75"/>
      <c r="E68" s="36"/>
      <c r="F68" s="29"/>
    </row>
    <row r="69" spans="1:6" ht="14.25" x14ac:dyDescent="0.2">
      <c r="A69" s="29"/>
      <c r="B69" s="75"/>
      <c r="C69" s="75"/>
      <c r="D69" s="75"/>
      <c r="E69" s="36"/>
      <c r="F69" s="29"/>
    </row>
    <row r="70" spans="1:6" ht="14.25" x14ac:dyDescent="0.2">
      <c r="A70" s="29"/>
      <c r="B70" s="75"/>
      <c r="C70" s="75"/>
      <c r="D70" s="75"/>
      <c r="E70" s="36"/>
      <c r="F70" s="29"/>
    </row>
    <row r="71" spans="1:6" ht="14.25" x14ac:dyDescent="0.2">
      <c r="A71" s="29"/>
      <c r="B71" s="75"/>
      <c r="C71" s="75"/>
      <c r="D71" s="75"/>
      <c r="E71" s="36"/>
      <c r="F71" s="29"/>
    </row>
    <row r="72" spans="1:6" ht="14.25" x14ac:dyDescent="0.2">
      <c r="A72" s="29"/>
      <c r="B72" s="75"/>
      <c r="C72" s="75"/>
      <c r="D72" s="75"/>
      <c r="E72" s="36"/>
      <c r="F72" s="29"/>
    </row>
    <row r="73" spans="1:6" ht="14.25" x14ac:dyDescent="0.2">
      <c r="A73" s="29"/>
      <c r="B73" s="75"/>
      <c r="C73" s="75"/>
      <c r="D73" s="75"/>
      <c r="E73" s="36"/>
      <c r="F73" s="29"/>
    </row>
    <row r="74" spans="1:6" ht="13.5" customHeight="1" x14ac:dyDescent="0.2">
      <c r="A74" s="29"/>
      <c r="B74" s="75"/>
      <c r="C74" s="75"/>
      <c r="D74" s="75"/>
      <c r="E74" s="36"/>
      <c r="F74" s="29"/>
    </row>
    <row r="75" spans="1:6" ht="13.5" customHeight="1" x14ac:dyDescent="0.2">
      <c r="A75" s="29"/>
      <c r="B75" s="33" t="s">
        <v>20</v>
      </c>
      <c r="C75" s="34"/>
      <c r="D75" s="34"/>
      <c r="E75" s="37">
        <f>17.5*225</f>
        <v>3937.5</v>
      </c>
      <c r="F75" s="29"/>
    </row>
    <row r="76" spans="1:6" ht="13.5" customHeight="1" x14ac:dyDescent="0.2">
      <c r="A76" s="29"/>
      <c r="B76" s="42" t="s">
        <v>17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18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19</v>
      </c>
      <c r="C78" s="34"/>
      <c r="D78" s="34"/>
      <c r="E78" s="37">
        <f>SUM(E75:E77)</f>
        <v>3937.5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196.88</v>
      </c>
      <c r="F79" s="29"/>
    </row>
    <row r="80" spans="1:6" ht="13.5" customHeight="1" x14ac:dyDescent="0.2">
      <c r="A80" s="29"/>
      <c r="B80" s="34" t="s">
        <v>4</v>
      </c>
      <c r="C80" s="51">
        <v>9.9750000000000005E-2</v>
      </c>
      <c r="D80" s="34"/>
      <c r="E80" s="44">
        <f>ROUND(E78*C80,2)</f>
        <v>392.77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21</v>
      </c>
      <c r="C82" s="34"/>
      <c r="D82" s="34"/>
      <c r="E82" s="41">
        <f>SUM(E78:E80)</f>
        <v>4527.1499999999996</v>
      </c>
      <c r="F82" s="29"/>
    </row>
    <row r="83" spans="1:6" ht="15.75" thickTop="1" x14ac:dyDescent="0.2">
      <c r="A83" s="29"/>
      <c r="B83" s="68"/>
      <c r="C83" s="68"/>
      <c r="D83" s="68"/>
      <c r="E83" s="45"/>
      <c r="F83" s="29"/>
    </row>
    <row r="84" spans="1:6" ht="15" x14ac:dyDescent="0.2">
      <c r="A84" s="29"/>
      <c r="B84" s="74" t="s">
        <v>23</v>
      </c>
      <c r="C84" s="74"/>
      <c r="D84" s="74"/>
      <c r="E84" s="45">
        <v>0</v>
      </c>
      <c r="F84" s="29"/>
    </row>
    <row r="85" spans="1:6" ht="15" x14ac:dyDescent="0.2">
      <c r="A85" s="29"/>
      <c r="B85" s="68"/>
      <c r="C85" s="68"/>
      <c r="D85" s="68"/>
      <c r="E85" s="45"/>
      <c r="F85" s="29"/>
    </row>
    <row r="86" spans="1:6" ht="19.5" customHeight="1" x14ac:dyDescent="0.2">
      <c r="A86" s="29"/>
      <c r="B86" s="46" t="s">
        <v>22</v>
      </c>
      <c r="C86" s="47"/>
      <c r="D86" s="47"/>
      <c r="E86" s="48">
        <f>E82-E84</f>
        <v>4527.1499999999996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9"/>
      <c r="C89" s="69"/>
      <c r="D89" s="69"/>
      <c r="E89" s="69"/>
      <c r="F89" s="29"/>
    </row>
    <row r="90" spans="1:6" ht="14.25" x14ac:dyDescent="0.2">
      <c r="A90" s="70" t="s">
        <v>24</v>
      </c>
      <c r="B90" s="70"/>
      <c r="C90" s="70"/>
      <c r="D90" s="70"/>
      <c r="E90" s="70"/>
      <c r="F90" s="70"/>
    </row>
    <row r="91" spans="1:6" ht="14.25" x14ac:dyDescent="0.2">
      <c r="A91" s="71" t="s">
        <v>6</v>
      </c>
      <c r="B91" s="71"/>
      <c r="C91" s="71"/>
      <c r="D91" s="71"/>
      <c r="E91" s="71"/>
      <c r="F91" s="71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72"/>
      <c r="C93" s="72"/>
      <c r="D93" s="72"/>
      <c r="E93" s="72"/>
      <c r="F93" s="29"/>
    </row>
    <row r="94" spans="1:6" ht="15" x14ac:dyDescent="0.2">
      <c r="A94" s="73" t="s">
        <v>7</v>
      </c>
      <c r="B94" s="73"/>
      <c r="C94" s="73"/>
      <c r="D94" s="73"/>
      <c r="E94" s="73"/>
      <c r="F94" s="73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1"/>
      <c r="C98" s="21"/>
      <c r="D98" s="21"/>
    </row>
  </sheetData>
  <mergeCells count="50">
    <mergeCell ref="B38:D38"/>
    <mergeCell ref="B42:D42"/>
    <mergeCell ref="A31:F31"/>
    <mergeCell ref="B34:D34"/>
    <mergeCell ref="B35:D35"/>
    <mergeCell ref="B36:D36"/>
    <mergeCell ref="B37:D37"/>
    <mergeCell ref="B52:D52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111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112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113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0.75*245</f>
        <v>183.75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183.75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9.19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18.329999999999998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211.26999999999998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211.26999999999998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D28-6F87-4446-9B28-709456C9900C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115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114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120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 t="s">
        <v>116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29.25" customHeight="1" x14ac:dyDescent="0.2">
      <c r="A37" s="29"/>
      <c r="B37" s="75" t="s">
        <v>117</v>
      </c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 t="s">
        <v>118</v>
      </c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 t="s">
        <v>119</v>
      </c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3"/>
      <c r="C55" s="63"/>
      <c r="D55" s="63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6.5*255</f>
        <v>1657.5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1657.5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82.88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165.34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1905.72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1905.72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A6DABD-2F32-4FD3-B7B8-E4959942793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954F-54C6-45D8-88AA-A1D683179F6C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122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121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120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 t="s">
        <v>123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29.25" customHeight="1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4"/>
      <c r="C55" s="64"/>
      <c r="D55" s="64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0.75*265</f>
        <v>198.75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198.75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9.94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19.829999999999998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228.51999999999998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228.51999999999998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AF3CE9A-DDA1-45EB-83C3-59C738CBC3A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D1CA-5C86-4D2E-94EA-604CE6CCB567}">
  <sheetPr>
    <pageSetUpPr fitToPage="1"/>
  </sheetPr>
  <dimension ref="A12:F92"/>
  <sheetViews>
    <sheetView tabSelected="1"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124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/>
      <c r="C24" s="29"/>
      <c r="D24" s="29"/>
      <c r="E24" s="29"/>
      <c r="F24" s="29"/>
    </row>
    <row r="25" spans="1:6" ht="15" x14ac:dyDescent="0.2">
      <c r="A25" s="22"/>
      <c r="B25" s="33" t="s">
        <v>75</v>
      </c>
      <c r="C25" s="29"/>
      <c r="D25" s="29"/>
      <c r="E25" s="29"/>
      <c r="F25" s="29"/>
    </row>
    <row r="26" spans="1:6" ht="33.75" customHeight="1" x14ac:dyDescent="0.2">
      <c r="A26" s="22"/>
      <c r="B26" s="58" t="s">
        <v>125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126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127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30" customHeight="1" x14ac:dyDescent="0.2">
      <c r="A35" s="29"/>
      <c r="B35" s="75" t="s">
        <v>128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5"/>
      <c r="C55" s="65"/>
      <c r="D55" s="6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v>368.75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368.75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18.440000000000001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36.78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423.97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423.97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8865677-B2A0-4B7F-AA3D-51DDB7260F3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45"/>
  <sheetViews>
    <sheetView view="pageBreakPreview" zoomScaleNormal="100" workbookViewId="0">
      <selection activeCell="C38" sqref="C38: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7" t="s">
        <v>1</v>
      </c>
      <c r="C1" s="7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9"/>
      <c r="C4" s="20" t="s">
        <v>3</v>
      </c>
      <c r="D4" s="7"/>
    </row>
    <row r="5" spans="1:4" s="2" customFormat="1" x14ac:dyDescent="0.2">
      <c r="A5" s="25"/>
      <c r="B5" s="26"/>
      <c r="C5" s="50" t="s">
        <v>29</v>
      </c>
      <c r="D5" s="2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30</v>
      </c>
      <c r="D7" s="7"/>
    </row>
    <row r="8" spans="1:4" x14ac:dyDescent="0.2">
      <c r="A8" s="6"/>
      <c r="B8" s="16"/>
      <c r="C8" s="8" t="s">
        <v>31</v>
      </c>
      <c r="D8" s="7"/>
    </row>
    <row r="9" spans="1:4" x14ac:dyDescent="0.2">
      <c r="A9" s="6"/>
      <c r="B9" s="16"/>
      <c r="C9" s="8" t="s">
        <v>2</v>
      </c>
      <c r="D9" s="7"/>
    </row>
    <row r="10" spans="1:4" ht="25.5" x14ac:dyDescent="0.2">
      <c r="A10" s="6"/>
      <c r="B10" s="16"/>
      <c r="C10" s="8" t="s">
        <v>32</v>
      </c>
      <c r="D10" s="7"/>
    </row>
    <row r="11" spans="1:4" x14ac:dyDescent="0.2">
      <c r="A11" s="6"/>
      <c r="B11" s="16"/>
      <c r="C11" s="8" t="s">
        <v>8</v>
      </c>
      <c r="D11" s="7"/>
    </row>
    <row r="12" spans="1:4" x14ac:dyDescent="0.2">
      <c r="A12" s="6"/>
      <c r="B12" s="16"/>
      <c r="C12" s="8" t="s">
        <v>33</v>
      </c>
      <c r="D12" s="7"/>
    </row>
    <row r="13" spans="1:4" x14ac:dyDescent="0.2">
      <c r="A13" s="6"/>
      <c r="B13" s="16"/>
      <c r="C13" s="8" t="s">
        <v>34</v>
      </c>
      <c r="D13" s="7"/>
    </row>
    <row r="14" spans="1:4" ht="25.5" x14ac:dyDescent="0.2">
      <c r="A14" s="6"/>
      <c r="B14" s="16"/>
      <c r="C14" s="8" t="s">
        <v>35</v>
      </c>
      <c r="D14" s="7"/>
    </row>
    <row r="15" spans="1:4" ht="25.5" x14ac:dyDescent="0.2">
      <c r="A15" s="6"/>
      <c r="B15" s="16"/>
      <c r="C15" s="8" t="s">
        <v>36</v>
      </c>
      <c r="D15" s="7"/>
    </row>
    <row r="16" spans="1:4" x14ac:dyDescent="0.2">
      <c r="A16" s="6"/>
      <c r="B16" s="16"/>
      <c r="C16" s="8" t="s">
        <v>10</v>
      </c>
      <c r="D16" s="7"/>
    </row>
    <row r="17" spans="1:4" ht="25.5" x14ac:dyDescent="0.2">
      <c r="A17" s="6"/>
      <c r="B17" s="16"/>
      <c r="C17" s="8" t="s">
        <v>9</v>
      </c>
      <c r="D17" s="7"/>
    </row>
    <row r="18" spans="1:4" x14ac:dyDescent="0.2">
      <c r="A18" s="6"/>
      <c r="B18" s="16"/>
      <c r="C18" s="8" t="s">
        <v>13</v>
      </c>
      <c r="D18" s="7"/>
    </row>
    <row r="19" spans="1:4" x14ac:dyDescent="0.2">
      <c r="A19" s="6"/>
      <c r="B19" s="16"/>
      <c r="C19" s="9" t="s">
        <v>37</v>
      </c>
      <c r="D19" s="7"/>
    </row>
    <row r="20" spans="1:4" x14ac:dyDescent="0.2">
      <c r="A20" s="6"/>
      <c r="B20" s="16"/>
      <c r="C20" s="9" t="s">
        <v>38</v>
      </c>
      <c r="D20" s="7"/>
    </row>
    <row r="21" spans="1:4" x14ac:dyDescent="0.2">
      <c r="A21" s="6"/>
      <c r="B21" s="16"/>
      <c r="C21" s="9" t="s">
        <v>39</v>
      </c>
      <c r="D21" s="7"/>
    </row>
    <row r="22" spans="1:4" x14ac:dyDescent="0.2">
      <c r="A22" s="6"/>
      <c r="B22" s="16"/>
      <c r="C22" s="9" t="s">
        <v>40</v>
      </c>
      <c r="D22" s="7"/>
    </row>
    <row r="23" spans="1:4" x14ac:dyDescent="0.2">
      <c r="A23" s="6"/>
      <c r="B23" s="16"/>
      <c r="C23" s="9" t="s">
        <v>41</v>
      </c>
      <c r="D23" s="7"/>
    </row>
    <row r="24" spans="1:4" x14ac:dyDescent="0.2">
      <c r="A24" s="6"/>
      <c r="B24" s="16"/>
      <c r="C24" s="9" t="s">
        <v>42</v>
      </c>
      <c r="D24" s="7"/>
    </row>
    <row r="25" spans="1:4" x14ac:dyDescent="0.2">
      <c r="A25" s="6"/>
      <c r="B25" s="16"/>
      <c r="C25" s="8" t="s">
        <v>43</v>
      </c>
      <c r="D25" s="7"/>
    </row>
    <row r="26" spans="1:4" x14ac:dyDescent="0.2">
      <c r="A26" s="6"/>
      <c r="B26" s="16"/>
      <c r="C26" s="8" t="s">
        <v>44</v>
      </c>
      <c r="D26" s="7"/>
    </row>
    <row r="27" spans="1:4" x14ac:dyDescent="0.2">
      <c r="A27" s="6"/>
      <c r="B27" s="16"/>
      <c r="C27" s="8" t="s">
        <v>45</v>
      </c>
      <c r="D27" s="7"/>
    </row>
    <row r="28" spans="1:4" x14ac:dyDescent="0.2">
      <c r="A28" s="6"/>
      <c r="B28" s="16"/>
      <c r="C28" s="8" t="s">
        <v>46</v>
      </c>
      <c r="D28" s="7"/>
    </row>
    <row r="29" spans="1:4" x14ac:dyDescent="0.2">
      <c r="A29" s="6"/>
      <c r="B29" s="16"/>
      <c r="C29" s="8" t="s">
        <v>14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50" t="s">
        <v>12</v>
      </c>
      <c r="D31" s="7"/>
    </row>
    <row r="32" spans="1:4" x14ac:dyDescent="0.2">
      <c r="A32" s="6"/>
      <c r="B32" s="16"/>
      <c r="C32" s="8" t="s">
        <v>47</v>
      </c>
      <c r="D32" s="7"/>
    </row>
    <row r="33" spans="1:4" ht="25.5" x14ac:dyDescent="0.2">
      <c r="A33" s="6"/>
      <c r="B33" s="16"/>
      <c r="C33" s="8" t="s">
        <v>48</v>
      </c>
      <c r="D33" s="7"/>
    </row>
    <row r="34" spans="1:4" x14ac:dyDescent="0.2">
      <c r="A34" s="6"/>
      <c r="B34" s="16"/>
      <c r="C34" s="8" t="s">
        <v>49</v>
      </c>
      <c r="D34" s="7"/>
    </row>
    <row r="35" spans="1:4" x14ac:dyDescent="0.2">
      <c r="A35" s="6"/>
      <c r="B35" s="16"/>
      <c r="C35" s="10" t="s">
        <v>50</v>
      </c>
      <c r="D35" s="7"/>
    </row>
    <row r="36" spans="1:4" x14ac:dyDescent="0.2">
      <c r="A36" s="6"/>
      <c r="B36" s="16"/>
      <c r="C36" s="7" t="s">
        <v>15</v>
      </c>
      <c r="D36" s="7"/>
    </row>
    <row r="37" spans="1:4" x14ac:dyDescent="0.2">
      <c r="A37" s="6"/>
      <c r="B37" s="16"/>
      <c r="C37" s="10" t="s">
        <v>51</v>
      </c>
      <c r="D37" s="7"/>
    </row>
    <row r="38" spans="1:4" x14ac:dyDescent="0.2">
      <c r="A38" s="6"/>
      <c r="B38" s="16"/>
      <c r="C38" s="7"/>
      <c r="D38" s="7"/>
    </row>
    <row r="39" spans="1:4" x14ac:dyDescent="0.2">
      <c r="A39" s="6"/>
      <c r="B39" s="16"/>
      <c r="C39" s="7"/>
      <c r="D39" s="7"/>
    </row>
    <row r="40" spans="1:4" x14ac:dyDescent="0.2">
      <c r="A40" s="6"/>
      <c r="B40" s="16"/>
      <c r="C40" s="10"/>
      <c r="D40" s="7"/>
    </row>
    <row r="41" spans="1:4" x14ac:dyDescent="0.2">
      <c r="A41" s="6"/>
      <c r="B41" s="16"/>
      <c r="C41" s="7"/>
      <c r="D41" s="7"/>
    </row>
    <row r="42" spans="1:4" x14ac:dyDescent="0.2">
      <c r="A42" s="6"/>
      <c r="B42" s="16"/>
      <c r="C42" s="7"/>
      <c r="D42" s="7"/>
    </row>
    <row r="43" spans="1:4" x14ac:dyDescent="0.2">
      <c r="A43" s="6"/>
      <c r="B43" s="16"/>
      <c r="C43" s="7"/>
      <c r="D43" s="7"/>
    </row>
    <row r="44" spans="1:4" x14ac:dyDescent="0.2">
      <c r="A44" s="6"/>
      <c r="B44" s="17"/>
      <c r="C44" s="7"/>
      <c r="D44" s="7"/>
    </row>
    <row r="45" spans="1:4" ht="13.5" thickBot="1" x14ac:dyDescent="0.25">
      <c r="A45" s="11"/>
      <c r="B45" s="18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62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15" x14ac:dyDescent="0.2">
      <c r="A26" s="22"/>
      <c r="B26" s="34" t="s">
        <v>27</v>
      </c>
      <c r="C26" s="29"/>
      <c r="D26" s="29"/>
      <c r="E26" s="29"/>
      <c r="F26" s="29"/>
    </row>
    <row r="27" spans="1:6" ht="15" x14ac:dyDescent="0.2">
      <c r="A27" s="22"/>
      <c r="B27" s="34" t="s">
        <v>28</v>
      </c>
      <c r="C27" s="29"/>
      <c r="D27" s="29"/>
      <c r="E27" s="29"/>
      <c r="F27" s="29"/>
    </row>
    <row r="28" spans="1:6" x14ac:dyDescent="0.2">
      <c r="A28" s="23"/>
      <c r="B28" s="29"/>
      <c r="C28" s="31"/>
      <c r="D28" s="31"/>
      <c r="E28" s="32"/>
      <c r="F28" s="29"/>
    </row>
    <row r="29" spans="1:6" ht="15" x14ac:dyDescent="0.2">
      <c r="A29" s="22"/>
      <c r="B29" s="31"/>
      <c r="C29" s="31"/>
      <c r="D29" s="35" t="s">
        <v>16</v>
      </c>
      <c r="E29" s="35" t="s">
        <v>66</v>
      </c>
      <c r="F29" s="29"/>
    </row>
    <row r="30" spans="1:6" ht="13.5" thickBot="1" x14ac:dyDescent="0.25">
      <c r="A30" s="24"/>
      <c r="B30" s="24"/>
      <c r="C30" s="24"/>
      <c r="D30" s="24"/>
      <c r="E30" s="24"/>
      <c r="F30" s="28"/>
    </row>
    <row r="31" spans="1:6" s="49" customFormat="1" ht="21.75" customHeight="1" x14ac:dyDescent="0.2">
      <c r="A31" s="76" t="s">
        <v>0</v>
      </c>
      <c r="B31" s="76"/>
      <c r="C31" s="76"/>
      <c r="D31" s="76"/>
      <c r="E31" s="76"/>
      <c r="F31" s="76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29"/>
      <c r="B33" s="30" t="s">
        <v>54</v>
      </c>
      <c r="C33" s="30"/>
      <c r="D33" s="30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63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 t="s">
        <v>2</v>
      </c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53"/>
      <c r="C41" s="53"/>
      <c r="D41" s="53"/>
      <c r="E41" s="36"/>
      <c r="F41" s="29"/>
    </row>
    <row r="42" spans="1:6" ht="14.25" x14ac:dyDescent="0.2">
      <c r="A42" s="29"/>
      <c r="B42" s="75" t="s">
        <v>32</v>
      </c>
      <c r="C42" s="75"/>
      <c r="D42" s="75"/>
      <c r="E42" s="36"/>
      <c r="F42" s="29"/>
    </row>
    <row r="43" spans="1:6" ht="13.5" customHeight="1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 t="s">
        <v>8</v>
      </c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 t="s">
        <v>33</v>
      </c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 t="s">
        <v>34</v>
      </c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 t="s">
        <v>35</v>
      </c>
      <c r="C54" s="75"/>
      <c r="D54" s="75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28.5" customHeight="1" x14ac:dyDescent="0.2">
      <c r="A57" s="29"/>
      <c r="B57" s="75" t="s">
        <v>65</v>
      </c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 t="s">
        <v>46</v>
      </c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 t="s">
        <v>64</v>
      </c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4.25" x14ac:dyDescent="0.2">
      <c r="A68" s="29"/>
      <c r="B68" s="75"/>
      <c r="C68" s="75"/>
      <c r="D68" s="75"/>
      <c r="E68" s="36"/>
      <c r="F68" s="29"/>
    </row>
    <row r="69" spans="1:6" ht="14.25" x14ac:dyDescent="0.2">
      <c r="A69" s="29"/>
      <c r="B69" s="75"/>
      <c r="C69" s="75"/>
      <c r="D69" s="75"/>
      <c r="E69" s="36"/>
      <c r="F69" s="29"/>
    </row>
    <row r="70" spans="1:6" ht="14.25" x14ac:dyDescent="0.2">
      <c r="A70" s="29"/>
      <c r="B70" s="75"/>
      <c r="C70" s="75"/>
      <c r="D70" s="75"/>
      <c r="E70" s="36"/>
      <c r="F70" s="29"/>
    </row>
    <row r="71" spans="1:6" ht="14.25" x14ac:dyDescent="0.2">
      <c r="A71" s="29"/>
      <c r="B71" s="75"/>
      <c r="C71" s="75"/>
      <c r="D71" s="75"/>
      <c r="E71" s="36"/>
      <c r="F71" s="29"/>
    </row>
    <row r="72" spans="1:6" ht="14.25" x14ac:dyDescent="0.2">
      <c r="A72" s="29"/>
      <c r="B72" s="75"/>
      <c r="C72" s="75"/>
      <c r="D72" s="75"/>
      <c r="E72" s="36"/>
      <c r="F72" s="29"/>
    </row>
    <row r="73" spans="1:6" ht="14.25" x14ac:dyDescent="0.2">
      <c r="A73" s="29"/>
      <c r="B73" s="75"/>
      <c r="C73" s="75"/>
      <c r="D73" s="75"/>
      <c r="E73" s="36"/>
      <c r="F73" s="29"/>
    </row>
    <row r="74" spans="1:6" ht="13.5" customHeight="1" x14ac:dyDescent="0.2">
      <c r="A74" s="29"/>
      <c r="B74" s="75"/>
      <c r="C74" s="75"/>
      <c r="D74" s="75"/>
      <c r="E74" s="36"/>
      <c r="F74" s="29"/>
    </row>
    <row r="75" spans="1:6" ht="13.5" customHeight="1" x14ac:dyDescent="0.2">
      <c r="A75" s="29"/>
      <c r="B75" s="33" t="s">
        <v>20</v>
      </c>
      <c r="C75" s="34"/>
      <c r="D75" s="34"/>
      <c r="E75" s="37">
        <f>25*225</f>
        <v>5625</v>
      </c>
      <c r="F75" s="29"/>
    </row>
    <row r="76" spans="1:6" ht="13.5" customHeight="1" x14ac:dyDescent="0.2">
      <c r="A76" s="29"/>
      <c r="B76" s="42" t="s">
        <v>17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18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19</v>
      </c>
      <c r="C78" s="34"/>
      <c r="D78" s="34"/>
      <c r="E78" s="37">
        <f>SUM(E75:E77)</f>
        <v>5625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281.25</v>
      </c>
      <c r="F79" s="29"/>
    </row>
    <row r="80" spans="1:6" ht="13.5" customHeight="1" x14ac:dyDescent="0.2">
      <c r="A80" s="29"/>
      <c r="B80" s="34" t="s">
        <v>4</v>
      </c>
      <c r="C80" s="51">
        <v>9.9750000000000005E-2</v>
      </c>
      <c r="D80" s="34"/>
      <c r="E80" s="44">
        <f>ROUND(E78*C80,2)</f>
        <v>561.09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21</v>
      </c>
      <c r="C82" s="34"/>
      <c r="D82" s="34"/>
      <c r="E82" s="41">
        <f>SUM(E78:E80)</f>
        <v>6467.34</v>
      </c>
      <c r="F82" s="29"/>
    </row>
    <row r="83" spans="1:6" ht="15.75" thickTop="1" x14ac:dyDescent="0.2">
      <c r="A83" s="29"/>
      <c r="B83" s="68"/>
      <c r="C83" s="68"/>
      <c r="D83" s="68"/>
      <c r="E83" s="45"/>
      <c r="F83" s="29"/>
    </row>
    <row r="84" spans="1:6" ht="15" x14ac:dyDescent="0.2">
      <c r="A84" s="29"/>
      <c r="B84" s="74" t="s">
        <v>23</v>
      </c>
      <c r="C84" s="74"/>
      <c r="D84" s="74"/>
      <c r="E84" s="45">
        <v>0</v>
      </c>
      <c r="F84" s="29"/>
    </row>
    <row r="85" spans="1:6" ht="15" x14ac:dyDescent="0.2">
      <c r="A85" s="29"/>
      <c r="B85" s="68"/>
      <c r="C85" s="68"/>
      <c r="D85" s="68"/>
      <c r="E85" s="45"/>
      <c r="F85" s="29"/>
    </row>
    <row r="86" spans="1:6" ht="19.5" customHeight="1" x14ac:dyDescent="0.2">
      <c r="A86" s="29"/>
      <c r="B86" s="46" t="s">
        <v>22</v>
      </c>
      <c r="C86" s="47"/>
      <c r="D86" s="47"/>
      <c r="E86" s="48">
        <f>E82-E84</f>
        <v>6467.34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9"/>
      <c r="C89" s="69"/>
      <c r="D89" s="69"/>
      <c r="E89" s="69"/>
      <c r="F89" s="29"/>
    </row>
    <row r="90" spans="1:6" ht="14.25" x14ac:dyDescent="0.2">
      <c r="A90" s="70" t="s">
        <v>24</v>
      </c>
      <c r="B90" s="70"/>
      <c r="C90" s="70"/>
      <c r="D90" s="70"/>
      <c r="E90" s="70"/>
      <c r="F90" s="70"/>
    </row>
    <row r="91" spans="1:6" ht="14.25" x14ac:dyDescent="0.2">
      <c r="A91" s="71" t="s">
        <v>6</v>
      </c>
      <c r="B91" s="71"/>
      <c r="C91" s="71"/>
      <c r="D91" s="71"/>
      <c r="E91" s="71"/>
      <c r="F91" s="71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72"/>
      <c r="C93" s="72"/>
      <c r="D93" s="72"/>
      <c r="E93" s="72"/>
      <c r="F93" s="29"/>
    </row>
    <row r="94" spans="1:6" ht="15" x14ac:dyDescent="0.2">
      <c r="A94" s="73" t="s">
        <v>7</v>
      </c>
      <c r="B94" s="73"/>
      <c r="C94" s="73"/>
      <c r="D94" s="73"/>
      <c r="E94" s="73"/>
      <c r="F94" s="73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1"/>
      <c r="C98" s="21"/>
      <c r="D98" s="21"/>
    </row>
  </sheetData>
  <mergeCells count="50">
    <mergeCell ref="B46:D46"/>
    <mergeCell ref="A31:F31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44:D44"/>
    <mergeCell ref="B58:D58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9:D59"/>
    <mergeCell ref="B60:D60"/>
    <mergeCell ref="B61:D61"/>
    <mergeCell ref="B62:D62"/>
    <mergeCell ref="B63:D63"/>
    <mergeCell ref="B65:D65"/>
    <mergeCell ref="B66:D66"/>
    <mergeCell ref="B67:D67"/>
    <mergeCell ref="B68:D68"/>
    <mergeCell ref="B69:D69"/>
    <mergeCell ref="A94:F94"/>
    <mergeCell ref="B96:D96"/>
    <mergeCell ref="B45:D45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4:D64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C27" sqref="C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67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15" x14ac:dyDescent="0.2">
      <c r="A26" s="22"/>
      <c r="B26" s="34" t="s">
        <v>27</v>
      </c>
      <c r="C26" s="29"/>
      <c r="D26" s="29"/>
      <c r="E26" s="29"/>
      <c r="F26" s="29"/>
    </row>
    <row r="27" spans="1:6" ht="15" x14ac:dyDescent="0.2">
      <c r="A27" s="22"/>
      <c r="B27" s="34" t="s">
        <v>28</v>
      </c>
      <c r="C27" s="29"/>
      <c r="D27" s="29"/>
      <c r="E27" s="29"/>
      <c r="F27" s="29"/>
    </row>
    <row r="28" spans="1:6" x14ac:dyDescent="0.2">
      <c r="A28" s="23"/>
      <c r="B28" s="29"/>
      <c r="C28" s="31"/>
      <c r="D28" s="31"/>
      <c r="E28" s="32"/>
      <c r="F28" s="29"/>
    </row>
    <row r="29" spans="1:6" ht="15" x14ac:dyDescent="0.2">
      <c r="A29" s="22"/>
      <c r="B29" s="31"/>
      <c r="C29" s="31"/>
      <c r="D29" s="35" t="s">
        <v>16</v>
      </c>
      <c r="E29" s="35" t="s">
        <v>68</v>
      </c>
      <c r="F29" s="29"/>
    </row>
    <row r="30" spans="1:6" ht="13.5" thickBot="1" x14ac:dyDescent="0.25">
      <c r="A30" s="24"/>
      <c r="B30" s="24"/>
      <c r="C30" s="24"/>
      <c r="D30" s="24"/>
      <c r="E30" s="24"/>
      <c r="F30" s="28"/>
    </row>
    <row r="31" spans="1:6" s="49" customFormat="1" ht="21.75" customHeight="1" x14ac:dyDescent="0.2">
      <c r="A31" s="76" t="s">
        <v>0</v>
      </c>
      <c r="B31" s="76"/>
      <c r="C31" s="76"/>
      <c r="D31" s="76"/>
      <c r="E31" s="76"/>
      <c r="F31" s="76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29"/>
      <c r="B33" s="30" t="s">
        <v>54</v>
      </c>
      <c r="C33" s="30"/>
      <c r="D33" s="30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69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54"/>
      <c r="C38" s="54"/>
      <c r="D38" s="54"/>
      <c r="E38" s="36"/>
      <c r="F38" s="29"/>
    </row>
    <row r="39" spans="1:6" ht="14.25" x14ac:dyDescent="0.2">
      <c r="A39" s="29"/>
      <c r="B39" s="75" t="s">
        <v>70</v>
      </c>
      <c r="C39" s="75"/>
      <c r="D39" s="75"/>
      <c r="E39" s="36"/>
      <c r="F39" s="29"/>
    </row>
    <row r="40" spans="1:6" ht="13.5" customHeight="1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28.5" customHeight="1" x14ac:dyDescent="0.2">
      <c r="A42" s="29"/>
      <c r="B42" s="75" t="s">
        <v>71</v>
      </c>
      <c r="C42" s="75"/>
      <c r="D42" s="75"/>
      <c r="E42" s="36"/>
      <c r="F42" s="29"/>
    </row>
    <row r="43" spans="1:6" ht="14.25" customHeight="1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 t="s">
        <v>46</v>
      </c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 t="s">
        <v>64</v>
      </c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4.25" x14ac:dyDescent="0.2">
      <c r="A68" s="29"/>
      <c r="B68" s="75"/>
      <c r="C68" s="75"/>
      <c r="D68" s="75"/>
      <c r="E68" s="36"/>
      <c r="F68" s="29"/>
    </row>
    <row r="69" spans="1:6" ht="14.25" x14ac:dyDescent="0.2">
      <c r="A69" s="29"/>
      <c r="B69" s="75"/>
      <c r="C69" s="75"/>
      <c r="D69" s="75"/>
      <c r="E69" s="36"/>
      <c r="F69" s="29"/>
    </row>
    <row r="70" spans="1:6" ht="14.25" x14ac:dyDescent="0.2">
      <c r="A70" s="29"/>
      <c r="B70" s="75"/>
      <c r="C70" s="75"/>
      <c r="D70" s="75"/>
      <c r="E70" s="36"/>
      <c r="F70" s="29"/>
    </row>
    <row r="71" spans="1:6" ht="14.25" x14ac:dyDescent="0.2">
      <c r="A71" s="29"/>
      <c r="B71" s="75"/>
      <c r="C71" s="75"/>
      <c r="D71" s="75"/>
      <c r="E71" s="36"/>
      <c r="F71" s="29"/>
    </row>
    <row r="72" spans="1:6" ht="14.25" x14ac:dyDescent="0.2">
      <c r="A72" s="29"/>
      <c r="B72" s="75"/>
      <c r="C72" s="75"/>
      <c r="D72" s="75"/>
      <c r="E72" s="36"/>
      <c r="F72" s="29"/>
    </row>
    <row r="73" spans="1:6" ht="14.25" x14ac:dyDescent="0.2">
      <c r="A73" s="29"/>
      <c r="B73" s="75"/>
      <c r="C73" s="75"/>
      <c r="D73" s="75"/>
      <c r="E73" s="36"/>
      <c r="F73" s="29"/>
    </row>
    <row r="74" spans="1:6" ht="13.5" customHeight="1" x14ac:dyDescent="0.2">
      <c r="A74" s="29"/>
      <c r="B74" s="75"/>
      <c r="C74" s="75"/>
      <c r="D74" s="75"/>
      <c r="E74" s="36"/>
      <c r="F74" s="29"/>
    </row>
    <row r="75" spans="1:6" ht="13.5" customHeight="1" x14ac:dyDescent="0.2">
      <c r="A75" s="29"/>
      <c r="B75" s="33" t="s">
        <v>20</v>
      </c>
      <c r="C75" s="34"/>
      <c r="D75" s="34"/>
      <c r="E75" s="37">
        <f>12*225</f>
        <v>2700</v>
      </c>
      <c r="F75" s="29"/>
    </row>
    <row r="76" spans="1:6" ht="13.5" customHeight="1" x14ac:dyDescent="0.2">
      <c r="A76" s="29"/>
      <c r="B76" s="42" t="s">
        <v>17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18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19</v>
      </c>
      <c r="C78" s="34"/>
      <c r="D78" s="34"/>
      <c r="E78" s="37">
        <f>SUM(E75:E77)</f>
        <v>2700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135</v>
      </c>
      <c r="F79" s="29"/>
    </row>
    <row r="80" spans="1:6" ht="13.5" customHeight="1" x14ac:dyDescent="0.2">
      <c r="A80" s="29"/>
      <c r="B80" s="34" t="s">
        <v>4</v>
      </c>
      <c r="C80" s="51">
        <v>9.9750000000000005E-2</v>
      </c>
      <c r="D80" s="34"/>
      <c r="E80" s="44">
        <f>ROUND(E78*C80,2)</f>
        <v>269.33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21</v>
      </c>
      <c r="C82" s="34"/>
      <c r="D82" s="34"/>
      <c r="E82" s="41">
        <f>SUM(E78:E80)</f>
        <v>3104.33</v>
      </c>
      <c r="F82" s="29"/>
    </row>
    <row r="83" spans="1:6" ht="15.75" thickTop="1" x14ac:dyDescent="0.2">
      <c r="A83" s="29"/>
      <c r="B83" s="68"/>
      <c r="C83" s="68"/>
      <c r="D83" s="68"/>
      <c r="E83" s="45"/>
      <c r="F83" s="29"/>
    </row>
    <row r="84" spans="1:6" ht="15" x14ac:dyDescent="0.2">
      <c r="A84" s="29"/>
      <c r="B84" s="74" t="s">
        <v>23</v>
      </c>
      <c r="C84" s="74"/>
      <c r="D84" s="74"/>
      <c r="E84" s="45">
        <v>0</v>
      </c>
      <c r="F84" s="29"/>
    </row>
    <row r="85" spans="1:6" ht="15" x14ac:dyDescent="0.2">
      <c r="A85" s="29"/>
      <c r="B85" s="68"/>
      <c r="C85" s="68"/>
      <c r="D85" s="68"/>
      <c r="E85" s="45"/>
      <c r="F85" s="29"/>
    </row>
    <row r="86" spans="1:6" ht="19.5" customHeight="1" x14ac:dyDescent="0.2">
      <c r="A86" s="29"/>
      <c r="B86" s="46" t="s">
        <v>22</v>
      </c>
      <c r="C86" s="47"/>
      <c r="D86" s="47"/>
      <c r="E86" s="48">
        <f>E82-E84</f>
        <v>3104.33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9"/>
      <c r="C89" s="69"/>
      <c r="D89" s="69"/>
      <c r="E89" s="69"/>
      <c r="F89" s="29"/>
    </row>
    <row r="90" spans="1:6" ht="14.25" x14ac:dyDescent="0.2">
      <c r="A90" s="70" t="s">
        <v>24</v>
      </c>
      <c r="B90" s="70"/>
      <c r="C90" s="70"/>
      <c r="D90" s="70"/>
      <c r="E90" s="70"/>
      <c r="F90" s="70"/>
    </row>
    <row r="91" spans="1:6" ht="14.25" x14ac:dyDescent="0.2">
      <c r="A91" s="71" t="s">
        <v>6</v>
      </c>
      <c r="B91" s="71"/>
      <c r="C91" s="71"/>
      <c r="D91" s="71"/>
      <c r="E91" s="71"/>
      <c r="F91" s="71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72"/>
      <c r="C93" s="72"/>
      <c r="D93" s="72"/>
      <c r="E93" s="72"/>
      <c r="F93" s="29"/>
    </row>
    <row r="94" spans="1:6" ht="15" x14ac:dyDescent="0.2">
      <c r="A94" s="73" t="s">
        <v>7</v>
      </c>
      <c r="B94" s="73"/>
      <c r="C94" s="73"/>
      <c r="D94" s="73"/>
      <c r="E94" s="73"/>
      <c r="F94" s="73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1"/>
      <c r="C98" s="21"/>
      <c r="D98" s="21"/>
    </row>
  </sheetData>
  <mergeCells count="50">
    <mergeCell ref="A94:F94"/>
    <mergeCell ref="B96:D96"/>
    <mergeCell ref="B84:D84"/>
    <mergeCell ref="B85:D85"/>
    <mergeCell ref="B89:E89"/>
    <mergeCell ref="A90:F90"/>
    <mergeCell ref="A91:F91"/>
    <mergeCell ref="B93:E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45:D45"/>
    <mergeCell ref="B46:D46"/>
    <mergeCell ref="B47:D47"/>
    <mergeCell ref="B63:D63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31:F31"/>
    <mergeCell ref="B34:D34"/>
    <mergeCell ref="B50:D50"/>
    <mergeCell ref="B51:D51"/>
    <mergeCell ref="B52:D52"/>
    <mergeCell ref="B35:D35"/>
    <mergeCell ref="B48:D48"/>
    <mergeCell ref="B49:D49"/>
    <mergeCell ref="B36:D36"/>
    <mergeCell ref="B37:D37"/>
    <mergeCell ref="B39:D39"/>
    <mergeCell ref="B40:D40"/>
    <mergeCell ref="B41:D41"/>
    <mergeCell ref="B43:D43"/>
    <mergeCell ref="B42:D42"/>
    <mergeCell ref="B44:D44"/>
  </mergeCells>
  <dataValidations count="1">
    <dataValidation type="list" allowBlank="1" showInputMessage="1" showErrorMessage="1" sqref="B83:B85 B12:B20 B34 B35:B74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54" sqref="B54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72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75</v>
      </c>
      <c r="C24" s="29"/>
      <c r="D24" s="29"/>
      <c r="E24" s="29"/>
      <c r="F24" s="29"/>
    </row>
    <row r="25" spans="1:6" ht="15" x14ac:dyDescent="0.2">
      <c r="A25" s="22"/>
      <c r="B25" s="33" t="s">
        <v>76</v>
      </c>
      <c r="C25" s="29"/>
      <c r="D25" s="29"/>
      <c r="E25" s="29"/>
      <c r="F25" s="29"/>
    </row>
    <row r="26" spans="1:6" ht="15" x14ac:dyDescent="0.2">
      <c r="A26" s="22"/>
      <c r="B26" s="34" t="s">
        <v>77</v>
      </c>
      <c r="C26" s="29"/>
      <c r="D26" s="29"/>
      <c r="E26" s="29"/>
      <c r="F26" s="29"/>
    </row>
    <row r="27" spans="1:6" ht="15" x14ac:dyDescent="0.2">
      <c r="A27" s="22"/>
      <c r="B27" s="34" t="s">
        <v>78</v>
      </c>
      <c r="C27" s="29"/>
      <c r="D27" s="29"/>
      <c r="E27" s="29"/>
      <c r="F27" s="29"/>
    </row>
    <row r="28" spans="1:6" x14ac:dyDescent="0.2">
      <c r="A28" s="23"/>
      <c r="B28" s="29"/>
      <c r="C28" s="31"/>
      <c r="D28" s="31"/>
      <c r="E28" s="32"/>
      <c r="F28" s="29"/>
    </row>
    <row r="29" spans="1:6" ht="15" x14ac:dyDescent="0.2">
      <c r="A29" s="22"/>
      <c r="B29" s="31"/>
      <c r="C29" s="31"/>
      <c r="D29" s="35" t="s">
        <v>16</v>
      </c>
      <c r="E29" s="35" t="s">
        <v>79</v>
      </c>
      <c r="F29" s="29"/>
    </row>
    <row r="30" spans="1:6" ht="13.5" thickBot="1" x14ac:dyDescent="0.25">
      <c r="A30" s="24"/>
      <c r="B30" s="24"/>
      <c r="C30" s="24"/>
      <c r="D30" s="24"/>
      <c r="E30" s="24"/>
      <c r="F30" s="28"/>
    </row>
    <row r="31" spans="1:6" s="49" customFormat="1" ht="21.75" customHeight="1" x14ac:dyDescent="0.2">
      <c r="A31" s="76" t="s">
        <v>0</v>
      </c>
      <c r="B31" s="76"/>
      <c r="C31" s="76"/>
      <c r="D31" s="76"/>
      <c r="E31" s="76"/>
      <c r="F31" s="76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29"/>
      <c r="B33" s="30" t="s">
        <v>54</v>
      </c>
      <c r="C33" s="30"/>
      <c r="D33" s="30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69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55"/>
      <c r="C38" s="55"/>
      <c r="D38" s="55"/>
      <c r="E38" s="36"/>
      <c r="F38" s="29"/>
    </row>
    <row r="39" spans="1:6" ht="14.25" x14ac:dyDescent="0.2">
      <c r="A39" s="29"/>
      <c r="B39" s="75" t="s">
        <v>70</v>
      </c>
      <c r="C39" s="75"/>
      <c r="D39" s="75"/>
      <c r="E39" s="36"/>
      <c r="F39" s="29"/>
    </row>
    <row r="40" spans="1:6" ht="13.5" customHeight="1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28.5" customHeight="1" x14ac:dyDescent="0.2">
      <c r="A42" s="29"/>
      <c r="B42" s="75" t="s">
        <v>71</v>
      </c>
      <c r="C42" s="75"/>
      <c r="D42" s="75"/>
      <c r="E42" s="36"/>
      <c r="F42" s="29"/>
    </row>
    <row r="43" spans="1:6" ht="14.25" customHeight="1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 t="s">
        <v>73</v>
      </c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 t="s">
        <v>9</v>
      </c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 t="s">
        <v>74</v>
      </c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 t="s">
        <v>46</v>
      </c>
      <c r="C54" s="75"/>
      <c r="D54" s="75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 t="s">
        <v>64</v>
      </c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 t="s">
        <v>37</v>
      </c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4.25" x14ac:dyDescent="0.2">
      <c r="A68" s="29"/>
      <c r="B68" s="75"/>
      <c r="C68" s="75"/>
      <c r="D68" s="75"/>
      <c r="E68" s="36"/>
      <c r="F68" s="29"/>
    </row>
    <row r="69" spans="1:6" ht="14.25" x14ac:dyDescent="0.2">
      <c r="A69" s="29"/>
      <c r="B69" s="75"/>
      <c r="C69" s="75"/>
      <c r="D69" s="75"/>
      <c r="E69" s="36"/>
      <c r="F69" s="29"/>
    </row>
    <row r="70" spans="1:6" ht="14.25" x14ac:dyDescent="0.2">
      <c r="A70" s="29"/>
      <c r="B70" s="75"/>
      <c r="C70" s="75"/>
      <c r="D70" s="75"/>
      <c r="E70" s="36"/>
      <c r="F70" s="29"/>
    </row>
    <row r="71" spans="1:6" ht="14.25" x14ac:dyDescent="0.2">
      <c r="A71" s="29"/>
      <c r="B71" s="75"/>
      <c r="C71" s="75"/>
      <c r="D71" s="75"/>
      <c r="E71" s="36"/>
      <c r="F71" s="29"/>
    </row>
    <row r="72" spans="1:6" ht="14.25" x14ac:dyDescent="0.2">
      <c r="A72" s="29"/>
      <c r="B72" s="75"/>
      <c r="C72" s="75"/>
      <c r="D72" s="75"/>
      <c r="E72" s="36"/>
      <c r="F72" s="29"/>
    </row>
    <row r="73" spans="1:6" ht="14.25" x14ac:dyDescent="0.2">
      <c r="A73" s="29"/>
      <c r="B73" s="75"/>
      <c r="C73" s="75"/>
      <c r="D73" s="75"/>
      <c r="E73" s="36"/>
      <c r="F73" s="29"/>
    </row>
    <row r="74" spans="1:6" ht="13.5" customHeight="1" x14ac:dyDescent="0.2">
      <c r="A74" s="29"/>
      <c r="B74" s="75"/>
      <c r="C74" s="75"/>
      <c r="D74" s="75"/>
      <c r="E74" s="36"/>
      <c r="F74" s="29"/>
    </row>
    <row r="75" spans="1:6" ht="13.5" customHeight="1" x14ac:dyDescent="0.2">
      <c r="A75" s="29"/>
      <c r="B75" s="33" t="s">
        <v>20</v>
      </c>
      <c r="C75" s="34"/>
      <c r="D75" s="34"/>
      <c r="E75" s="37">
        <v>6500</v>
      </c>
      <c r="F75" s="29"/>
    </row>
    <row r="76" spans="1:6" ht="13.5" customHeight="1" x14ac:dyDescent="0.2">
      <c r="A76" s="29"/>
      <c r="B76" s="42" t="s">
        <v>17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18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19</v>
      </c>
      <c r="C78" s="34"/>
      <c r="D78" s="34"/>
      <c r="E78" s="37">
        <f>SUM(E75:E77)</f>
        <v>6500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325</v>
      </c>
      <c r="F79" s="29"/>
    </row>
    <row r="80" spans="1:6" ht="13.5" customHeight="1" x14ac:dyDescent="0.2">
      <c r="A80" s="29"/>
      <c r="B80" s="34" t="s">
        <v>4</v>
      </c>
      <c r="C80" s="51">
        <v>9.9750000000000005E-2</v>
      </c>
      <c r="D80" s="34"/>
      <c r="E80" s="44">
        <f>ROUND(E78*C80,2)</f>
        <v>648.38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21</v>
      </c>
      <c r="C82" s="34"/>
      <c r="D82" s="34"/>
      <c r="E82" s="41">
        <f>SUM(E78:E80)</f>
        <v>7473.38</v>
      </c>
      <c r="F82" s="29"/>
    </row>
    <row r="83" spans="1:6" ht="15.75" thickTop="1" x14ac:dyDescent="0.2">
      <c r="A83" s="29"/>
      <c r="B83" s="68"/>
      <c r="C83" s="68"/>
      <c r="D83" s="68"/>
      <c r="E83" s="45"/>
      <c r="F83" s="29"/>
    </row>
    <row r="84" spans="1:6" ht="15" x14ac:dyDescent="0.2">
      <c r="A84" s="29"/>
      <c r="B84" s="74" t="s">
        <v>23</v>
      </c>
      <c r="C84" s="74"/>
      <c r="D84" s="74"/>
      <c r="E84" s="45">
        <v>0</v>
      </c>
      <c r="F84" s="29"/>
    </row>
    <row r="85" spans="1:6" ht="15" x14ac:dyDescent="0.2">
      <c r="A85" s="29"/>
      <c r="B85" s="68"/>
      <c r="C85" s="68"/>
      <c r="D85" s="68"/>
      <c r="E85" s="45"/>
      <c r="F85" s="29"/>
    </row>
    <row r="86" spans="1:6" ht="19.5" customHeight="1" x14ac:dyDescent="0.2">
      <c r="A86" s="29"/>
      <c r="B86" s="46" t="s">
        <v>22</v>
      </c>
      <c r="C86" s="47"/>
      <c r="D86" s="47"/>
      <c r="E86" s="48">
        <f>E82-E84</f>
        <v>7473.38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9"/>
      <c r="C89" s="69"/>
      <c r="D89" s="69"/>
      <c r="E89" s="69"/>
      <c r="F89" s="29"/>
    </row>
    <row r="90" spans="1:6" ht="14.25" x14ac:dyDescent="0.2">
      <c r="A90" s="70" t="s">
        <v>24</v>
      </c>
      <c r="B90" s="70"/>
      <c r="C90" s="70"/>
      <c r="D90" s="70"/>
      <c r="E90" s="70"/>
      <c r="F90" s="70"/>
    </row>
    <row r="91" spans="1:6" ht="14.25" x14ac:dyDescent="0.2">
      <c r="A91" s="71" t="s">
        <v>6</v>
      </c>
      <c r="B91" s="71"/>
      <c r="C91" s="71"/>
      <c r="D91" s="71"/>
      <c r="E91" s="71"/>
      <c r="F91" s="71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72"/>
      <c r="C93" s="72"/>
      <c r="D93" s="72"/>
      <c r="E93" s="72"/>
      <c r="F93" s="29"/>
    </row>
    <row r="94" spans="1:6" ht="15" x14ac:dyDescent="0.2">
      <c r="A94" s="73" t="s">
        <v>7</v>
      </c>
      <c r="B94" s="73"/>
      <c r="C94" s="73"/>
      <c r="D94" s="73"/>
      <c r="E94" s="73"/>
      <c r="F94" s="73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1"/>
      <c r="C98" s="21"/>
      <c r="D98" s="21"/>
    </row>
  </sheetData>
  <mergeCells count="50">
    <mergeCell ref="B39:D39"/>
    <mergeCell ref="A31:F31"/>
    <mergeCell ref="B34:D34"/>
    <mergeCell ref="B35:D35"/>
    <mergeCell ref="B36:D36"/>
    <mergeCell ref="B37:D37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82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86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 t="s">
        <v>84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56"/>
      <c r="C55" s="56"/>
      <c r="D55" s="56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1.25*230</f>
        <v>287.5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25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130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442.5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22.13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44.14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508.77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508.77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87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88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 t="s">
        <v>97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28.5" customHeight="1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57"/>
      <c r="C54" s="57"/>
      <c r="D54" s="57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3.5" customHeight="1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33" t="s">
        <v>20</v>
      </c>
      <c r="C68" s="34"/>
      <c r="D68" s="34"/>
      <c r="E68" s="37">
        <f>9.25*230</f>
        <v>2127.5</v>
      </c>
      <c r="F68" s="29"/>
    </row>
    <row r="69" spans="1:6" ht="13.5" customHeight="1" x14ac:dyDescent="0.2">
      <c r="A69" s="29"/>
      <c r="B69" s="42" t="s">
        <v>17</v>
      </c>
      <c r="C69" s="34"/>
      <c r="D69" s="34"/>
      <c r="E69" s="38">
        <v>0</v>
      </c>
      <c r="F69" s="29"/>
    </row>
    <row r="70" spans="1:6" ht="13.5" customHeight="1" x14ac:dyDescent="0.2">
      <c r="A70" s="29"/>
      <c r="B70" s="42" t="s">
        <v>85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33" t="s">
        <v>19</v>
      </c>
      <c r="C71" s="34"/>
      <c r="D71" s="34"/>
      <c r="E71" s="37">
        <f>SUM(E68:E70)</f>
        <v>2127.5</v>
      </c>
      <c r="F71" s="29"/>
    </row>
    <row r="72" spans="1:6" ht="13.5" customHeight="1" x14ac:dyDescent="0.2">
      <c r="A72" s="29"/>
      <c r="B72" s="34" t="s">
        <v>5</v>
      </c>
      <c r="C72" s="39">
        <v>0.05</v>
      </c>
      <c r="D72" s="34"/>
      <c r="E72" s="43">
        <f>ROUND(E71*C72,2)</f>
        <v>106.38</v>
      </c>
      <c r="F72" s="29"/>
    </row>
    <row r="73" spans="1:6" ht="13.5" customHeight="1" x14ac:dyDescent="0.2">
      <c r="A73" s="29"/>
      <c r="B73" s="34" t="s">
        <v>4</v>
      </c>
      <c r="C73" s="51">
        <v>9.9750000000000005E-2</v>
      </c>
      <c r="D73" s="34"/>
      <c r="E73" s="44">
        <f>ROUND(E71*C73,2)</f>
        <v>212.22</v>
      </c>
      <c r="F73" s="29"/>
    </row>
    <row r="74" spans="1:6" ht="13.5" customHeight="1" x14ac:dyDescent="0.2">
      <c r="A74" s="29"/>
      <c r="B74" s="34"/>
      <c r="C74" s="34"/>
      <c r="D74" s="34"/>
      <c r="E74" s="40"/>
      <c r="F74" s="29"/>
    </row>
    <row r="75" spans="1:6" ht="16.5" customHeight="1" thickBot="1" x14ac:dyDescent="0.25">
      <c r="A75" s="29"/>
      <c r="B75" s="33" t="s">
        <v>21</v>
      </c>
      <c r="C75" s="34"/>
      <c r="D75" s="34"/>
      <c r="E75" s="41">
        <f>SUM(E71:E73)</f>
        <v>2446.1</v>
      </c>
      <c r="F75" s="29"/>
    </row>
    <row r="76" spans="1:6" ht="15.75" thickTop="1" x14ac:dyDescent="0.2">
      <c r="A76" s="29"/>
      <c r="B76" s="68"/>
      <c r="C76" s="68"/>
      <c r="D76" s="68"/>
      <c r="E76" s="45"/>
      <c r="F76" s="29"/>
    </row>
    <row r="77" spans="1:6" ht="15" x14ac:dyDescent="0.2">
      <c r="A77" s="29"/>
      <c r="B77" s="74" t="s">
        <v>23</v>
      </c>
      <c r="C77" s="74"/>
      <c r="D77" s="74"/>
      <c r="E77" s="45">
        <v>0</v>
      </c>
      <c r="F77" s="29"/>
    </row>
    <row r="78" spans="1:6" ht="15" x14ac:dyDescent="0.2">
      <c r="A78" s="29"/>
      <c r="B78" s="68"/>
      <c r="C78" s="68"/>
      <c r="D78" s="68"/>
      <c r="E78" s="45"/>
      <c r="F78" s="29"/>
    </row>
    <row r="79" spans="1:6" ht="19.5" customHeight="1" x14ac:dyDescent="0.2">
      <c r="A79" s="29"/>
      <c r="B79" s="46" t="s">
        <v>22</v>
      </c>
      <c r="C79" s="47"/>
      <c r="D79" s="47"/>
      <c r="E79" s="48">
        <f>E75-E77</f>
        <v>2446.1</v>
      </c>
      <c r="F79" s="29"/>
    </row>
    <row r="80" spans="1:6" ht="13.5" customHeight="1" x14ac:dyDescent="0.2">
      <c r="A80" s="29"/>
      <c r="B80" s="29"/>
      <c r="C80" s="29"/>
      <c r="D80" s="29"/>
      <c r="E80" s="29"/>
      <c r="F80" s="29"/>
    </row>
    <row r="81" spans="1:6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69"/>
      <c r="C82" s="69"/>
      <c r="D82" s="69"/>
      <c r="E82" s="69"/>
      <c r="F82" s="29"/>
    </row>
    <row r="83" spans="1:6" ht="14.25" x14ac:dyDescent="0.2">
      <c r="A83" s="70" t="s">
        <v>80</v>
      </c>
      <c r="B83" s="70"/>
      <c r="C83" s="70"/>
      <c r="D83" s="70"/>
      <c r="E83" s="70"/>
      <c r="F83" s="70"/>
    </row>
    <row r="84" spans="1:6" ht="14.25" x14ac:dyDescent="0.2">
      <c r="A84" s="71" t="s">
        <v>81</v>
      </c>
      <c r="B84" s="71"/>
      <c r="C84" s="71"/>
      <c r="D84" s="71"/>
      <c r="E84" s="71"/>
      <c r="F84" s="71"/>
    </row>
    <row r="85" spans="1:6" x14ac:dyDescent="0.2">
      <c r="A85" s="29"/>
      <c r="B85" s="29"/>
      <c r="C85" s="29"/>
      <c r="D85" s="29"/>
      <c r="E85" s="29"/>
      <c r="F85" s="29"/>
    </row>
    <row r="86" spans="1:6" x14ac:dyDescent="0.2">
      <c r="A86" s="29"/>
      <c r="B86" s="72"/>
      <c r="C86" s="72"/>
      <c r="D86" s="72"/>
      <c r="E86" s="72"/>
      <c r="F86" s="29"/>
    </row>
    <row r="87" spans="1:6" ht="15" x14ac:dyDescent="0.2">
      <c r="A87" s="73" t="s">
        <v>7</v>
      </c>
      <c r="B87" s="73"/>
      <c r="C87" s="73"/>
      <c r="D87" s="73"/>
      <c r="E87" s="73"/>
      <c r="F87" s="73"/>
    </row>
    <row r="89" spans="1:6" ht="39.75" customHeight="1" x14ac:dyDescent="0.2">
      <c r="B89" s="66"/>
      <c r="C89" s="67"/>
      <c r="D89" s="67"/>
    </row>
    <row r="90" spans="1:6" ht="13.5" customHeight="1" x14ac:dyDescent="0.2"/>
    <row r="91" spans="1:6" x14ac:dyDescent="0.2">
      <c r="B91" s="21"/>
      <c r="C91" s="21"/>
      <c r="D91" s="21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1"/>
  <sheetViews>
    <sheetView view="pageBreakPreview" zoomScale="80" zoomScaleNormal="100" zoomScaleSheetLayoutView="80" workbookViewId="0">
      <selection activeCell="B68" sqref="B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99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98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 t="s">
        <v>89</v>
      </c>
      <c r="C35" s="75"/>
      <c r="D35" s="75"/>
      <c r="E35" s="36"/>
      <c r="F35" s="29"/>
    </row>
    <row r="36" spans="1:6" ht="14.25" x14ac:dyDescent="0.2">
      <c r="A36" s="29"/>
      <c r="B36" s="75"/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 t="s">
        <v>90</v>
      </c>
      <c r="C38" s="75"/>
      <c r="D38" s="75"/>
      <c r="E38" s="36"/>
      <c r="F38" s="29"/>
    </row>
    <row r="39" spans="1:6" ht="14.25" x14ac:dyDescent="0.2">
      <c r="A39" s="29"/>
      <c r="B39" s="75"/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28.5" customHeight="1" x14ac:dyDescent="0.2">
      <c r="A41" s="29"/>
      <c r="B41" s="75" t="s">
        <v>91</v>
      </c>
      <c r="C41" s="75"/>
      <c r="D41" s="75"/>
      <c r="E41" s="36"/>
      <c r="F41" s="29"/>
    </row>
    <row r="42" spans="1:6" ht="14.25" x14ac:dyDescent="0.2">
      <c r="A42" s="29"/>
      <c r="B42" s="75"/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 t="s">
        <v>92</v>
      </c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 t="s">
        <v>93</v>
      </c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 t="s">
        <v>94</v>
      </c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 t="s">
        <v>95</v>
      </c>
      <c r="C53" s="75"/>
      <c r="D53" s="75"/>
      <c r="E53" s="36"/>
      <c r="F53" s="29"/>
    </row>
    <row r="54" spans="1:6" ht="14.25" x14ac:dyDescent="0.2">
      <c r="A54" s="29"/>
      <c r="B54" s="59"/>
      <c r="C54" s="59"/>
      <c r="D54" s="59"/>
      <c r="E54" s="36"/>
      <c r="F54" s="29"/>
    </row>
    <row r="55" spans="1:6" ht="14.25" x14ac:dyDescent="0.2">
      <c r="A55" s="29"/>
      <c r="B55" s="75"/>
      <c r="C55" s="75"/>
      <c r="D55" s="75"/>
      <c r="E55" s="36"/>
      <c r="F55" s="29"/>
    </row>
    <row r="56" spans="1:6" ht="14.25" x14ac:dyDescent="0.2">
      <c r="A56" s="29"/>
      <c r="B56" s="75" t="s">
        <v>96</v>
      </c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3.5" customHeight="1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33" t="s">
        <v>20</v>
      </c>
      <c r="C68" s="34"/>
      <c r="D68" s="34"/>
      <c r="E68" s="37">
        <f>9.25*230</f>
        <v>2127.5</v>
      </c>
      <c r="F68" s="29"/>
    </row>
    <row r="69" spans="1:6" ht="13.5" customHeight="1" x14ac:dyDescent="0.2">
      <c r="A69" s="29"/>
      <c r="B69" s="42" t="s">
        <v>17</v>
      </c>
      <c r="C69" s="34"/>
      <c r="D69" s="34"/>
      <c r="E69" s="38">
        <v>0</v>
      </c>
      <c r="F69" s="29"/>
    </row>
    <row r="70" spans="1:6" ht="13.5" customHeight="1" x14ac:dyDescent="0.2">
      <c r="A70" s="29"/>
      <c r="B70" s="42" t="s">
        <v>85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33" t="s">
        <v>19</v>
      </c>
      <c r="C71" s="34"/>
      <c r="D71" s="34"/>
      <c r="E71" s="37">
        <f>SUM(E68:E70)</f>
        <v>2127.5</v>
      </c>
      <c r="F71" s="29"/>
    </row>
    <row r="72" spans="1:6" ht="13.5" customHeight="1" x14ac:dyDescent="0.2">
      <c r="A72" s="29"/>
      <c r="B72" s="34" t="s">
        <v>5</v>
      </c>
      <c r="C72" s="39">
        <v>0.05</v>
      </c>
      <c r="D72" s="34"/>
      <c r="E72" s="43">
        <f>ROUND(E71*C72,2)</f>
        <v>106.38</v>
      </c>
      <c r="F72" s="29"/>
    </row>
    <row r="73" spans="1:6" ht="13.5" customHeight="1" x14ac:dyDescent="0.2">
      <c r="A73" s="29"/>
      <c r="B73" s="34" t="s">
        <v>4</v>
      </c>
      <c r="C73" s="51">
        <v>9.9750000000000005E-2</v>
      </c>
      <c r="D73" s="34"/>
      <c r="E73" s="44">
        <f>ROUND(E71*C73,2)</f>
        <v>212.22</v>
      </c>
      <c r="F73" s="29"/>
    </row>
    <row r="74" spans="1:6" ht="13.5" customHeight="1" x14ac:dyDescent="0.2">
      <c r="A74" s="29"/>
      <c r="B74" s="34"/>
      <c r="C74" s="34"/>
      <c r="D74" s="34"/>
      <c r="E74" s="40"/>
      <c r="F74" s="29"/>
    </row>
    <row r="75" spans="1:6" ht="16.5" customHeight="1" thickBot="1" x14ac:dyDescent="0.25">
      <c r="A75" s="29"/>
      <c r="B75" s="33" t="s">
        <v>21</v>
      </c>
      <c r="C75" s="34"/>
      <c r="D75" s="34"/>
      <c r="E75" s="41">
        <f>SUM(E71:E73)</f>
        <v>2446.1</v>
      </c>
      <c r="F75" s="29"/>
    </row>
    <row r="76" spans="1:6" ht="15.75" thickTop="1" x14ac:dyDescent="0.2">
      <c r="A76" s="29"/>
      <c r="B76" s="68"/>
      <c r="C76" s="68"/>
      <c r="D76" s="68"/>
      <c r="E76" s="45"/>
      <c r="F76" s="29"/>
    </row>
    <row r="77" spans="1:6" ht="15" x14ac:dyDescent="0.2">
      <c r="A77" s="29"/>
      <c r="B77" s="74" t="s">
        <v>23</v>
      </c>
      <c r="C77" s="74"/>
      <c r="D77" s="74"/>
      <c r="E77" s="45">
        <v>0</v>
      </c>
      <c r="F77" s="29"/>
    </row>
    <row r="78" spans="1:6" ht="15" x14ac:dyDescent="0.2">
      <c r="A78" s="29"/>
      <c r="B78" s="68"/>
      <c r="C78" s="68"/>
      <c r="D78" s="68"/>
      <c r="E78" s="45"/>
      <c r="F78" s="29"/>
    </row>
    <row r="79" spans="1:6" ht="19.5" customHeight="1" x14ac:dyDescent="0.2">
      <c r="A79" s="29"/>
      <c r="B79" s="46" t="s">
        <v>22</v>
      </c>
      <c r="C79" s="47"/>
      <c r="D79" s="47"/>
      <c r="E79" s="48">
        <f>E75-E77</f>
        <v>2446.1</v>
      </c>
      <c r="F79" s="29"/>
    </row>
    <row r="80" spans="1:6" ht="13.5" customHeight="1" x14ac:dyDescent="0.2">
      <c r="A80" s="29"/>
      <c r="B80" s="29"/>
      <c r="C80" s="29"/>
      <c r="D80" s="29"/>
      <c r="E80" s="29"/>
      <c r="F80" s="29"/>
    </row>
    <row r="81" spans="1:6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69"/>
      <c r="C82" s="69"/>
      <c r="D82" s="69"/>
      <c r="E82" s="69"/>
      <c r="F82" s="29"/>
    </row>
    <row r="83" spans="1:6" ht="14.25" x14ac:dyDescent="0.2">
      <c r="A83" s="70" t="s">
        <v>80</v>
      </c>
      <c r="B83" s="70"/>
      <c r="C83" s="70"/>
      <c r="D83" s="70"/>
      <c r="E83" s="70"/>
      <c r="F83" s="70"/>
    </row>
    <row r="84" spans="1:6" ht="14.25" x14ac:dyDescent="0.2">
      <c r="A84" s="71" t="s">
        <v>81</v>
      </c>
      <c r="B84" s="71"/>
      <c r="C84" s="71"/>
      <c r="D84" s="71"/>
      <c r="E84" s="71"/>
      <c r="F84" s="71"/>
    </row>
    <row r="85" spans="1:6" x14ac:dyDescent="0.2">
      <c r="A85" s="29"/>
      <c r="B85" s="29"/>
      <c r="C85" s="29"/>
      <c r="D85" s="29"/>
      <c r="E85" s="29"/>
      <c r="F85" s="29"/>
    </row>
    <row r="86" spans="1:6" x14ac:dyDescent="0.2">
      <c r="A86" s="29"/>
      <c r="B86" s="72"/>
      <c r="C86" s="72"/>
      <c r="D86" s="72"/>
      <c r="E86" s="72"/>
      <c r="F86" s="29"/>
    </row>
    <row r="87" spans="1:6" ht="15" x14ac:dyDescent="0.2">
      <c r="A87" s="73" t="s">
        <v>7</v>
      </c>
      <c r="B87" s="73"/>
      <c r="C87" s="73"/>
      <c r="D87" s="73"/>
      <c r="E87" s="73"/>
      <c r="F87" s="73"/>
    </row>
    <row r="89" spans="1:6" ht="39.75" customHeight="1" x14ac:dyDescent="0.2">
      <c r="B89" s="66"/>
      <c r="C89" s="67"/>
      <c r="D89" s="67"/>
    </row>
    <row r="90" spans="1:6" ht="13.5" customHeight="1" x14ac:dyDescent="0.2"/>
    <row r="91" spans="1:6" x14ac:dyDescent="0.2">
      <c r="B91" s="21"/>
      <c r="C91" s="21"/>
      <c r="D91" s="21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100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101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102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 t="s">
        <v>103</v>
      </c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 t="s">
        <v>104</v>
      </c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 t="s">
        <v>105</v>
      </c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0"/>
      <c r="C55" s="60"/>
      <c r="D55" s="60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3.25*235</f>
        <v>763.75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763.75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38.19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76.180000000000007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878.12000000000012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878.12000000000012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42:D42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3" t="s">
        <v>106</v>
      </c>
      <c r="C21" s="29"/>
      <c r="D21" s="29"/>
      <c r="E21" s="29"/>
      <c r="F21" s="29"/>
    </row>
    <row r="22" spans="1:6" ht="15" x14ac:dyDescent="0.2">
      <c r="A22" s="22"/>
      <c r="B22" s="34"/>
      <c r="C22" s="29"/>
      <c r="D22" s="29"/>
      <c r="E22" s="29"/>
      <c r="F22" s="29"/>
    </row>
    <row r="23" spans="1:6" ht="15" x14ac:dyDescent="0.2">
      <c r="A23" s="22"/>
      <c r="B23" s="34"/>
      <c r="C23" s="29"/>
      <c r="D23" s="29"/>
      <c r="E23" s="29"/>
      <c r="F23" s="29"/>
    </row>
    <row r="24" spans="1:6" ht="15" x14ac:dyDescent="0.2">
      <c r="A24" s="22"/>
      <c r="B24" s="33" t="s">
        <v>25</v>
      </c>
      <c r="C24" s="29"/>
      <c r="D24" s="29"/>
      <c r="E24" s="29"/>
      <c r="F24" s="29"/>
    </row>
    <row r="25" spans="1:6" ht="15" x14ac:dyDescent="0.2">
      <c r="A25" s="22"/>
      <c r="B25" s="33" t="s">
        <v>26</v>
      </c>
      <c r="C25" s="29"/>
      <c r="D25" s="29"/>
      <c r="E25" s="29"/>
      <c r="F25" s="29"/>
    </row>
    <row r="26" spans="1:6" ht="33.75" customHeight="1" x14ac:dyDescent="0.2">
      <c r="A26" s="22"/>
      <c r="B26" s="58" t="s">
        <v>83</v>
      </c>
      <c r="C26" s="29"/>
      <c r="D26" s="29"/>
      <c r="E26" s="29"/>
      <c r="F26" s="29"/>
    </row>
    <row r="27" spans="1:6" x14ac:dyDescent="0.2">
      <c r="A27" s="23"/>
      <c r="B27" s="29"/>
      <c r="C27" s="31"/>
      <c r="D27" s="31"/>
      <c r="E27" s="32"/>
      <c r="F27" s="29"/>
    </row>
    <row r="28" spans="1:6" ht="15" x14ac:dyDescent="0.2">
      <c r="A28" s="22"/>
      <c r="B28" s="31"/>
      <c r="C28" s="31"/>
      <c r="D28" s="35" t="s">
        <v>16</v>
      </c>
      <c r="E28" s="35" t="s">
        <v>107</v>
      </c>
      <c r="F28" s="29"/>
    </row>
    <row r="29" spans="1:6" ht="13.5" thickBot="1" x14ac:dyDescent="0.25">
      <c r="A29" s="24"/>
      <c r="B29" s="24"/>
      <c r="C29" s="24"/>
      <c r="D29" s="24"/>
      <c r="E29" s="24"/>
      <c r="F29" s="28"/>
    </row>
    <row r="30" spans="1:6" s="49" customFormat="1" ht="21.75" customHeight="1" x14ac:dyDescent="0.2">
      <c r="A30" s="76" t="s">
        <v>0</v>
      </c>
      <c r="B30" s="76"/>
      <c r="C30" s="76"/>
      <c r="D30" s="76"/>
      <c r="E30" s="76"/>
      <c r="F30" s="76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29"/>
      <c r="B32" s="30" t="s">
        <v>54</v>
      </c>
      <c r="C32" s="30"/>
      <c r="D32" s="30"/>
      <c r="E32" s="36"/>
      <c r="F32" s="29"/>
    </row>
    <row r="33" spans="1:6" ht="14.25" x14ac:dyDescent="0.2">
      <c r="A33" s="29"/>
      <c r="B33" s="75"/>
      <c r="C33" s="75"/>
      <c r="D33" s="75"/>
      <c r="E33" s="36"/>
      <c r="F33" s="29"/>
    </row>
    <row r="34" spans="1:6" ht="14.25" x14ac:dyDescent="0.2">
      <c r="A34" s="29"/>
      <c r="B34" s="75"/>
      <c r="C34" s="75"/>
      <c r="D34" s="75"/>
      <c r="E34" s="36"/>
      <c r="F34" s="29"/>
    </row>
    <row r="35" spans="1:6" ht="14.25" x14ac:dyDescent="0.2">
      <c r="A35" s="29"/>
      <c r="B35" s="75"/>
      <c r="C35" s="75"/>
      <c r="D35" s="75"/>
      <c r="E35" s="36"/>
      <c r="F35" s="29"/>
    </row>
    <row r="36" spans="1:6" ht="14.25" x14ac:dyDescent="0.2">
      <c r="A36" s="29"/>
      <c r="B36" s="75" t="s">
        <v>108</v>
      </c>
      <c r="C36" s="75"/>
      <c r="D36" s="75"/>
      <c r="E36" s="36"/>
      <c r="F36" s="29"/>
    </row>
    <row r="37" spans="1:6" ht="14.25" x14ac:dyDescent="0.2">
      <c r="A37" s="29"/>
      <c r="B37" s="75"/>
      <c r="C37" s="75"/>
      <c r="D37" s="75"/>
      <c r="E37" s="36"/>
      <c r="F37" s="29"/>
    </row>
    <row r="38" spans="1:6" ht="14.25" x14ac:dyDescent="0.2">
      <c r="A38" s="29"/>
      <c r="B38" s="75"/>
      <c r="C38" s="75"/>
      <c r="D38" s="75"/>
      <c r="E38" s="36"/>
      <c r="F38" s="29"/>
    </row>
    <row r="39" spans="1:6" ht="14.25" x14ac:dyDescent="0.2">
      <c r="A39" s="29"/>
      <c r="B39" s="75" t="s">
        <v>109</v>
      </c>
      <c r="C39" s="75"/>
      <c r="D39" s="75"/>
      <c r="E39" s="36"/>
      <c r="F39" s="29"/>
    </row>
    <row r="40" spans="1:6" ht="14.25" x14ac:dyDescent="0.2">
      <c r="A40" s="29"/>
      <c r="B40" s="75"/>
      <c r="C40" s="75"/>
      <c r="D40" s="75"/>
      <c r="E40" s="36"/>
      <c r="F40" s="29"/>
    </row>
    <row r="41" spans="1:6" ht="14.25" x14ac:dyDescent="0.2">
      <c r="A41" s="29"/>
      <c r="B41" s="75"/>
      <c r="C41" s="75"/>
      <c r="D41" s="75"/>
      <c r="E41" s="36"/>
      <c r="F41" s="29"/>
    </row>
    <row r="42" spans="1:6" ht="14.25" x14ac:dyDescent="0.2">
      <c r="A42" s="29"/>
      <c r="B42" s="75" t="s">
        <v>110</v>
      </c>
      <c r="C42" s="75"/>
      <c r="D42" s="75"/>
      <c r="E42" s="36"/>
      <c r="F42" s="29"/>
    </row>
    <row r="43" spans="1:6" ht="14.25" x14ac:dyDescent="0.2">
      <c r="A43" s="29"/>
      <c r="B43" s="75"/>
      <c r="C43" s="75"/>
      <c r="D43" s="75"/>
      <c r="E43" s="36"/>
      <c r="F43" s="29"/>
    </row>
    <row r="44" spans="1:6" ht="14.25" x14ac:dyDescent="0.2">
      <c r="A44" s="29"/>
      <c r="B44" s="75"/>
      <c r="C44" s="75"/>
      <c r="D44" s="75"/>
      <c r="E44" s="36"/>
      <c r="F44" s="29"/>
    </row>
    <row r="45" spans="1:6" ht="14.25" x14ac:dyDescent="0.2">
      <c r="A45" s="29"/>
      <c r="B45" s="75"/>
      <c r="C45" s="75"/>
      <c r="D45" s="75"/>
      <c r="E45" s="36"/>
      <c r="F45" s="29"/>
    </row>
    <row r="46" spans="1:6" ht="14.25" x14ac:dyDescent="0.2">
      <c r="A46" s="29"/>
      <c r="B46" s="75"/>
      <c r="C46" s="75"/>
      <c r="D46" s="75"/>
      <c r="E46" s="36"/>
      <c r="F46" s="29"/>
    </row>
    <row r="47" spans="1:6" ht="14.25" x14ac:dyDescent="0.2">
      <c r="A47" s="29"/>
      <c r="B47" s="75"/>
      <c r="C47" s="75"/>
      <c r="D47" s="75"/>
      <c r="E47" s="36"/>
      <c r="F47" s="29"/>
    </row>
    <row r="48" spans="1:6" ht="14.25" x14ac:dyDescent="0.2">
      <c r="A48" s="29"/>
      <c r="B48" s="75"/>
      <c r="C48" s="75"/>
      <c r="D48" s="75"/>
      <c r="E48" s="36"/>
      <c r="F48" s="29"/>
    </row>
    <row r="49" spans="1:6" ht="14.25" x14ac:dyDescent="0.2">
      <c r="A49" s="29"/>
      <c r="B49" s="75"/>
      <c r="C49" s="75"/>
      <c r="D49" s="75"/>
      <c r="E49" s="36"/>
      <c r="F49" s="29"/>
    </row>
    <row r="50" spans="1:6" ht="14.25" x14ac:dyDescent="0.2">
      <c r="A50" s="29"/>
      <c r="B50" s="75"/>
      <c r="C50" s="75"/>
      <c r="D50" s="75"/>
      <c r="E50" s="36"/>
      <c r="F50" s="29"/>
    </row>
    <row r="51" spans="1:6" ht="14.25" x14ac:dyDescent="0.2">
      <c r="A51" s="29"/>
      <c r="B51" s="75"/>
      <c r="C51" s="75"/>
      <c r="D51" s="75"/>
      <c r="E51" s="36"/>
      <c r="F51" s="29"/>
    </row>
    <row r="52" spans="1:6" ht="14.25" x14ac:dyDescent="0.2">
      <c r="A52" s="29"/>
      <c r="B52" s="75"/>
      <c r="C52" s="75"/>
      <c r="D52" s="75"/>
      <c r="E52" s="36"/>
      <c r="F52" s="29"/>
    </row>
    <row r="53" spans="1:6" ht="14.25" x14ac:dyDescent="0.2">
      <c r="A53" s="29"/>
      <c r="B53" s="75"/>
      <c r="C53" s="75"/>
      <c r="D53" s="75"/>
      <c r="E53" s="36"/>
      <c r="F53" s="29"/>
    </row>
    <row r="54" spans="1:6" ht="14.25" x14ac:dyDescent="0.2">
      <c r="A54" s="29"/>
      <c r="B54" s="75"/>
      <c r="C54" s="75"/>
      <c r="D54" s="75"/>
      <c r="E54" s="36"/>
      <c r="F54" s="29"/>
    </row>
    <row r="55" spans="1:6" ht="14.25" x14ac:dyDescent="0.2">
      <c r="A55" s="29"/>
      <c r="B55" s="61"/>
      <c r="C55" s="61"/>
      <c r="D55" s="61"/>
      <c r="E55" s="36"/>
      <c r="F55" s="29"/>
    </row>
    <row r="56" spans="1:6" ht="14.25" x14ac:dyDescent="0.2">
      <c r="A56" s="29"/>
      <c r="B56" s="75"/>
      <c r="C56" s="75"/>
      <c r="D56" s="75"/>
      <c r="E56" s="36"/>
      <c r="F56" s="29"/>
    </row>
    <row r="57" spans="1:6" ht="14.25" x14ac:dyDescent="0.2">
      <c r="A57" s="29"/>
      <c r="B57" s="75"/>
      <c r="C57" s="75"/>
      <c r="D57" s="75"/>
      <c r="E57" s="36"/>
      <c r="F57" s="29"/>
    </row>
    <row r="58" spans="1:6" ht="14.25" x14ac:dyDescent="0.2">
      <c r="A58" s="29"/>
      <c r="B58" s="75"/>
      <c r="C58" s="75"/>
      <c r="D58" s="75"/>
      <c r="E58" s="36"/>
      <c r="F58" s="29"/>
    </row>
    <row r="59" spans="1:6" ht="14.25" x14ac:dyDescent="0.2">
      <c r="A59" s="29"/>
      <c r="B59" s="75"/>
      <c r="C59" s="75"/>
      <c r="D59" s="75"/>
      <c r="E59" s="36"/>
      <c r="F59" s="29"/>
    </row>
    <row r="60" spans="1:6" ht="14.25" x14ac:dyDescent="0.2">
      <c r="A60" s="29"/>
      <c r="B60" s="75"/>
      <c r="C60" s="75"/>
      <c r="D60" s="75"/>
      <c r="E60" s="36"/>
      <c r="F60" s="29"/>
    </row>
    <row r="61" spans="1:6" ht="14.25" x14ac:dyDescent="0.2">
      <c r="A61" s="29"/>
      <c r="B61" s="75"/>
      <c r="C61" s="75"/>
      <c r="D61" s="75"/>
      <c r="E61" s="36"/>
      <c r="F61" s="29"/>
    </row>
    <row r="62" spans="1:6" ht="14.25" x14ac:dyDescent="0.2">
      <c r="A62" s="29"/>
      <c r="B62" s="75"/>
      <c r="C62" s="75"/>
      <c r="D62" s="75"/>
      <c r="E62" s="36"/>
      <c r="F62" s="29"/>
    </row>
    <row r="63" spans="1:6" ht="14.25" x14ac:dyDescent="0.2">
      <c r="A63" s="29"/>
      <c r="B63" s="75"/>
      <c r="C63" s="75"/>
      <c r="D63" s="75"/>
      <c r="E63" s="36"/>
      <c r="F63" s="29"/>
    </row>
    <row r="64" spans="1:6" ht="14.25" x14ac:dyDescent="0.2">
      <c r="A64" s="29"/>
      <c r="B64" s="75"/>
      <c r="C64" s="75"/>
      <c r="D64" s="75"/>
      <c r="E64" s="36"/>
      <c r="F64" s="29"/>
    </row>
    <row r="65" spans="1:6" ht="14.25" x14ac:dyDescent="0.2">
      <c r="A65" s="29"/>
      <c r="B65" s="75"/>
      <c r="C65" s="75"/>
      <c r="D65" s="75"/>
      <c r="E65" s="36"/>
      <c r="F65" s="29"/>
    </row>
    <row r="66" spans="1:6" ht="14.25" x14ac:dyDescent="0.2">
      <c r="A66" s="29"/>
      <c r="B66" s="75"/>
      <c r="C66" s="75"/>
      <c r="D66" s="75"/>
      <c r="E66" s="36"/>
      <c r="F66" s="29"/>
    </row>
    <row r="67" spans="1:6" ht="14.25" x14ac:dyDescent="0.2">
      <c r="A67" s="29"/>
      <c r="B67" s="75"/>
      <c r="C67" s="75"/>
      <c r="D67" s="75"/>
      <c r="E67" s="36"/>
      <c r="F67" s="29"/>
    </row>
    <row r="68" spans="1:6" ht="13.5" customHeight="1" x14ac:dyDescent="0.2">
      <c r="A68" s="29"/>
      <c r="B68" s="75"/>
      <c r="C68" s="75"/>
      <c r="D68" s="75"/>
      <c r="E68" s="36"/>
      <c r="F68" s="29"/>
    </row>
    <row r="69" spans="1:6" ht="13.5" customHeight="1" x14ac:dyDescent="0.2">
      <c r="A69" s="29"/>
      <c r="B69" s="33" t="s">
        <v>20</v>
      </c>
      <c r="C69" s="34"/>
      <c r="D69" s="34"/>
      <c r="E69" s="37">
        <f>2.25*235</f>
        <v>528.75</v>
      </c>
      <c r="F69" s="29"/>
    </row>
    <row r="70" spans="1:6" ht="13.5" customHeight="1" x14ac:dyDescent="0.2">
      <c r="A70" s="29"/>
      <c r="B70" s="42" t="s">
        <v>17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85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19</v>
      </c>
      <c r="C72" s="34"/>
      <c r="D72" s="34"/>
      <c r="E72" s="37">
        <f>SUM(E69:E71)</f>
        <v>528.75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26.44</v>
      </c>
      <c r="F73" s="29"/>
    </row>
    <row r="74" spans="1:6" ht="13.5" customHeight="1" x14ac:dyDescent="0.2">
      <c r="A74" s="29"/>
      <c r="B74" s="34" t="s">
        <v>4</v>
      </c>
      <c r="C74" s="51">
        <v>9.9750000000000005E-2</v>
      </c>
      <c r="D74" s="34"/>
      <c r="E74" s="44">
        <f>ROUND(E72*C74,2)</f>
        <v>52.74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21</v>
      </c>
      <c r="C76" s="34"/>
      <c r="D76" s="34"/>
      <c r="E76" s="41">
        <f>SUM(E72:E74)</f>
        <v>607.93000000000006</v>
      </c>
      <c r="F76" s="29"/>
    </row>
    <row r="77" spans="1:6" ht="15.75" thickTop="1" x14ac:dyDescent="0.2">
      <c r="A77" s="29"/>
      <c r="B77" s="68"/>
      <c r="C77" s="68"/>
      <c r="D77" s="68"/>
      <c r="E77" s="45"/>
      <c r="F77" s="29"/>
    </row>
    <row r="78" spans="1:6" ht="15" x14ac:dyDescent="0.2">
      <c r="A78" s="29"/>
      <c r="B78" s="74" t="s">
        <v>23</v>
      </c>
      <c r="C78" s="74"/>
      <c r="D78" s="74"/>
      <c r="E78" s="45">
        <v>0</v>
      </c>
      <c r="F78" s="29"/>
    </row>
    <row r="79" spans="1:6" ht="15" x14ac:dyDescent="0.2">
      <c r="A79" s="29"/>
      <c r="B79" s="68"/>
      <c r="C79" s="68"/>
      <c r="D79" s="68"/>
      <c r="E79" s="45"/>
      <c r="F79" s="29"/>
    </row>
    <row r="80" spans="1:6" ht="19.5" customHeight="1" x14ac:dyDescent="0.2">
      <c r="A80" s="29"/>
      <c r="B80" s="46" t="s">
        <v>22</v>
      </c>
      <c r="C80" s="47"/>
      <c r="D80" s="47"/>
      <c r="E80" s="48">
        <f>E76-E78</f>
        <v>607.93000000000006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9"/>
      <c r="C83" s="69"/>
      <c r="D83" s="69"/>
      <c r="E83" s="69"/>
      <c r="F83" s="29"/>
    </row>
    <row r="84" spans="1:6" ht="14.25" x14ac:dyDescent="0.2">
      <c r="A84" s="70" t="s">
        <v>80</v>
      </c>
      <c r="B84" s="70"/>
      <c r="C84" s="70"/>
      <c r="D84" s="70"/>
      <c r="E84" s="70"/>
      <c r="F84" s="70"/>
    </row>
    <row r="85" spans="1:6" ht="14.25" x14ac:dyDescent="0.2">
      <c r="A85" s="71" t="s">
        <v>81</v>
      </c>
      <c r="B85" s="71"/>
      <c r="C85" s="71"/>
      <c r="D85" s="71"/>
      <c r="E85" s="71"/>
      <c r="F85" s="71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72"/>
      <c r="C87" s="72"/>
      <c r="D87" s="72"/>
      <c r="E87" s="72"/>
      <c r="F87" s="29"/>
    </row>
    <row r="88" spans="1:6" ht="15" x14ac:dyDescent="0.2">
      <c r="A88" s="73" t="s">
        <v>7</v>
      </c>
      <c r="B88" s="73"/>
      <c r="C88" s="73"/>
      <c r="D88" s="73"/>
      <c r="E88" s="73"/>
      <c r="F88" s="73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33</vt:i4>
      </vt:variant>
    </vt:vector>
  </HeadingPairs>
  <TitlesOfParts>
    <vt:vector size="47" baseType="lpstr">
      <vt:lpstr>6-06-14</vt:lpstr>
      <vt:lpstr>25-07-14</vt:lpstr>
      <vt:lpstr>30-10-14</vt:lpstr>
      <vt:lpstr>27-01-15</vt:lpstr>
      <vt:lpstr>13-03-15</vt:lpstr>
      <vt:lpstr>20-07-15</vt:lpstr>
      <vt:lpstr>06-10-15</vt:lpstr>
      <vt:lpstr>31-03-16</vt:lpstr>
      <vt:lpstr>27-04-16</vt:lpstr>
      <vt:lpstr>03-05-17</vt:lpstr>
      <vt:lpstr>14-12-18</vt:lpstr>
      <vt:lpstr>19-04-19</vt:lpstr>
      <vt:lpstr>21-05-21</vt:lpstr>
      <vt:lpstr>Activités</vt:lpstr>
      <vt:lpstr>'03-05-17'!Liste_Activités</vt:lpstr>
      <vt:lpstr>'06-10-15'!Liste_Activités</vt:lpstr>
      <vt:lpstr>'13-03-15'!Liste_Activités</vt:lpstr>
      <vt:lpstr>'14-12-18'!Liste_Activités</vt:lpstr>
      <vt:lpstr>'19-04-19'!Liste_Activités</vt:lpstr>
      <vt:lpstr>'20-07-15'!Liste_Activités</vt:lpstr>
      <vt:lpstr>'21-05-21'!Liste_Activités</vt:lpstr>
      <vt:lpstr>'27-04-16'!Liste_Activités</vt:lpstr>
      <vt:lpstr>'31-03-16'!Liste_Activités</vt:lpstr>
      <vt:lpstr>Liste_Activités</vt:lpstr>
      <vt:lpstr>'03-05-17'!Print_Area</vt:lpstr>
      <vt:lpstr>'06-10-15'!Print_Area</vt:lpstr>
      <vt:lpstr>'13-03-15'!Print_Area</vt:lpstr>
      <vt:lpstr>'14-12-18'!Print_Area</vt:lpstr>
      <vt:lpstr>'19-04-19'!Print_Area</vt:lpstr>
      <vt:lpstr>'20-07-15'!Print_Area</vt:lpstr>
      <vt:lpstr>'21-05-21'!Print_Area</vt:lpstr>
      <vt:lpstr>'27-04-16'!Print_Area</vt:lpstr>
      <vt:lpstr>'31-03-16'!Print_Area</vt:lpstr>
      <vt:lpstr>'03-05-17'!Zone_d_impression</vt:lpstr>
      <vt:lpstr>'06-10-15'!Zone_d_impression</vt:lpstr>
      <vt:lpstr>'13-03-15'!Zone_d_impression</vt:lpstr>
      <vt:lpstr>'14-12-18'!Zone_d_impression</vt:lpstr>
      <vt:lpstr>'19-04-19'!Zone_d_impression</vt:lpstr>
      <vt:lpstr>'20-07-15'!Zone_d_impression</vt:lpstr>
      <vt:lpstr>'21-05-21'!Zone_d_impression</vt:lpstr>
      <vt:lpstr>'25-07-14'!Zone_d_impression</vt:lpstr>
      <vt:lpstr>'27-01-15'!Zone_d_impression</vt:lpstr>
      <vt:lpstr>'27-04-16'!Zone_d_impression</vt:lpstr>
      <vt:lpstr>'30-10-14'!Zone_d_impression</vt:lpstr>
      <vt:lpstr>'31-03-16'!Zone_d_impression</vt:lpstr>
      <vt:lpstr>'6-06-14'!Zone_d_impression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2021-05-21T21:50:23Z</cp:lastPrinted>
  <dcterms:created xsi:type="dcterms:W3CDTF">1996-11-05T19:10:39Z</dcterms:created>
  <dcterms:modified xsi:type="dcterms:W3CDTF">2021-05-21T21:53:29Z</dcterms:modified>
</cp:coreProperties>
</file>