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27"/>
  <workbookPr codeName="ThisWorkbook" defaultThemeVersion="124226"/>
  <mc:AlternateContent xmlns:mc="http://schemas.openxmlformats.org/markup-compatibility/2006">
    <mc:Choice Requires="x15">
      <x15ac:absPath xmlns:x15ac="http://schemas.microsoft.com/office/spreadsheetml/2010/11/ac" url="D:\Professionnel\GC Fiscalité Plus Inc\Administration\Facturation\"/>
    </mc:Choice>
  </mc:AlternateContent>
  <xr:revisionPtr revIDLastSave="0" documentId="13_ncr:1_{DFFCBA3C-D959-40B9-A50D-87F39374B35D}" xr6:coauthVersionLast="46" xr6:coauthVersionMax="46" xr10:uidLastSave="{00000000-0000-0000-0000-000000000000}"/>
  <bookViews>
    <workbookView xWindow="-120" yWindow="-120" windowWidth="38640" windowHeight="15840" activeTab="10" xr2:uid="{00000000-000D-0000-FFFF-FFFF00000000}"/>
  </bookViews>
  <sheets>
    <sheet name="03-03-15" sheetId="4" r:id="rId1"/>
    <sheet name="01-07-15" sheetId="6" r:id="rId2"/>
    <sheet name="31-08-15" sheetId="7" r:id="rId3"/>
    <sheet name="19-10-15" sheetId="8" r:id="rId4"/>
    <sheet name="05-12-15" sheetId="9" r:id="rId5"/>
    <sheet name="31-03-16" sheetId="10" r:id="rId6"/>
    <sheet name="27-04-16" sheetId="11" r:id="rId7"/>
    <sheet name="12-10-17" sheetId="12" r:id="rId8"/>
    <sheet name="19-04-18" sheetId="13" r:id="rId9"/>
    <sheet name="22-10-18" sheetId="14" r:id="rId10"/>
    <sheet name="04-03-21" sheetId="15" r:id="rId11"/>
    <sheet name="Activités" sheetId="5" r:id="rId12"/>
  </sheets>
  <definedNames>
    <definedName name="Liste_Activités">Activités!$C$5:$C$44</definedName>
    <definedName name="Print_Area" localSheetId="1">'01-07-15'!$A$1:$F$89</definedName>
    <definedName name="Print_Area" localSheetId="0">'03-03-15'!$A$1:$F$88</definedName>
    <definedName name="Print_Area" localSheetId="10">'04-03-21'!$A$1:$F$89</definedName>
    <definedName name="Print_Area" localSheetId="4">'05-12-15'!$A$1:$F$88</definedName>
    <definedName name="Print_Area" localSheetId="7">'12-10-17'!$A$1:$F$89</definedName>
    <definedName name="Print_Area" localSheetId="8">'19-04-18'!$A$1:$F$87</definedName>
    <definedName name="Print_Area" localSheetId="3">'19-10-15'!$A$1:$F$89</definedName>
    <definedName name="Print_Area" localSheetId="9">'22-10-18'!$A$1:$F$88</definedName>
    <definedName name="Print_Area" localSheetId="6">'27-04-16'!$A$1:$F$89</definedName>
    <definedName name="Print_Area" localSheetId="5">'31-03-16'!$A$1:$F$88</definedName>
    <definedName name="Print_Area" localSheetId="2">'31-08-15'!$A$1:$F$89</definedName>
    <definedName name="Print_Area" localSheetId="11">Activités!$A$1:$D$44</definedName>
    <definedName name="_xlnm.Print_Area" localSheetId="1">'01-07-15'!$A$1:$F$89</definedName>
    <definedName name="_xlnm.Print_Area" localSheetId="0">'03-03-15'!$A$1:$F$88</definedName>
    <definedName name="_xlnm.Print_Area" localSheetId="10">'04-03-21'!$A$1:$F$89</definedName>
    <definedName name="_xlnm.Print_Area" localSheetId="4">'05-12-15'!$A$1:$F$88</definedName>
    <definedName name="_xlnm.Print_Area" localSheetId="7">'12-10-17'!$A$1:$F$89</definedName>
    <definedName name="_xlnm.Print_Area" localSheetId="8">'19-04-18'!$A$1:$F$87</definedName>
    <definedName name="_xlnm.Print_Area" localSheetId="3">'19-10-15'!$A$1:$F$89</definedName>
    <definedName name="_xlnm.Print_Area" localSheetId="9">'22-10-18'!$A$1:$F$88</definedName>
    <definedName name="_xlnm.Print_Area" localSheetId="6">'27-04-16'!$A$1:$F$89</definedName>
    <definedName name="_xlnm.Print_Area" localSheetId="5">'31-03-16'!$A$1:$F$88</definedName>
    <definedName name="_xlnm.Print_Area" localSheetId="2">'31-08-15'!$A$1:$F$89</definedName>
    <definedName name="Zone_impres_MI" localSheetId="1">#REF!</definedName>
    <definedName name="Zone_impres_MI" localSheetId="10">#REF!</definedName>
    <definedName name="Zone_impres_MI" localSheetId="4">#REF!</definedName>
    <definedName name="Zone_impres_MI" localSheetId="7">#REF!</definedName>
    <definedName name="Zone_impres_MI" localSheetId="8">#REF!</definedName>
    <definedName name="Zone_impres_MI" localSheetId="3">#REF!</definedName>
    <definedName name="Zone_impres_MI" localSheetId="9">#REF!</definedName>
    <definedName name="Zone_impres_MI" localSheetId="6">#REF!</definedName>
    <definedName name="Zone_impres_MI" localSheetId="5">#REF!</definedName>
    <definedName name="Zone_impres_MI" localSheetId="2">#REF!</definedName>
    <definedName name="Zone_impres_MI">#REF!</definedName>
  </definedNames>
  <calcPr calcId="191029" concurrentCalc="0"/>
</workbook>
</file>

<file path=xl/calcChain.xml><?xml version="1.0" encoding="utf-8"?>
<calcChain xmlns="http://schemas.openxmlformats.org/spreadsheetml/2006/main">
  <c r="E69" i="15" l="1"/>
  <c r="E72" i="15"/>
  <c r="E73" i="15"/>
  <c r="E74" i="15"/>
  <c r="E76" i="15"/>
  <c r="E80" i="15"/>
  <c r="E68" i="14"/>
  <c r="E71" i="14"/>
  <c r="E72" i="14"/>
  <c r="E73" i="14"/>
  <c r="E75" i="14"/>
  <c r="E79" i="14"/>
  <c r="E67" i="13"/>
  <c r="E70" i="13"/>
  <c r="E71" i="13"/>
  <c r="E72" i="13"/>
  <c r="E74" i="13"/>
  <c r="E78" i="13"/>
  <c r="E42" i="12"/>
  <c r="E67" i="12"/>
  <c r="E69" i="12"/>
  <c r="E72" i="12"/>
  <c r="E73" i="12"/>
  <c r="E74" i="12"/>
  <c r="E76" i="12"/>
  <c r="E80" i="12"/>
  <c r="E69" i="11"/>
  <c r="E72" i="11"/>
  <c r="E73" i="11"/>
  <c r="E74" i="11"/>
  <c r="E76" i="11"/>
  <c r="E80" i="11"/>
  <c r="E68" i="10"/>
  <c r="E71" i="10"/>
  <c r="E72" i="10"/>
  <c r="E73" i="10"/>
  <c r="E75" i="10"/>
  <c r="E79" i="10"/>
  <c r="E68" i="9"/>
  <c r="E71" i="9"/>
  <c r="E73" i="9"/>
  <c r="E72" i="9"/>
  <c r="E75" i="9"/>
  <c r="E79" i="9"/>
  <c r="E69" i="8"/>
  <c r="E72" i="8"/>
  <c r="E73" i="8"/>
  <c r="E74" i="8"/>
  <c r="E76" i="8"/>
  <c r="E80" i="8"/>
  <c r="E69" i="7"/>
  <c r="E72" i="7"/>
  <c r="E74" i="7"/>
  <c r="E73" i="7"/>
  <c r="E76" i="7"/>
  <c r="E80" i="7"/>
  <c r="E69" i="6"/>
  <c r="E72" i="6"/>
  <c r="E74" i="6"/>
  <c r="E73" i="6"/>
  <c r="E76" i="6"/>
  <c r="E80" i="6"/>
  <c r="E68" i="4"/>
  <c r="E71" i="4"/>
  <c r="E72" i="4"/>
  <c r="E73" i="4"/>
  <c r="E75" i="4"/>
  <c r="E79" i="4"/>
</calcChain>
</file>

<file path=xl/sharedStrings.xml><?xml version="1.0" encoding="utf-8"?>
<sst xmlns="http://schemas.openxmlformats.org/spreadsheetml/2006/main" count="339" uniqueCount="146">
  <si>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</si>
  <si>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</si>
  <si>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</si>
  <si>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</si>
  <si>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</si>
  <si>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</si>
  <si>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</si>
  <si>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</si>
  <si>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</si>
  <si>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</si>
  <si>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</si>
  <si>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</si>
  <si>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</si>
  <si>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Rencontre avec vous pour la signature des documents préparés;</t>
  </si>
  <si>
    <t xml:space="preserve"> - 2ième révision de la T2 dans le dossier de xxx;</t>
  </si>
  <si>
    <t>N° FACTURE</t>
  </si>
  <si>
    <t>Frais de poste</t>
  </si>
  <si>
    <t>Total avant taxes</t>
  </si>
  <si>
    <t>Total - Honoraires professionnels</t>
  </si>
  <si>
    <t>GRAND TOTAL</t>
  </si>
  <si>
    <t>SOMME DUE</t>
  </si>
  <si>
    <t>Sommes perçues d'avance (dépôt)</t>
  </si>
  <si>
    <t xml:space="preserve"> - Rencontre avec vous à nos bureaux de Boucherville;</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</si>
  <si>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</si>
  <si>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</si>
  <si>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</si>
  <si>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</si>
  <si>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</si>
  <si>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</si>
  <si>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</si>
  <si>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</si>
  <si>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</si>
  <si>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</si>
  <si>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</si>
  <si>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</si>
  <si>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</si>
  <si>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</si>
  <si>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</si>
  <si>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</si>
  <si>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</si>
  <si>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</si>
  <si>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Lecture et rédaction de divers courriels avec les divers intervenants;</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</si>
  <si>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</si>
  <si>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</si>
  <si>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</si>
  <si>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</si>
  <si>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</si>
  <si>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Préparation du formulaire RC1 d'obtention du numéro d'entreprise fédéral pour la nouvelle société;</t>
  </si>
  <si>
    <t xml:space="preserve"> - Préparation de directives sur l'utilisation de votre nouvelle structure;</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</si>
  <si>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</si>
  <si>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</si>
  <si>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</si>
  <si>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</si>
  <si>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Le 3 mars 2015</t>
  </si>
  <si>
    <t>MÉLANIE BONHOMME</t>
  </si>
  <si>
    <t>LES MAISONS D'EDGARD ET MARIE-JEANNE</t>
  </si>
  <si>
    <t>585 rue Versailles
Blainville, Qc, J7C 2S1</t>
  </si>
  <si>
    <t># 15051</t>
  </si>
  <si>
    <t xml:space="preserve"> - Analyse de l'offre d'achat et soumettre les modifications à faire pour refléter la vente d'actions;</t>
  </si>
  <si>
    <t xml:space="preserve"> - Diverses discussions téléphoniques avec vous, avec le courtier immobiliser, avec votre comptable et avec l'acheteur afin de négocier la méthodologie et la mise en place;</t>
  </si>
  <si>
    <t xml:space="preserve"> - Lecture et rédaction de multiples courriels avec vous, votre comptable, l'acheteur et le courtier immobilier;</t>
  </si>
  <si>
    <t xml:space="preserve"> - Rédaction d'un mémorandum fiscal en version projet pour mettre en place la réorganisation;</t>
  </si>
  <si>
    <t xml:space="preserve"> - Recherches pour les droits de mutation et discussions à ce sujet;</t>
  </si>
  <si>
    <t xml:space="preserve"> - Trouver une solution à la situation de société en nom collectif vs exonération pour gain en capital;</t>
  </si>
  <si>
    <t>Frais de consultation d'un spécialiste en taxes à la consommation</t>
  </si>
  <si>
    <t>Le 1er juillet 2015</t>
  </si>
  <si>
    <t># 15149</t>
  </si>
  <si>
    <t xml:space="preserve"> - Lecture et rédaction de divers courriels avec vouset le notaire;</t>
  </si>
  <si>
    <t xml:space="preserve"> - Modifications au mémorandum fiscal pour mettre en place la réorganisation suite au changement de scénario;</t>
  </si>
  <si>
    <t xml:space="preserve"> - Modifications au divers documents entourant le changement de scénario;</t>
  </si>
  <si>
    <t xml:space="preserve"> - Diverses discussions téléphoniques avec vous au sujet la mise en place et avec le notaire pour la mise en place;</t>
  </si>
  <si>
    <t>Le 31 AOÛT 2015</t>
  </si>
  <si>
    <t># 15178</t>
  </si>
  <si>
    <t xml:space="preserve"> - Modifications au mémorandum fiscal pour mettre en place la réorganisation;</t>
  </si>
  <si>
    <t xml:space="preserve"> - Révision juridique de la documentation préparée;</t>
  </si>
  <si>
    <t xml:space="preserve"> - Changement de plan suite à la vente à un acheteur - discussions téléphoniques avec vous, les notaires et le courtier;</t>
  </si>
  <si>
    <t xml:space="preserve"> - Préparation d'un bilan d'ouverture pour les fins de financement de l'acheteur;</t>
  </si>
  <si>
    <t>Le 19 octobre 2015</t>
  </si>
  <si>
    <t># 15213</t>
  </si>
  <si>
    <t xml:space="preserve"> - Révision de la documentation juridique modifiée suite aux changements requis;</t>
  </si>
  <si>
    <t xml:space="preserve"> - Diverses discussions téléphoniques avec vous, le notaire et le courtier immobilier pour la mise en place;</t>
  </si>
  <si>
    <t xml:space="preserve"> - Lecture et rédaction de divers courriels avec vous, le courtier et le notaire;</t>
  </si>
  <si>
    <t xml:space="preserve"> - Analyse des documents d'offres d'achat à votre demande;</t>
  </si>
  <si>
    <t>Autres</t>
  </si>
  <si>
    <t>Le 1er décembre 2015</t>
  </si>
  <si>
    <t># 15245</t>
  </si>
  <si>
    <t xml:space="preserve"> - Révision de la documentation juridique de réorganisation et la documentation juridique des contrats de vente ;</t>
  </si>
  <si>
    <t xml:space="preserve"> - Recherches fiscales entourant les choix fiscaux en lien avec les clauses de non-concurrence.</t>
  </si>
  <si>
    <t>Frais d'un consultant en taxes à la consommation</t>
  </si>
  <si>
    <t xml:space="preserve"> - Modifications au mémorandum fiscal en lien avec quelques changements dont les conditions de la balance de vente pour finaliser la mise en place la réorganisation et de la vente;</t>
  </si>
  <si>
    <t>Le 31 mars 2016</t>
  </si>
  <si>
    <t>51 FRANÇOIS BAILLARGE
BLAINVILLE, QC, J7C 5X8</t>
  </si>
  <si>
    <t># 16043</t>
  </si>
  <si>
    <t xml:space="preserve"> - Discussions téléphoniques avec vous et votre comptable pour les fins d'années financières à faire pour la société en participation et pour la société ;</t>
  </si>
  <si>
    <t xml:space="preserve"> - Révision du travail effectué par le comptable pour les états financiers et les déclarations de revenus ;</t>
  </si>
  <si>
    <t xml:space="preserve"> - Préparation des formulaires de roulement et transmettre aux gouvernements ;</t>
  </si>
  <si>
    <t xml:space="preserve"> - Lecture et rédaction de divers courriels en lien avec les divers éléments mentionnés ci-dessus ;</t>
  </si>
  <si>
    <t>Frais de poste recommandée</t>
  </si>
  <si>
    <t>Le 27 avril 2016</t>
  </si>
  <si>
    <t># 16089</t>
  </si>
  <si>
    <t xml:space="preserve"> - Révision du travail effectué par le comptable pour vos déclarations de revenus ;</t>
  </si>
  <si>
    <t xml:space="preserve"> - Lecture et rédaction de divers courriels ;</t>
  </si>
  <si>
    <t xml:space="preserve"> - Analyse des transactions survenues en 2015 vs vos déclarations de revenus ;</t>
  </si>
  <si>
    <t xml:space="preserve"> - Préparation des lettres à envoyer aux gouvernements pour vos impôts vs exonération de gain en capital ;</t>
  </si>
  <si>
    <t xml:space="preserve"> - Analyse de la provision pour gain en capital possible ;</t>
  </si>
  <si>
    <t># 17221</t>
  </si>
  <si>
    <t>Le 12 octobre 2017</t>
  </si>
  <si>
    <t>SERVICE CONSEILS ET GESTION MB INC.</t>
  </si>
  <si>
    <t xml:space="preserve"> - Diverses discussions téléphoniques avec vous concernant différents sujets donc la location de chalets ;</t>
  </si>
  <si>
    <t xml:space="preserve"> - Travail entourant les déductions à la source, les T4 et sommaire relevé 1 au fédéral et au Québec avec les différentes demandes ;</t>
  </si>
  <si>
    <t xml:space="preserve"> - Analyse concernant des documents soumis par l'ancien comptable ;</t>
  </si>
  <si>
    <t xml:space="preserve"> - Diverses autres demandes ;</t>
  </si>
  <si>
    <t>Sous-total</t>
  </si>
  <si>
    <t xml:space="preserve"> - Rencontre avec vous à nos bureaux pour analyser structure à mettre en place;</t>
  </si>
  <si>
    <t xml:space="preserve"> - Diverses discussions téléphoniques et courriels avec vous et la juriste;</t>
  </si>
  <si>
    <t xml:space="preserve"> - Préparation à la rencontre et rencontre avec vous pour la signature des documents préparés;</t>
  </si>
  <si>
    <t>Le 19 AVRIL 2018</t>
  </si>
  <si>
    <t># 18095</t>
  </si>
  <si>
    <t>Heures</t>
  </si>
  <si>
    <t>Taux</t>
  </si>
  <si>
    <t>Frais de royauté de transmission</t>
  </si>
  <si>
    <t xml:space="preserve"> - Travail entourant la production de T4 Sommaire et Relevé 1 sommaire et les déductions à la source,  ;</t>
  </si>
  <si>
    <t>Honoraires d'un consultant en taxes à la consommation</t>
  </si>
  <si>
    <t xml:space="preserve"> - Travail en lien avec la situation de la RBQ ;</t>
  </si>
  <si>
    <t xml:space="preserve"> - Travail d'analyse de la problématique de la comptabilité annuelle des deux sociétés et travail avec vous à ce sujet ;</t>
  </si>
  <si>
    <t xml:space="preserve"> - Rencontre avec vous à nos bureaux le 26 mars 2018 et discussion téléphonique concernant les modifications prochaines à apporter à la structure corporative ;</t>
  </si>
  <si>
    <t xml:space="preserve"> - Travail de comptabilité de fin d'année pour écritures de correction avant de produire les déclarations de revenus ;</t>
  </si>
  <si>
    <t xml:space="preserve"> - Produire les déclarations de revenus des deux sociétés ;</t>
  </si>
  <si>
    <r>
      <t xml:space="preserve">Facturation relativement aux travaux effectués </t>
    </r>
    <r>
      <rPr>
        <b/>
        <u/>
        <sz val="11"/>
        <color rgb="FF625850"/>
        <rFont val="Verdana"/>
        <family val="2"/>
      </rPr>
      <t>depuis le mois d'octobre 2017</t>
    </r>
    <r>
      <rPr>
        <sz val="11"/>
        <color rgb="FF625850"/>
        <rFont val="Verdana"/>
        <family val="2"/>
      </rPr>
      <t>, notamment:</t>
    </r>
  </si>
  <si>
    <t xml:space="preserve"> - Rencontre avec vous à nos bureaux pour la signature complète de tous les documents le 19 avril 2018 ;</t>
  </si>
  <si>
    <t xml:space="preserve"> - Diverses discussions téléphoniques avec vous concernant la comptabilité, les placements, la RBQ, etc ;</t>
  </si>
  <si>
    <t>Le 22 octobre 2018</t>
  </si>
  <si>
    <t># 18225</t>
  </si>
  <si>
    <t xml:space="preserve"> - Travail en lien avec le rachat de Benoit comme actionnaires, analyses, discussions téléphoniques, directives aux juristes, révision juridique de la documentation, échanges de courriels, préparation d'un organigramme avant et après la réorganisation ;</t>
  </si>
  <si>
    <t xml:space="preserve"> - Rencontre avec vous à nos bureaux pour signature de la documentation ;</t>
  </si>
  <si>
    <t xml:space="preserve"> - Travail entourant le changement au niveau des TPS/TVQ sur chalet, discussions téléphoniques avec vous et le consultant en taxes ;</t>
  </si>
  <si>
    <t>Le 4 MARS 2021</t>
  </si>
  <si>
    <t># 21046</t>
  </si>
  <si>
    <t>Royautés de transmission</t>
  </si>
  <si>
    <t xml:space="preserve"> - Analyse de tous les documents soumis et travail de comptabilité de fin d'année pour les deux sociétés ;</t>
  </si>
  <si>
    <t xml:space="preserve"> - Diverses discussions avec vous et le syndic au cours de l'année, dont les subventions gouvernementales ;</t>
  </si>
  <si>
    <t xml:space="preserve"> - Préparer les déclarations de TPS/TVQ de l'année pour les deux sociétés ;</t>
  </si>
  <si>
    <t xml:space="preserve"> - Préparation de Relevés 31 ;</t>
  </si>
  <si>
    <t xml:space="preserve"> - Préparation du Sommaire Relevé 1 de l'année ;</t>
  </si>
  <si>
    <t xml:space="preserve"> - Préparation des demandes d'annulations de # de TPS/TVQ et de demande d'annulation de numéros d'employeurs ;</t>
  </si>
  <si>
    <t xml:space="preserve"> - Lecture, analyse et rédaction de divers courriels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</si>
</sst>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75">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9" xfId="0" applyFont="1" applyFill="1" applyBorder="1" applyAlignment="1">
      <alignment horizontal="center"/>
    </xf>
    <xf numFmtId="0" fontId="2" fillId="2" borderId="10" xfId="0" applyFont="1" applyFill="1" applyBorder="1"/>
    <xf numFmtId="0" fontId="7" fillId="0" borderId="0" xfId="0" applyFont="1" applyFill="1" applyAlignment="1">
      <alignment horizontal="center"/>
    </xf>
    <xf numFmtId="0" fontId="8" fillId="0" borderId="0" xfId="0" applyFont="1" applyFill="1"/>
    <xf numFmtId="0" fontId="9" fillId="0" borderId="0" xfId="0" applyFont="1" applyFill="1"/>
    <xf numFmtId="0" fontId="8" fillId="0" borderId="1" xfId="0" applyFont="1" applyFill="1" applyBorder="1"/>
    <xf numFmtId="0" fontId="2" fillId="0" borderId="1" xfId="0" applyFont="1" applyFill="1" applyBorder="1"/>
    <xf numFmtId="0" fontId="11" fillId="0" borderId="0" xfId="0" applyFont="1" applyFill="1"/>
    <xf numFmtId="0" fontId="12" fillId="0" borderId="0" xfId="0" applyFont="1" applyFill="1"/>
    <xf numFmtId="0" fontId="13" fillId="0" borderId="0" xfId="0" applyFont="1" applyFill="1"/>
    <xf numFmtId="0" fontId="13" fillId="0" borderId="0" xfId="0" applyFont="1" applyFill="1" applyAlignment="1">
      <alignment horizontal="center"/>
    </xf>
    <xf numFmtId="0" fontId="16" fillId="0" borderId="0" xfId="0" applyFont="1" applyFill="1"/>
    <xf numFmtId="0" fontId="17" fillId="0" borderId="0" xfId="0" applyFont="1" applyFill="1"/>
    <xf numFmtId="0" fontId="16" fillId="0" borderId="0" xfId="0" applyFont="1" applyFill="1" applyAlignment="1">
      <alignment horizontal="right"/>
    </xf>
    <xf numFmtId="7" fontId="12" fillId="0" borderId="0" xfId="0" applyNumberFormat="1" applyFont="1" applyFill="1"/>
    <xf numFmtId="166" fontId="16" fillId="0" borderId="0" xfId="2" applyNumberFormat="1" applyFont="1" applyFill="1"/>
    <xf numFmtId="166" fontId="17" fillId="0" borderId="0" xfId="2" applyNumberFormat="1" applyFont="1" applyFill="1"/>
    <xf numFmtId="10" fontId="17" fillId="0" borderId="0" xfId="0" applyNumberFormat="1" applyFont="1" applyFill="1" applyAlignment="1">
      <alignment horizontal="left"/>
    </xf>
    <xf numFmtId="166" fontId="17" fillId="0" borderId="0" xfId="0" applyNumberFormat="1" applyFont="1" applyFill="1"/>
    <xf numFmtId="166" fontId="16" fillId="0" borderId="2" xfId="2" applyNumberFormat="1" applyFont="1" applyFill="1" applyBorder="1"/>
    <xf numFmtId="0" fontId="17" fillId="0" borderId="0" xfId="0" applyFont="1" applyFill="1" applyAlignment="1">
      <alignment horizontal="right"/>
    </xf>
    <xf numFmtId="166" fontId="17" fillId="0" borderId="0" xfId="1" applyNumberFormat="1" applyFont="1" applyFill="1"/>
    <xf numFmtId="7" fontId="17" fillId="0" borderId="0" xfId="0" applyNumberFormat="1" applyFont="1" applyFill="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Fill="1" applyAlignment="1">
      <alignment vertical="center"/>
    </xf>
    <xf numFmtId="0" fontId="21" fillId="2" borderId="5" xfId="0" applyFont="1" applyFill="1" applyBorder="1" applyAlignment="1">
      <alignment horizontal="left" wrapText="1" shrinkToFit="1"/>
    </xf>
    <xf numFmtId="167" fontId="17" fillId="0" borderId="0" xfId="0" applyNumberFormat="1" applyFont="1" applyFill="1" applyAlignment="1">
      <alignment horizontal="left"/>
    </xf>
    <xf numFmtId="166" fontId="17" fillId="0" borderId="17" xfId="1" applyNumberFormat="1" applyFont="1" applyFill="1" applyBorder="1"/>
    <xf numFmtId="0" fontId="12" fillId="0" borderId="0" xfId="0" applyFont="1" applyFill="1" applyAlignment="1">
      <alignment horizontal="left" wrapText="1" indent="1" shrinkToFit="1"/>
    </xf>
    <xf numFmtId="0" fontId="6" fillId="4" borderId="12" xfId="0" applyFont="1" applyFill="1" applyBorder="1" applyAlignment="1">
      <alignment horizontal="center"/>
    </xf>
    <xf numFmtId="0" fontId="6" fillId="4" borderId="11" xfId="0" applyFont="1" applyFill="1" applyBorder="1" applyAlignment="1">
      <alignment horizontal="center"/>
    </xf>
    <xf numFmtId="0" fontId="12" fillId="0" borderId="0" xfId="0" applyFont="1" applyFill="1" applyAlignment="1">
      <alignment horizontal="left" wrapText="1" indent="1" shrinkToFit="1"/>
    </xf>
    <xf numFmtId="0" fontId="17" fillId="0" borderId="0" xfId="0" applyFont="1" applyFill="1" applyAlignment="1">
      <alignment wrapText="1"/>
    </xf>
    <xf numFmtId="0" fontId="12" fillId="0" borderId="0" xfId="0" applyFont="1" applyFill="1" applyAlignment="1">
      <alignment horizontal="left" wrapText="1" indent="1" shrinkToFit="1"/>
    </xf>
    <xf numFmtId="0" fontId="12" fillId="0" borderId="0" xfId="0" applyFont="1" applyFill="1" applyAlignment="1">
      <alignment horizontal="left" wrapText="1" indent="1" shrinkToFit="1"/>
    </xf>
    <xf numFmtId="0" fontId="12" fillId="0" borderId="0" xfId="0" applyFont="1" applyFill="1" applyAlignment="1">
      <alignment horizontal="left" wrapText="1" indent="1" shrinkToFit="1"/>
    </xf>
    <xf numFmtId="0" fontId="12" fillId="0" borderId="0" xfId="0" applyFont="1" applyFill="1" applyAlignment="1">
      <alignment horizontal="left" wrapText="1" indent="1" shrinkToFit="1"/>
    </xf>
    <xf numFmtId="0" fontId="12" fillId="0" borderId="0" xfId="0" applyFont="1" applyFill="1" applyAlignment="1">
      <alignment horizontal="left" wrapText="1" indent="1" shrinkToFit="1"/>
    </xf>
    <xf numFmtId="0" fontId="12" fillId="0" borderId="0" xfId="0" applyFont="1" applyFill="1" applyAlignment="1">
      <alignment horizontal="left" wrapText="1" indent="1" shrinkToFit="1"/>
    </xf>
    <xf numFmtId="0" fontId="22" fillId="0" borderId="0" xfId="3" applyFont="1" applyFill="1" applyAlignment="1">
      <alignment horizontal="center" wrapText="1" shrinkToFit="1"/>
    </xf>
    <xf numFmtId="39" fontId="12" fillId="0" borderId="0" xfId="3" applyNumberFormat="1" applyFont="1" applyFill="1" applyAlignment="1">
      <alignment horizontal="center" wrapText="1" shrinkToFit="1"/>
    </xf>
    <xf numFmtId="7" fontId="12" fillId="0" borderId="0" xfId="3" applyNumberFormat="1" applyFont="1" applyFill="1" applyAlignment="1">
      <alignment horizontal="left" wrapText="1" indent="2" shrinkToFit="1"/>
    </xf>
    <xf numFmtId="0" fontId="12" fillId="0" borderId="0" xfId="0" applyFont="1" applyFill="1" applyAlignment="1">
      <alignment horizontal="left" wrapText="1" indent="1" shrinkToFit="1"/>
    </xf>
    <xf numFmtId="0" fontId="18" fillId="0" borderId="0" xfId="0" applyFont="1" applyFill="1" applyAlignment="1">
      <alignment horizontal="center"/>
    </xf>
    <xf numFmtId="0" fontId="12" fillId="0" borderId="0" xfId="0" applyFont="1" applyFill="1" applyAlignment="1">
      <alignment horizontal="left" wrapText="1" indent="1" shrinkToFit="1"/>
    </xf>
    <xf numFmtId="0" fontId="10" fillId="0" borderId="13" xfId="0" applyFont="1" applyFill="1" applyBorder="1" applyAlignment="1">
      <alignment horizontal="center" vertical="center"/>
    </xf>
    <xf numFmtId="0" fontId="17" fillId="0" borderId="0" xfId="0" applyFont="1" applyFill="1" applyAlignment="1">
      <alignment horizontal="left" indent="1"/>
    </xf>
    <xf numFmtId="0" fontId="2" fillId="0" borderId="0" xfId="0" applyFont="1" applyFill="1" applyAlignment="1">
      <alignment horizontal="center" wrapText="1"/>
    </xf>
    <xf numFmtId="0" fontId="2" fillId="0" borderId="0" xfId="0" applyFont="1" applyFill="1" applyAlignment="1">
      <alignment horizontal="center"/>
    </xf>
    <xf numFmtId="0" fontId="14" fillId="0" borderId="0" xfId="0" applyFont="1" applyFill="1" applyAlignment="1">
      <alignment horizontal="center"/>
    </xf>
    <xf numFmtId="0" fontId="15" fillId="0" borderId="0" xfId="0" applyFont="1" applyFill="1" applyAlignment="1">
      <alignment horizontal="center"/>
    </xf>
    <xf numFmtId="0" fontId="17" fillId="0" borderId="0" xfId="0" applyFont="1" applyFill="1" applyAlignment="1">
      <alignment horizontal="left"/>
    </xf>
    <xf numFmtId="0" fontId="12" fillId="0" borderId="0" xfId="0" applyFont="1" applyFill="1" applyAlignment="1">
      <alignment horizontal="center"/>
    </xf>
    <xf numFmtId="0" fontId="10" fillId="0" borderId="0" xfId="0" applyFont="1" applyFill="1" applyAlignment="1">
      <alignment horizontal="center"/>
    </xf>
    <xf numFmtId="0" fontId="12" fillId="0" borderId="0" xfId="0" applyFont="1" applyFill="1" applyAlignment="1">
      <alignment horizontal="right" wrapText="1" indent="9" shrinkToFit="1"/>
    </xf>
    <xf numFmtId="0" fontId="12" fillId="0" borderId="0" xfId="0" applyFont="1" applyFill="1" applyAlignment="1">
      <alignment horizontal="center" wrapText="1" shrinkToFit="1"/>
    </xf>
    <xf numFmtId="0" fontId="5" fillId="2" borderId="0" xfId="0" applyFont="1" applyFill="1" applyBorder="1" applyAlignment="1">
      <alignment horizontal="center"/>
    </xf>
  </cellXfs>
  <cellStyles count="4">
    <cellStyle name="Milliers" xfId="1" builtinId="3"/>
    <cellStyle name="Monétaire" xfId="2" builtinId="4"/>
    <cellStyle name="Normal" xfId="0" builtinId="0"/>
    <cellStyle name="Normal 2" xfId="3" xr:uid="{B9667ACA-6DE6-4DC3-988C-40C9DF082B8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20522E7-8563-49AB-A0CF-835B8CAFE1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7C0C1D0-2AAF-4E53-A5BE-EF88C41967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5F78FEE-6FEF-4DB0-92AB-D9957511E2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58EDDFB-8C14-4E5F-AEEE-BCBE975FB1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1"/>
  <sheetViews>
    <sheetView view="pageBreakPreview" topLeftCell="A34"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53</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54</v>
      </c>
      <c r="C24" s="23"/>
      <c r="D24" s="23"/>
      <c r="E24" s="23"/>
      <c r="F24" s="23"/>
    </row>
    <row r="25" spans="1:6" ht="15" x14ac:dyDescent="0.2">
      <c r="A25" s="19"/>
      <c r="B25" s="27" t="s">
        <v>55</v>
      </c>
      <c r="C25" s="23"/>
      <c r="D25" s="23"/>
      <c r="E25" s="23"/>
      <c r="F25" s="23"/>
    </row>
    <row r="26" spans="1:6" ht="33.75" customHeight="1" x14ac:dyDescent="0.2">
      <c r="A26" s="19"/>
      <c r="B26" s="50" t="s">
        <v>56</v>
      </c>
      <c r="C26" s="23"/>
      <c r="D26" s="23"/>
      <c r="E26" s="23"/>
      <c r="F26" s="23"/>
    </row>
    <row r="27" spans="1:6" x14ac:dyDescent="0.2">
      <c r="A27" s="20"/>
      <c r="B27" s="23"/>
      <c r="C27" s="25"/>
      <c r="D27" s="25"/>
      <c r="E27" s="26"/>
      <c r="F27" s="23"/>
    </row>
    <row r="28" spans="1:6" ht="15" x14ac:dyDescent="0.2">
      <c r="A28" s="19"/>
      <c r="B28" s="25"/>
      <c r="C28" s="25"/>
      <c r="D28" s="29" t="s">
        <v>15</v>
      </c>
      <c r="E28" s="29" t="s">
        <v>57</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x14ac:dyDescent="0.2">
      <c r="A31" s="19"/>
      <c r="B31" s="20"/>
      <c r="C31" s="19"/>
      <c r="D31" s="19"/>
      <c r="E31" s="19"/>
    </row>
    <row r="32" spans="1:6" ht="14.25" x14ac:dyDescent="0.2">
      <c r="A32" s="23"/>
      <c r="B32" s="24" t="s">
        <v>6</v>
      </c>
      <c r="C32" s="24"/>
      <c r="D32" s="24"/>
      <c r="E32" s="30"/>
      <c r="F32" s="23"/>
    </row>
    <row r="33" spans="1:6" ht="14.25" x14ac:dyDescent="0.2">
      <c r="A33" s="23"/>
      <c r="B33" s="62"/>
      <c r="C33" s="62"/>
      <c r="D33" s="62"/>
      <c r="E33" s="30"/>
      <c r="F33" s="23"/>
    </row>
    <row r="34" spans="1:6" ht="14.25" x14ac:dyDescent="0.2">
      <c r="A34" s="23"/>
      <c r="B34" s="62"/>
      <c r="C34" s="62"/>
      <c r="D34" s="62"/>
      <c r="E34" s="30"/>
      <c r="F34" s="23"/>
    </row>
    <row r="35" spans="1:6" ht="14.25" x14ac:dyDescent="0.2">
      <c r="A35" s="23"/>
      <c r="B35" s="62" t="s">
        <v>58</v>
      </c>
      <c r="C35" s="62"/>
      <c r="D35" s="62"/>
      <c r="E35" s="30"/>
      <c r="F35" s="23"/>
    </row>
    <row r="36" spans="1:6" ht="14.25" x14ac:dyDescent="0.2">
      <c r="A36" s="23"/>
      <c r="B36" s="62"/>
      <c r="C36" s="62"/>
      <c r="D36" s="62"/>
      <c r="E36" s="30"/>
      <c r="F36" s="23"/>
    </row>
    <row r="37" spans="1:6" ht="14.25" x14ac:dyDescent="0.2">
      <c r="A37" s="23"/>
      <c r="B37" s="62"/>
      <c r="C37" s="62"/>
      <c r="D37" s="62"/>
      <c r="E37" s="30"/>
      <c r="F37" s="23"/>
    </row>
    <row r="38" spans="1:6" ht="29.25" customHeight="1" x14ac:dyDescent="0.2">
      <c r="A38" s="23"/>
      <c r="B38" s="62" t="s">
        <v>59</v>
      </c>
      <c r="C38" s="62"/>
      <c r="D38" s="62"/>
      <c r="E38" s="30"/>
      <c r="F38" s="23"/>
    </row>
    <row r="39" spans="1:6" ht="14.25" x14ac:dyDescent="0.2">
      <c r="A39" s="23"/>
      <c r="B39" s="62"/>
      <c r="C39" s="62"/>
      <c r="D39" s="62"/>
      <c r="E39" s="30"/>
      <c r="F39" s="23"/>
    </row>
    <row r="40" spans="1:6" ht="14.25" x14ac:dyDescent="0.2">
      <c r="A40" s="23"/>
      <c r="B40" s="62"/>
      <c r="C40" s="62"/>
      <c r="D40" s="62"/>
      <c r="E40" s="30"/>
      <c r="F40" s="23"/>
    </row>
    <row r="41" spans="1:6" ht="14.25" x14ac:dyDescent="0.2">
      <c r="A41" s="23"/>
      <c r="B41" s="62" t="s">
        <v>60</v>
      </c>
      <c r="C41" s="62"/>
      <c r="D41" s="62"/>
      <c r="E41" s="30"/>
      <c r="F41" s="23"/>
    </row>
    <row r="42" spans="1:6" ht="14.25" x14ac:dyDescent="0.2">
      <c r="A42" s="23"/>
      <c r="B42" s="62"/>
      <c r="C42" s="62"/>
      <c r="D42" s="62"/>
      <c r="E42" s="30"/>
      <c r="F42" s="23"/>
    </row>
    <row r="43" spans="1:6" ht="14.25" x14ac:dyDescent="0.2">
      <c r="A43" s="23"/>
      <c r="B43" s="62"/>
      <c r="C43" s="62"/>
      <c r="D43" s="62"/>
      <c r="E43" s="30"/>
      <c r="F43" s="23"/>
    </row>
    <row r="44" spans="1:6" ht="14.25" x14ac:dyDescent="0.2">
      <c r="A44" s="23"/>
      <c r="B44" s="62" t="s">
        <v>2</v>
      </c>
      <c r="C44" s="62"/>
      <c r="D44" s="62"/>
      <c r="E44" s="30"/>
      <c r="F44" s="23"/>
    </row>
    <row r="45" spans="1:6" ht="14.25" x14ac:dyDescent="0.2">
      <c r="A45" s="23"/>
      <c r="B45" s="62"/>
      <c r="C45" s="62"/>
      <c r="D45" s="62"/>
      <c r="E45" s="30"/>
      <c r="F45" s="23"/>
    </row>
    <row r="46" spans="1:6" ht="14.25" x14ac:dyDescent="0.2">
      <c r="A46" s="23"/>
      <c r="B46" s="62"/>
      <c r="C46" s="62"/>
      <c r="D46" s="62"/>
      <c r="E46" s="30"/>
      <c r="F46" s="23"/>
    </row>
    <row r="47" spans="1:6" ht="14.25" x14ac:dyDescent="0.2">
      <c r="A47" s="23"/>
      <c r="B47" s="62" t="s">
        <v>61</v>
      </c>
      <c r="C47" s="62"/>
      <c r="D47" s="62"/>
      <c r="E47" s="30"/>
      <c r="F47" s="23"/>
    </row>
    <row r="48" spans="1:6" ht="14.25" x14ac:dyDescent="0.2">
      <c r="A48" s="23"/>
      <c r="B48" s="62"/>
      <c r="C48" s="62"/>
      <c r="D48" s="62"/>
      <c r="E48" s="30"/>
      <c r="F48" s="23"/>
    </row>
    <row r="49" spans="1:6" ht="14.25" x14ac:dyDescent="0.2">
      <c r="A49" s="23"/>
      <c r="B49" s="62"/>
      <c r="C49" s="62"/>
      <c r="D49" s="62"/>
      <c r="E49" s="30"/>
      <c r="F49" s="23"/>
    </row>
    <row r="50" spans="1:6" ht="14.25" x14ac:dyDescent="0.2">
      <c r="A50" s="23"/>
      <c r="B50" s="62" t="s">
        <v>26</v>
      </c>
      <c r="C50" s="62"/>
      <c r="D50" s="62"/>
      <c r="E50" s="30"/>
      <c r="F50" s="23"/>
    </row>
    <row r="51" spans="1:6" ht="14.25" x14ac:dyDescent="0.2">
      <c r="A51" s="23"/>
      <c r="B51" s="62"/>
      <c r="C51" s="62"/>
      <c r="D51" s="62"/>
      <c r="E51" s="30"/>
      <c r="F51" s="23"/>
    </row>
    <row r="52" spans="1:6" ht="14.25" x14ac:dyDescent="0.2">
      <c r="A52" s="23"/>
      <c r="B52" s="62"/>
      <c r="C52" s="62"/>
      <c r="D52" s="62"/>
      <c r="E52" s="30"/>
      <c r="F52" s="23"/>
    </row>
    <row r="53" spans="1:6" ht="14.25" x14ac:dyDescent="0.2">
      <c r="A53" s="23"/>
      <c r="B53" s="62" t="s">
        <v>62</v>
      </c>
      <c r="C53" s="62"/>
      <c r="D53" s="62"/>
      <c r="E53" s="30"/>
      <c r="F53" s="23"/>
    </row>
    <row r="54" spans="1:6" ht="14.25" x14ac:dyDescent="0.2">
      <c r="A54" s="23"/>
      <c r="B54" s="46"/>
      <c r="C54" s="46"/>
      <c r="D54" s="46"/>
      <c r="E54" s="30"/>
      <c r="F54" s="23"/>
    </row>
    <row r="55" spans="1:6" ht="14.25" x14ac:dyDescent="0.2">
      <c r="A55" s="23"/>
      <c r="B55" s="62"/>
      <c r="C55" s="62"/>
      <c r="D55" s="62"/>
      <c r="E55" s="30"/>
      <c r="F55" s="23"/>
    </row>
    <row r="56" spans="1:6" ht="14.25" x14ac:dyDescent="0.2">
      <c r="A56" s="23"/>
      <c r="B56" s="62" t="s">
        <v>63</v>
      </c>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t="s">
        <v>49</v>
      </c>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62" t="s">
        <v>9</v>
      </c>
      <c r="C62" s="62"/>
      <c r="D62" s="62"/>
      <c r="E62" s="30"/>
      <c r="F62" s="23"/>
    </row>
    <row r="63" spans="1:6" ht="14.25" x14ac:dyDescent="0.2">
      <c r="A63" s="23"/>
      <c r="B63" s="62"/>
      <c r="C63" s="62"/>
      <c r="D63" s="62"/>
      <c r="E63" s="30"/>
      <c r="F63" s="23"/>
    </row>
    <row r="64" spans="1:6" ht="14.25" x14ac:dyDescent="0.2">
      <c r="A64" s="23"/>
      <c r="B64" s="62"/>
      <c r="C64" s="62"/>
      <c r="D64" s="62"/>
      <c r="E64" s="30"/>
      <c r="F64" s="23"/>
    </row>
    <row r="65" spans="1:6" ht="14.25" x14ac:dyDescent="0.2">
      <c r="A65" s="23"/>
      <c r="B65" s="62"/>
      <c r="C65" s="62"/>
      <c r="D65" s="62"/>
      <c r="E65" s="30"/>
      <c r="F65" s="23"/>
    </row>
    <row r="66" spans="1:6" ht="14.25" x14ac:dyDescent="0.2">
      <c r="A66" s="23"/>
      <c r="B66" s="62"/>
      <c r="C66" s="62"/>
      <c r="D66" s="62"/>
      <c r="E66" s="30"/>
      <c r="F66" s="23"/>
    </row>
    <row r="67" spans="1:6" ht="13.5" customHeight="1" x14ac:dyDescent="0.2">
      <c r="A67" s="23"/>
      <c r="B67" s="62"/>
      <c r="C67" s="62"/>
      <c r="D67" s="62"/>
      <c r="E67" s="30"/>
      <c r="F67" s="23"/>
    </row>
    <row r="68" spans="1:6" ht="13.5" customHeight="1" x14ac:dyDescent="0.2">
      <c r="A68" s="23"/>
      <c r="B68" s="27" t="s">
        <v>18</v>
      </c>
      <c r="C68" s="28"/>
      <c r="D68" s="28"/>
      <c r="E68" s="31">
        <f>27*230</f>
        <v>6210</v>
      </c>
      <c r="F68" s="23"/>
    </row>
    <row r="69" spans="1:6" ht="13.5" customHeight="1" x14ac:dyDescent="0.2">
      <c r="A69" s="23"/>
      <c r="B69" s="36" t="s">
        <v>16</v>
      </c>
      <c r="C69" s="28"/>
      <c r="D69" s="28"/>
      <c r="E69" s="32">
        <v>0</v>
      </c>
      <c r="F69" s="23"/>
    </row>
    <row r="70" spans="1:6" ht="13.5" customHeight="1" x14ac:dyDescent="0.2">
      <c r="A70" s="23"/>
      <c r="B70" s="36" t="s">
        <v>64</v>
      </c>
      <c r="C70" s="28"/>
      <c r="D70" s="28"/>
      <c r="E70" s="32">
        <v>300</v>
      </c>
      <c r="F70" s="23"/>
    </row>
    <row r="71" spans="1:6" ht="13.5" customHeight="1" x14ac:dyDescent="0.2">
      <c r="A71" s="23"/>
      <c r="B71" s="27" t="s">
        <v>17</v>
      </c>
      <c r="C71" s="28"/>
      <c r="D71" s="28"/>
      <c r="E71" s="31">
        <f>SUM(E68:E70)</f>
        <v>6510</v>
      </c>
      <c r="F71" s="23"/>
    </row>
    <row r="72" spans="1:6" ht="13.5" customHeight="1" x14ac:dyDescent="0.2">
      <c r="A72" s="23"/>
      <c r="B72" s="28" t="s">
        <v>5</v>
      </c>
      <c r="C72" s="33">
        <v>0.05</v>
      </c>
      <c r="D72" s="28"/>
      <c r="E72" s="37">
        <f>ROUND(E71*C72,2)</f>
        <v>325.5</v>
      </c>
      <c r="F72" s="23"/>
    </row>
    <row r="73" spans="1:6" ht="13.5" customHeight="1" x14ac:dyDescent="0.2">
      <c r="A73" s="23"/>
      <c r="B73" s="28" t="s">
        <v>4</v>
      </c>
      <c r="C73" s="44">
        <v>9.9750000000000005E-2</v>
      </c>
      <c r="D73" s="28"/>
      <c r="E73" s="45">
        <f>ROUND(E71*C73,2)</f>
        <v>649.37</v>
      </c>
      <c r="F73" s="23"/>
    </row>
    <row r="74" spans="1:6" ht="13.5" customHeight="1" x14ac:dyDescent="0.2">
      <c r="A74" s="23"/>
      <c r="B74" s="28"/>
      <c r="C74" s="28"/>
      <c r="D74" s="28"/>
      <c r="E74" s="34"/>
      <c r="F74" s="23"/>
    </row>
    <row r="75" spans="1:6" ht="16.5" customHeight="1" thickBot="1" x14ac:dyDescent="0.25">
      <c r="A75" s="23"/>
      <c r="B75" s="27" t="s">
        <v>19</v>
      </c>
      <c r="C75" s="28"/>
      <c r="D75" s="28"/>
      <c r="E75" s="35">
        <f>SUM(E71:E73)</f>
        <v>7484.87</v>
      </c>
      <c r="F75" s="23"/>
    </row>
    <row r="76" spans="1:6" ht="15.75" thickTop="1" x14ac:dyDescent="0.2">
      <c r="A76" s="23"/>
      <c r="B76" s="64"/>
      <c r="C76" s="64"/>
      <c r="D76" s="64"/>
      <c r="E76" s="38"/>
      <c r="F76" s="23"/>
    </row>
    <row r="77" spans="1:6" ht="15" x14ac:dyDescent="0.2">
      <c r="A77" s="23"/>
      <c r="B77" s="69" t="s">
        <v>21</v>
      </c>
      <c r="C77" s="69"/>
      <c r="D77" s="69"/>
      <c r="E77" s="38">
        <v>2500</v>
      </c>
      <c r="F77" s="23"/>
    </row>
    <row r="78" spans="1:6" ht="15" x14ac:dyDescent="0.2">
      <c r="A78" s="23"/>
      <c r="B78" s="64"/>
      <c r="C78" s="64"/>
      <c r="D78" s="64"/>
      <c r="E78" s="38"/>
      <c r="F78" s="23"/>
    </row>
    <row r="79" spans="1:6" ht="19.5" customHeight="1" x14ac:dyDescent="0.2">
      <c r="A79" s="23"/>
      <c r="B79" s="39" t="s">
        <v>20</v>
      </c>
      <c r="C79" s="40"/>
      <c r="D79" s="40"/>
      <c r="E79" s="41">
        <f>E75-E77</f>
        <v>4984.87</v>
      </c>
      <c r="F79" s="23"/>
    </row>
    <row r="80" spans="1:6" ht="13.5" customHeight="1" x14ac:dyDescent="0.2">
      <c r="A80" s="23"/>
      <c r="B80" s="23"/>
      <c r="C80" s="23"/>
      <c r="D80" s="23"/>
      <c r="E80" s="23"/>
      <c r="F80" s="23"/>
    </row>
    <row r="81" spans="1:6" x14ac:dyDescent="0.2">
      <c r="A81" s="23"/>
      <c r="B81" s="23"/>
      <c r="C81" s="23"/>
      <c r="D81" s="23"/>
      <c r="E81" s="23"/>
      <c r="F81" s="23"/>
    </row>
    <row r="82" spans="1:6" x14ac:dyDescent="0.2">
      <c r="A82" s="23"/>
      <c r="B82" s="67"/>
      <c r="C82" s="67"/>
      <c r="D82" s="67"/>
      <c r="E82" s="67"/>
      <c r="F82" s="23"/>
    </row>
    <row r="83" spans="1:6" ht="14.25" x14ac:dyDescent="0.2">
      <c r="A83" s="61" t="s">
        <v>43</v>
      </c>
      <c r="B83" s="61"/>
      <c r="C83" s="61"/>
      <c r="D83" s="61"/>
      <c r="E83" s="61"/>
      <c r="F83" s="61"/>
    </row>
    <row r="84" spans="1:6" ht="14.25" x14ac:dyDescent="0.2">
      <c r="A84" s="70" t="s">
        <v>44</v>
      </c>
      <c r="B84" s="70"/>
      <c r="C84" s="70"/>
      <c r="D84" s="70"/>
      <c r="E84" s="70"/>
      <c r="F84" s="70"/>
    </row>
    <row r="85" spans="1:6" x14ac:dyDescent="0.2">
      <c r="A85" s="23"/>
      <c r="B85" s="23"/>
      <c r="C85" s="23"/>
      <c r="D85" s="23"/>
      <c r="E85" s="23"/>
      <c r="F85" s="23"/>
    </row>
    <row r="86" spans="1:6" x14ac:dyDescent="0.2">
      <c r="A86" s="23"/>
      <c r="B86" s="68"/>
      <c r="C86" s="68"/>
      <c r="D86" s="68"/>
      <c r="E86" s="68"/>
      <c r="F86" s="23"/>
    </row>
    <row r="87" spans="1:6" ht="15" x14ac:dyDescent="0.2">
      <c r="A87" s="71" t="s">
        <v>7</v>
      </c>
      <c r="B87" s="71"/>
      <c r="C87" s="71"/>
      <c r="D87" s="71"/>
      <c r="E87" s="71"/>
      <c r="F87" s="71"/>
    </row>
    <row r="89" spans="1:6" ht="39.75" customHeight="1" x14ac:dyDescent="0.2">
      <c r="B89" s="65"/>
      <c r="C89" s="66"/>
      <c r="D89" s="66"/>
    </row>
    <row r="90" spans="1:6" ht="13.5" customHeight="1" x14ac:dyDescent="0.2"/>
    <row r="91" spans="1:6" x14ac:dyDescent="0.2">
      <c r="B91" s="18"/>
      <c r="C91" s="18"/>
      <c r="D91" s="18"/>
    </row>
  </sheetData>
  <mergeCells count="44">
    <mergeCell ref="B89:D89"/>
    <mergeCell ref="B82:E82"/>
    <mergeCell ref="B86:E86"/>
    <mergeCell ref="B35:D35"/>
    <mergeCell ref="B36:D36"/>
    <mergeCell ref="B37:D37"/>
    <mergeCell ref="B38:D38"/>
    <mergeCell ref="B39:D39"/>
    <mergeCell ref="B40:D40"/>
    <mergeCell ref="B41:D41"/>
    <mergeCell ref="B42:D42"/>
    <mergeCell ref="B43:D43"/>
    <mergeCell ref="B44:D44"/>
    <mergeCell ref="B77:D77"/>
    <mergeCell ref="A84:F84"/>
    <mergeCell ref="A87:F87"/>
    <mergeCell ref="A30:F30"/>
    <mergeCell ref="B78:D78"/>
    <mergeCell ref="B50:D50"/>
    <mergeCell ref="B51:D51"/>
    <mergeCell ref="B45:D45"/>
    <mergeCell ref="B46:D46"/>
    <mergeCell ref="B47:D47"/>
    <mergeCell ref="B48:D48"/>
    <mergeCell ref="B49:D49"/>
    <mergeCell ref="B53:D53"/>
    <mergeCell ref="B55:D55"/>
    <mergeCell ref="B56:D56"/>
    <mergeCell ref="B57:D57"/>
    <mergeCell ref="B76:D76"/>
    <mergeCell ref="A83:F83"/>
    <mergeCell ref="B33:D33"/>
    <mergeCell ref="B34:D34"/>
    <mergeCell ref="B63:D63"/>
    <mergeCell ref="B64:D64"/>
    <mergeCell ref="B65:D65"/>
    <mergeCell ref="B66:D66"/>
    <mergeCell ref="B67:D67"/>
    <mergeCell ref="B58:D58"/>
    <mergeCell ref="B59:D59"/>
    <mergeCell ref="B60:D60"/>
    <mergeCell ref="B61:D61"/>
    <mergeCell ref="B62:D62"/>
    <mergeCell ref="B52:D52"/>
  </mergeCells>
  <phoneticPr fontId="0" type="noConversion"/>
  <dataValidations count="1">
    <dataValidation type="list" allowBlank="1" showInputMessage="1" showErrorMessage="1" sqref="B76:B78 B12:B20 B33:B67" xr:uid="{00000000-0002-0000-00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15AD7-8311-4D52-BE33-75A1C415C4A6}">
  <sheetPr>
    <pageSetUpPr fitToPage="1"/>
  </sheetPr>
  <dimension ref="A12:F91"/>
  <sheetViews>
    <sheetView view="pageBreakPreview"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131</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54</v>
      </c>
      <c r="C24" s="23"/>
      <c r="D24" s="23"/>
      <c r="E24" s="23"/>
      <c r="F24" s="23"/>
    </row>
    <row r="25" spans="1:6" ht="15" x14ac:dyDescent="0.2">
      <c r="A25" s="19"/>
      <c r="B25" s="27" t="s">
        <v>107</v>
      </c>
      <c r="C25" s="23"/>
      <c r="D25" s="23"/>
      <c r="E25" s="23"/>
      <c r="F25" s="23"/>
    </row>
    <row r="26" spans="1:6" ht="33.75" customHeight="1" x14ac:dyDescent="0.2">
      <c r="A26" s="19"/>
      <c r="B26" s="50" t="s">
        <v>91</v>
      </c>
      <c r="C26" s="23"/>
      <c r="D26" s="23"/>
      <c r="E26" s="23"/>
      <c r="F26" s="23"/>
    </row>
    <row r="27" spans="1:6" x14ac:dyDescent="0.2">
      <c r="A27" s="20"/>
      <c r="B27" s="23"/>
      <c r="C27" s="25"/>
      <c r="D27" s="25"/>
      <c r="E27" s="26"/>
      <c r="F27" s="23"/>
    </row>
    <row r="28" spans="1:6" ht="15" x14ac:dyDescent="0.2">
      <c r="A28" s="19"/>
      <c r="B28" s="25"/>
      <c r="C28" s="25"/>
      <c r="D28" s="29" t="s">
        <v>15</v>
      </c>
      <c r="E28" s="29" t="s">
        <v>132</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ht="14.25" x14ac:dyDescent="0.2">
      <c r="A31" s="23"/>
      <c r="B31" s="24" t="s">
        <v>6</v>
      </c>
      <c r="C31" s="24"/>
      <c r="D31" s="24"/>
      <c r="E31" s="30"/>
      <c r="F31" s="23"/>
    </row>
    <row r="32" spans="1:6" ht="14.25" x14ac:dyDescent="0.2">
      <c r="A32" s="23"/>
      <c r="B32" s="62"/>
      <c r="C32" s="62"/>
      <c r="D32" s="62"/>
      <c r="E32" s="30"/>
      <c r="F32" s="23"/>
    </row>
    <row r="33" spans="1:6" ht="14.25" x14ac:dyDescent="0.2">
      <c r="A33" s="23"/>
      <c r="B33" s="62"/>
      <c r="C33" s="62"/>
      <c r="D33" s="62"/>
      <c r="E33" s="30"/>
      <c r="F33" s="23"/>
    </row>
    <row r="34" spans="1:6" ht="14.25" x14ac:dyDescent="0.2">
      <c r="A34" s="23"/>
      <c r="B34" s="62"/>
      <c r="C34" s="62"/>
      <c r="D34" s="62"/>
      <c r="E34" s="30"/>
      <c r="F34" s="23"/>
    </row>
    <row r="35" spans="1:6" ht="14.25" x14ac:dyDescent="0.2">
      <c r="A35" s="23"/>
      <c r="B35" s="62" t="s">
        <v>135</v>
      </c>
      <c r="C35" s="62"/>
      <c r="D35" s="62"/>
      <c r="E35" s="30"/>
      <c r="F35" s="23"/>
    </row>
    <row r="36" spans="1:6" ht="14.25" x14ac:dyDescent="0.2">
      <c r="A36" s="23"/>
      <c r="B36" s="62"/>
      <c r="C36" s="62"/>
      <c r="D36" s="62"/>
      <c r="E36" s="30"/>
      <c r="F36" s="23"/>
    </row>
    <row r="37" spans="1:6" ht="14.25" x14ac:dyDescent="0.2">
      <c r="A37" s="23"/>
      <c r="B37" s="62"/>
      <c r="C37" s="62"/>
      <c r="D37" s="62"/>
      <c r="E37" s="30"/>
      <c r="F37" s="23"/>
    </row>
    <row r="38" spans="1:6" ht="30" customHeight="1" x14ac:dyDescent="0.2">
      <c r="A38" s="23"/>
      <c r="B38" s="62" t="s">
        <v>133</v>
      </c>
      <c r="C38" s="62"/>
      <c r="D38" s="62"/>
      <c r="E38" s="30"/>
      <c r="F38" s="23"/>
    </row>
    <row r="39" spans="1:6" ht="14.25" x14ac:dyDescent="0.2">
      <c r="A39" s="23"/>
      <c r="B39" s="62"/>
      <c r="C39" s="62"/>
      <c r="D39" s="62"/>
      <c r="E39" s="30"/>
      <c r="F39" s="23"/>
    </row>
    <row r="40" spans="1:6" ht="14.25" x14ac:dyDescent="0.2">
      <c r="A40" s="23"/>
      <c r="B40" s="62"/>
      <c r="C40" s="62"/>
      <c r="D40" s="62"/>
      <c r="E40" s="30"/>
      <c r="F40" s="23"/>
    </row>
    <row r="41" spans="1:6" ht="14.25" customHeight="1" x14ac:dyDescent="0.2">
      <c r="A41" s="23"/>
      <c r="B41" s="62" t="s">
        <v>134</v>
      </c>
      <c r="C41" s="62"/>
      <c r="D41" s="62"/>
      <c r="E41" s="30"/>
      <c r="F41" s="23"/>
    </row>
    <row r="42" spans="1:6" ht="14.25" x14ac:dyDescent="0.2">
      <c r="A42" s="23"/>
      <c r="B42" s="62"/>
      <c r="C42" s="62"/>
      <c r="D42" s="62"/>
      <c r="E42" s="30"/>
      <c r="F42" s="23"/>
    </row>
    <row r="43" spans="1:6" ht="14.25" x14ac:dyDescent="0.2">
      <c r="A43" s="23"/>
      <c r="B43" s="62"/>
      <c r="C43" s="62"/>
      <c r="D43" s="62"/>
      <c r="E43" s="30"/>
      <c r="F43" s="23"/>
    </row>
    <row r="44" spans="1:6" ht="14.25" x14ac:dyDescent="0.2">
      <c r="A44" s="23"/>
      <c r="B44" s="62"/>
      <c r="C44" s="62"/>
      <c r="D44" s="62"/>
      <c r="E44" s="30"/>
      <c r="F44" s="23"/>
    </row>
    <row r="45" spans="1:6" ht="14.25" x14ac:dyDescent="0.2">
      <c r="A45" s="23"/>
      <c r="B45" s="62"/>
      <c r="C45" s="62"/>
      <c r="D45" s="62"/>
      <c r="E45" s="30"/>
      <c r="F45" s="23"/>
    </row>
    <row r="46" spans="1:6" ht="14.25" x14ac:dyDescent="0.2">
      <c r="A46" s="23"/>
      <c r="B46" s="62"/>
      <c r="C46" s="62"/>
      <c r="D46" s="62"/>
      <c r="E46" s="30"/>
      <c r="F46" s="23"/>
    </row>
    <row r="47" spans="1:6" ht="14.25" x14ac:dyDescent="0.2">
      <c r="A47" s="23"/>
      <c r="B47" s="62"/>
      <c r="C47" s="62"/>
      <c r="D47" s="62"/>
      <c r="E47" s="30"/>
      <c r="F47" s="23"/>
    </row>
    <row r="48" spans="1:6" ht="14.25" x14ac:dyDescent="0.2">
      <c r="A48" s="23"/>
      <c r="B48" s="62"/>
      <c r="C48" s="62"/>
      <c r="D48" s="62"/>
      <c r="E48" s="30"/>
      <c r="F48" s="23"/>
    </row>
    <row r="49" spans="1:6" ht="14.25" x14ac:dyDescent="0.2">
      <c r="A49" s="23"/>
      <c r="B49" s="62"/>
      <c r="C49" s="62"/>
      <c r="D49" s="62"/>
      <c r="E49" s="30"/>
      <c r="F49" s="23"/>
    </row>
    <row r="50" spans="1:6" ht="14.25" x14ac:dyDescent="0.2">
      <c r="A50" s="23"/>
      <c r="B50" s="62"/>
      <c r="C50" s="62"/>
      <c r="D50" s="62"/>
      <c r="E50" s="30"/>
      <c r="F50" s="23"/>
    </row>
    <row r="51" spans="1:6" ht="14.25" x14ac:dyDescent="0.2">
      <c r="A51" s="23"/>
      <c r="B51" s="62"/>
      <c r="C51" s="62"/>
      <c r="D51" s="62"/>
      <c r="E51" s="30"/>
      <c r="F51" s="23"/>
    </row>
    <row r="52" spans="1:6" ht="14.25" x14ac:dyDescent="0.2">
      <c r="A52" s="23"/>
      <c r="B52" s="62"/>
      <c r="C52" s="62"/>
      <c r="D52" s="62"/>
      <c r="E52" s="30"/>
      <c r="F52" s="23"/>
    </row>
    <row r="53" spans="1:6" ht="14.25" x14ac:dyDescent="0.2">
      <c r="A53" s="23"/>
      <c r="B53" s="62"/>
      <c r="C53" s="62"/>
      <c r="D53" s="62"/>
      <c r="E53" s="30"/>
      <c r="F53" s="23"/>
    </row>
    <row r="54" spans="1:6" ht="14.25" x14ac:dyDescent="0.2">
      <c r="A54" s="23"/>
      <c r="B54" s="62"/>
      <c r="C54" s="62"/>
      <c r="D54" s="62"/>
      <c r="E54" s="30"/>
      <c r="F54" s="23"/>
    </row>
    <row r="55" spans="1:6" ht="14.25" x14ac:dyDescent="0.2">
      <c r="A55" s="23"/>
      <c r="B55" s="62"/>
      <c r="C55" s="62"/>
      <c r="D55" s="62"/>
      <c r="E55" s="30"/>
      <c r="F55" s="23"/>
    </row>
    <row r="56" spans="1:6" ht="14.25" x14ac:dyDescent="0.2">
      <c r="A56" s="23"/>
      <c r="B56" s="62"/>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62"/>
      <c r="C62" s="62"/>
      <c r="D62" s="62"/>
      <c r="E62" s="30"/>
      <c r="F62" s="23"/>
    </row>
    <row r="63" spans="1:6" ht="14.25" x14ac:dyDescent="0.2">
      <c r="A63" s="23"/>
      <c r="B63" s="56"/>
      <c r="C63" s="57" t="s">
        <v>118</v>
      </c>
      <c r="D63" s="57" t="s">
        <v>119</v>
      </c>
      <c r="E63" s="30"/>
      <c r="F63" s="23"/>
    </row>
    <row r="64" spans="1:6" ht="14.25" x14ac:dyDescent="0.2">
      <c r="A64" s="23"/>
      <c r="B64" s="56"/>
      <c r="C64" s="58">
        <v>9</v>
      </c>
      <c r="D64" s="59">
        <v>255</v>
      </c>
      <c r="E64" s="30"/>
      <c r="F64" s="23"/>
    </row>
    <row r="65" spans="1:6" ht="14.25" x14ac:dyDescent="0.2">
      <c r="A65" s="23"/>
      <c r="B65" s="62"/>
      <c r="C65" s="62"/>
      <c r="D65" s="62"/>
      <c r="E65" s="30"/>
      <c r="F65" s="23"/>
    </row>
    <row r="66" spans="1:6" ht="13.5" customHeight="1" x14ac:dyDescent="0.2">
      <c r="A66" s="23"/>
      <c r="B66" s="72"/>
      <c r="C66" s="72"/>
      <c r="D66" s="72"/>
      <c r="E66" s="30"/>
      <c r="F66" s="23"/>
    </row>
    <row r="67" spans="1:6" x14ac:dyDescent="0.2">
      <c r="A67" s="19"/>
      <c r="B67" s="20"/>
      <c r="C67" s="19"/>
      <c r="D67" s="19"/>
      <c r="E67" s="19"/>
    </row>
    <row r="68" spans="1:6" ht="13.5" customHeight="1" x14ac:dyDescent="0.2">
      <c r="A68" s="23"/>
      <c r="B68" s="27" t="s">
        <v>18</v>
      </c>
      <c r="C68" s="28"/>
      <c r="D68" s="28"/>
      <c r="E68" s="31">
        <f>C64*D64</f>
        <v>2295</v>
      </c>
      <c r="F68" s="23"/>
    </row>
    <row r="69" spans="1:6" ht="13.5" customHeight="1" x14ac:dyDescent="0.2">
      <c r="A69" s="23"/>
      <c r="B69" s="36" t="s">
        <v>122</v>
      </c>
      <c r="C69" s="28"/>
      <c r="D69" s="28"/>
      <c r="E69" s="32">
        <v>225</v>
      </c>
      <c r="F69" s="23"/>
    </row>
    <row r="70" spans="1:6" ht="13.5" customHeight="1" x14ac:dyDescent="0.2">
      <c r="A70" s="23"/>
      <c r="B70" s="36" t="s">
        <v>120</v>
      </c>
      <c r="C70" s="28"/>
      <c r="D70" s="28"/>
      <c r="E70" s="32">
        <v>0</v>
      </c>
      <c r="F70" s="23"/>
    </row>
    <row r="71" spans="1:6" ht="13.5" customHeight="1" x14ac:dyDescent="0.2">
      <c r="A71" s="23"/>
      <c r="B71" s="27" t="s">
        <v>17</v>
      </c>
      <c r="C71" s="28"/>
      <c r="D71" s="28"/>
      <c r="E71" s="31">
        <f>SUM(E68:E70)</f>
        <v>2520</v>
      </c>
      <c r="F71" s="23"/>
    </row>
    <row r="72" spans="1:6" ht="13.5" customHeight="1" x14ac:dyDescent="0.2">
      <c r="A72" s="23"/>
      <c r="B72" s="28" t="s">
        <v>5</v>
      </c>
      <c r="C72" s="33">
        <v>0.05</v>
      </c>
      <c r="D72" s="28"/>
      <c r="E72" s="37">
        <f>ROUND(E71*C72,2)</f>
        <v>126</v>
      </c>
      <c r="F72" s="23"/>
    </row>
    <row r="73" spans="1:6" ht="13.5" customHeight="1" x14ac:dyDescent="0.2">
      <c r="A73" s="23"/>
      <c r="B73" s="28" t="s">
        <v>4</v>
      </c>
      <c r="C73" s="44">
        <v>9.9750000000000005E-2</v>
      </c>
      <c r="D73" s="28"/>
      <c r="E73" s="45">
        <f>ROUND(E71*C73,2)</f>
        <v>251.37</v>
      </c>
      <c r="F73" s="23"/>
    </row>
    <row r="74" spans="1:6" ht="13.5" customHeight="1" x14ac:dyDescent="0.2">
      <c r="A74" s="23"/>
      <c r="B74" s="28"/>
      <c r="C74" s="28"/>
      <c r="D74" s="28"/>
      <c r="E74" s="34"/>
      <c r="F74" s="23"/>
    </row>
    <row r="75" spans="1:6" ht="16.5" customHeight="1" thickBot="1" x14ac:dyDescent="0.25">
      <c r="A75" s="23"/>
      <c r="B75" s="27" t="s">
        <v>19</v>
      </c>
      <c r="C75" s="28"/>
      <c r="D75" s="28"/>
      <c r="E75" s="35">
        <f>SUM(E71:E73)</f>
        <v>2897.37</v>
      </c>
      <c r="F75" s="23"/>
    </row>
    <row r="76" spans="1:6" ht="15.75" thickTop="1" x14ac:dyDescent="0.2">
      <c r="A76" s="23"/>
      <c r="B76" s="64"/>
      <c r="C76" s="64"/>
      <c r="D76" s="64"/>
      <c r="E76" s="38"/>
      <c r="F76" s="23"/>
    </row>
    <row r="77" spans="1:6" ht="15" x14ac:dyDescent="0.2">
      <c r="A77" s="23"/>
      <c r="B77" s="69" t="s">
        <v>21</v>
      </c>
      <c r="C77" s="69"/>
      <c r="D77" s="69"/>
      <c r="E77" s="38">
        <v>0</v>
      </c>
      <c r="F77" s="23"/>
    </row>
    <row r="78" spans="1:6" ht="15" x14ac:dyDescent="0.2">
      <c r="A78" s="23"/>
      <c r="B78" s="64"/>
      <c r="C78" s="64"/>
      <c r="D78" s="64"/>
      <c r="E78" s="38"/>
      <c r="F78" s="23"/>
    </row>
    <row r="79" spans="1:6" ht="19.5" customHeight="1" x14ac:dyDescent="0.2">
      <c r="A79" s="23"/>
      <c r="B79" s="39" t="s">
        <v>20</v>
      </c>
      <c r="C79" s="40"/>
      <c r="D79" s="40"/>
      <c r="E79" s="41">
        <f>E75-E77</f>
        <v>2897.37</v>
      </c>
      <c r="F79" s="23"/>
    </row>
    <row r="80" spans="1:6" ht="13.5" customHeight="1" x14ac:dyDescent="0.2">
      <c r="A80" s="23"/>
      <c r="B80" s="23"/>
      <c r="C80" s="23"/>
      <c r="D80" s="23"/>
      <c r="E80" s="23"/>
      <c r="F80" s="23"/>
    </row>
    <row r="81" spans="1:6" x14ac:dyDescent="0.2">
      <c r="A81" s="23"/>
      <c r="B81" s="23"/>
      <c r="C81" s="23"/>
      <c r="D81" s="23"/>
      <c r="E81" s="23"/>
      <c r="F81" s="23"/>
    </row>
    <row r="82" spans="1:6" x14ac:dyDescent="0.2">
      <c r="A82" s="23"/>
      <c r="B82" s="67"/>
      <c r="C82" s="67"/>
      <c r="D82" s="67"/>
      <c r="E82" s="67"/>
      <c r="F82" s="23"/>
    </row>
    <row r="83" spans="1:6" ht="14.25" x14ac:dyDescent="0.2">
      <c r="A83" s="61" t="s">
        <v>43</v>
      </c>
      <c r="B83" s="61"/>
      <c r="C83" s="61"/>
      <c r="D83" s="61"/>
      <c r="E83" s="61"/>
      <c r="F83" s="61"/>
    </row>
    <row r="84" spans="1:6" ht="14.25" x14ac:dyDescent="0.2">
      <c r="A84" s="70" t="s">
        <v>44</v>
      </c>
      <c r="B84" s="70"/>
      <c r="C84" s="70"/>
      <c r="D84" s="70"/>
      <c r="E84" s="70"/>
      <c r="F84" s="70"/>
    </row>
    <row r="85" spans="1:6" x14ac:dyDescent="0.2">
      <c r="A85" s="23"/>
      <c r="B85" s="23"/>
      <c r="C85" s="23"/>
      <c r="D85" s="23"/>
      <c r="E85" s="23"/>
      <c r="F85" s="23"/>
    </row>
    <row r="86" spans="1:6" x14ac:dyDescent="0.2">
      <c r="A86" s="23"/>
      <c r="B86" s="68"/>
      <c r="C86" s="68"/>
      <c r="D86" s="68"/>
      <c r="E86" s="68"/>
      <c r="F86" s="23"/>
    </row>
    <row r="87" spans="1:6" ht="15" x14ac:dyDescent="0.2">
      <c r="A87" s="71" t="s">
        <v>7</v>
      </c>
      <c r="B87" s="71"/>
      <c r="C87" s="71"/>
      <c r="D87" s="71"/>
      <c r="E87" s="71"/>
      <c r="F87" s="71"/>
    </row>
    <row r="89" spans="1:6" ht="39.75" customHeight="1" x14ac:dyDescent="0.2">
      <c r="B89" s="65"/>
      <c r="C89" s="66"/>
      <c r="D89" s="66"/>
    </row>
    <row r="90" spans="1:6" ht="13.5" customHeight="1" x14ac:dyDescent="0.2"/>
    <row r="91" spans="1:6" x14ac:dyDescent="0.2">
      <c r="B91" s="18"/>
      <c r="C91" s="18"/>
      <c r="D91" s="18"/>
    </row>
  </sheetData>
  <mergeCells count="43">
    <mergeCell ref="B40:D40"/>
    <mergeCell ref="B41:D41"/>
    <mergeCell ref="B42:D42"/>
    <mergeCell ref="B43:D43"/>
    <mergeCell ref="A30:F30"/>
    <mergeCell ref="B32:D32"/>
    <mergeCell ref="B33:D33"/>
    <mergeCell ref="B34:D34"/>
    <mergeCell ref="B35:D35"/>
    <mergeCell ref="B37:D37"/>
    <mergeCell ref="B61:D61"/>
    <mergeCell ref="B51:D51"/>
    <mergeCell ref="B52:D52"/>
    <mergeCell ref="B36:D36"/>
    <mergeCell ref="B53:D53"/>
    <mergeCell ref="B54:D54"/>
    <mergeCell ref="B55:D55"/>
    <mergeCell ref="B46:D46"/>
    <mergeCell ref="B44:D44"/>
    <mergeCell ref="B45:D45"/>
    <mergeCell ref="B47:D47"/>
    <mergeCell ref="B48:D48"/>
    <mergeCell ref="B49:D49"/>
    <mergeCell ref="B50:D50"/>
    <mergeCell ref="B38:D38"/>
    <mergeCell ref="B39:D39"/>
    <mergeCell ref="B56:D56"/>
    <mergeCell ref="B57:D57"/>
    <mergeCell ref="B58:D58"/>
    <mergeCell ref="B59:D59"/>
    <mergeCell ref="B60:D60"/>
    <mergeCell ref="B89:D89"/>
    <mergeCell ref="B62:D62"/>
    <mergeCell ref="B65:D65"/>
    <mergeCell ref="B66:D66"/>
    <mergeCell ref="B76:D76"/>
    <mergeCell ref="B77:D77"/>
    <mergeCell ref="B78:D78"/>
    <mergeCell ref="B82:E82"/>
    <mergeCell ref="A83:F83"/>
    <mergeCell ref="A84:F84"/>
    <mergeCell ref="B86:E86"/>
    <mergeCell ref="A87:F87"/>
  </mergeCells>
  <dataValidations count="1">
    <dataValidation type="list" allowBlank="1" showInputMessage="1" showErrorMessage="1" sqref="B76:B78 B12:B20 B32:B67" xr:uid="{B118CD60-5819-4C73-8699-5D7A59E87BE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890D-1D76-4498-9B75-45E2C832EACC}">
  <sheetPr>
    <pageSetUpPr fitToPage="1"/>
  </sheetPr>
  <dimension ref="A12:F92"/>
  <sheetViews>
    <sheetView tabSelected="1" view="pageBreakPreview" topLeftCell="A9" zoomScale="80" zoomScaleNormal="100" zoomScaleSheetLayoutView="80" workbookViewId="0">
      <selection activeCell="J32" sqref="J3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136</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54</v>
      </c>
      <c r="C24" s="23"/>
      <c r="D24" s="23"/>
      <c r="E24" s="23"/>
      <c r="F24" s="23"/>
    </row>
    <row r="25" spans="1:6" ht="15" x14ac:dyDescent="0.2">
      <c r="A25" s="19"/>
      <c r="B25" s="27" t="s">
        <v>107</v>
      </c>
      <c r="C25" s="23"/>
      <c r="D25" s="23"/>
      <c r="E25" s="23"/>
      <c r="F25" s="23"/>
    </row>
    <row r="26" spans="1:6" ht="33.75" customHeight="1" x14ac:dyDescent="0.2">
      <c r="A26" s="19"/>
      <c r="B26" s="50" t="s">
        <v>91</v>
      </c>
      <c r="C26" s="23"/>
      <c r="D26" s="23"/>
      <c r="E26" s="23"/>
      <c r="F26" s="23"/>
    </row>
    <row r="27" spans="1:6" x14ac:dyDescent="0.2">
      <c r="A27" s="20"/>
      <c r="B27" s="23"/>
      <c r="C27" s="25"/>
      <c r="D27" s="25"/>
      <c r="E27" s="26"/>
      <c r="F27" s="23"/>
    </row>
    <row r="28" spans="1:6" ht="15" x14ac:dyDescent="0.2">
      <c r="A28" s="19"/>
      <c r="B28" s="25"/>
      <c r="C28" s="25"/>
      <c r="D28" s="29" t="s">
        <v>15</v>
      </c>
      <c r="E28" s="29" t="s">
        <v>137</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ht="14.25" x14ac:dyDescent="0.2">
      <c r="A31" s="23"/>
      <c r="B31" s="24" t="s">
        <v>6</v>
      </c>
      <c r="C31" s="24"/>
      <c r="D31" s="24"/>
      <c r="E31" s="30"/>
      <c r="F31" s="23"/>
    </row>
    <row r="32" spans="1:6" ht="14.25" x14ac:dyDescent="0.2">
      <c r="A32" s="23"/>
      <c r="B32" s="62"/>
      <c r="C32" s="62"/>
      <c r="D32" s="62"/>
      <c r="E32" s="30"/>
      <c r="F32" s="23"/>
    </row>
    <row r="33" spans="1:6" ht="14.25" x14ac:dyDescent="0.2">
      <c r="A33" s="23"/>
      <c r="B33" s="62"/>
      <c r="C33" s="62"/>
      <c r="D33" s="62"/>
      <c r="E33" s="30"/>
      <c r="F33" s="23"/>
    </row>
    <row r="34" spans="1:6" ht="14.25" x14ac:dyDescent="0.2">
      <c r="A34" s="23"/>
      <c r="B34" s="62"/>
      <c r="C34" s="62"/>
      <c r="D34" s="62"/>
      <c r="E34" s="30"/>
      <c r="F34" s="23"/>
    </row>
    <row r="35" spans="1:6" ht="14.25" customHeight="1" x14ac:dyDescent="0.2">
      <c r="A35" s="23"/>
      <c r="B35" s="62" t="s">
        <v>139</v>
      </c>
      <c r="C35" s="62"/>
      <c r="D35" s="62"/>
      <c r="E35" s="30"/>
      <c r="F35" s="23"/>
    </row>
    <row r="36" spans="1:6" ht="14.25" x14ac:dyDescent="0.2">
      <c r="A36" s="23"/>
      <c r="B36" s="62"/>
      <c r="C36" s="62"/>
      <c r="D36" s="62"/>
      <c r="E36" s="30"/>
      <c r="F36" s="23"/>
    </row>
    <row r="37" spans="1:6" ht="14.25" x14ac:dyDescent="0.2">
      <c r="A37" s="23"/>
      <c r="B37" s="62" t="s">
        <v>127</v>
      </c>
      <c r="C37" s="62"/>
      <c r="D37" s="62"/>
      <c r="E37" s="30"/>
      <c r="F37" s="23"/>
    </row>
    <row r="38" spans="1:6" ht="14.25" x14ac:dyDescent="0.2">
      <c r="A38" s="23"/>
      <c r="B38" s="62"/>
      <c r="C38" s="62"/>
      <c r="D38" s="62"/>
      <c r="E38" s="30"/>
      <c r="F38" s="23"/>
    </row>
    <row r="39" spans="1:6" ht="14.25" x14ac:dyDescent="0.2">
      <c r="A39" s="23"/>
      <c r="B39" s="62" t="s">
        <v>140</v>
      </c>
      <c r="C39" s="62"/>
      <c r="D39" s="62"/>
      <c r="E39" s="30"/>
      <c r="F39" s="23"/>
    </row>
    <row r="40" spans="1:6" ht="14.25" x14ac:dyDescent="0.2">
      <c r="A40" s="23"/>
      <c r="B40" s="62"/>
      <c r="C40" s="62"/>
      <c r="D40" s="62"/>
      <c r="E40" s="30"/>
      <c r="F40" s="23"/>
    </row>
    <row r="41" spans="1:6" ht="14.25" customHeight="1" x14ac:dyDescent="0.2">
      <c r="A41" s="23"/>
      <c r="B41" s="62" t="s">
        <v>141</v>
      </c>
      <c r="C41" s="62"/>
      <c r="D41" s="62"/>
      <c r="E41" s="30"/>
      <c r="F41" s="23"/>
    </row>
    <row r="42" spans="1:6" ht="14.25" customHeight="1" x14ac:dyDescent="0.2">
      <c r="A42" s="23"/>
      <c r="B42" s="62"/>
      <c r="C42" s="62"/>
      <c r="D42" s="62"/>
      <c r="E42" s="30"/>
      <c r="F42" s="23"/>
    </row>
    <row r="43" spans="1:6" ht="14.25" x14ac:dyDescent="0.2">
      <c r="A43" s="23"/>
      <c r="B43" s="62" t="s">
        <v>142</v>
      </c>
      <c r="C43" s="62"/>
      <c r="D43" s="62"/>
      <c r="E43" s="30"/>
      <c r="F43" s="23"/>
    </row>
    <row r="44" spans="1:6" ht="14.25" x14ac:dyDescent="0.2">
      <c r="A44" s="23"/>
      <c r="B44" s="62"/>
      <c r="C44" s="62"/>
      <c r="D44" s="62"/>
      <c r="E44" s="30"/>
      <c r="F44" s="23"/>
    </row>
    <row r="45" spans="1:6" ht="14.25" x14ac:dyDescent="0.2">
      <c r="A45" s="23"/>
      <c r="B45" s="62" t="s">
        <v>143</v>
      </c>
      <c r="C45" s="62"/>
      <c r="D45" s="62"/>
      <c r="E45" s="30"/>
      <c r="F45" s="23"/>
    </row>
    <row r="46" spans="1:6" ht="14.25" x14ac:dyDescent="0.2">
      <c r="A46" s="23"/>
      <c r="B46" s="62"/>
      <c r="C46" s="62"/>
      <c r="D46" s="62"/>
      <c r="E46" s="30"/>
      <c r="F46" s="23"/>
    </row>
    <row r="47" spans="1:6" ht="14.25" x14ac:dyDescent="0.2">
      <c r="A47" s="23"/>
      <c r="B47" s="62" t="s">
        <v>144</v>
      </c>
      <c r="C47" s="62"/>
      <c r="D47" s="62"/>
      <c r="E47" s="30"/>
      <c r="F47" s="23"/>
    </row>
    <row r="48" spans="1:6" ht="14.25" x14ac:dyDescent="0.2">
      <c r="A48" s="23"/>
      <c r="B48" s="62"/>
      <c r="C48" s="62"/>
      <c r="D48" s="62"/>
      <c r="E48" s="30"/>
      <c r="F48" s="23"/>
    </row>
    <row r="49" spans="1:6" ht="14.25" x14ac:dyDescent="0.2">
      <c r="A49" s="23"/>
      <c r="B49" s="62" t="s">
        <v>145</v>
      </c>
      <c r="C49" s="62"/>
      <c r="D49" s="62"/>
      <c r="E49" s="30"/>
      <c r="F49" s="23"/>
    </row>
    <row r="50" spans="1:6" ht="14.25" x14ac:dyDescent="0.2">
      <c r="A50" s="23"/>
      <c r="B50" s="62"/>
      <c r="C50" s="62"/>
      <c r="D50" s="62"/>
      <c r="E50" s="30"/>
      <c r="F50" s="23"/>
    </row>
    <row r="51" spans="1:6" ht="14.25" x14ac:dyDescent="0.2">
      <c r="A51" s="23"/>
      <c r="B51" s="62"/>
      <c r="C51" s="62"/>
      <c r="D51" s="62"/>
      <c r="E51" s="30"/>
      <c r="F51" s="23"/>
    </row>
    <row r="52" spans="1:6" ht="14.25" x14ac:dyDescent="0.2">
      <c r="A52" s="23"/>
      <c r="B52" s="62"/>
      <c r="C52" s="62"/>
      <c r="D52" s="62"/>
      <c r="E52" s="30"/>
      <c r="F52" s="23"/>
    </row>
    <row r="53" spans="1:6" ht="14.25" x14ac:dyDescent="0.2">
      <c r="A53" s="23"/>
      <c r="B53" s="62"/>
      <c r="C53" s="62"/>
      <c r="D53" s="62"/>
      <c r="E53" s="30"/>
      <c r="F53" s="23"/>
    </row>
    <row r="54" spans="1:6" ht="14.25" x14ac:dyDescent="0.2">
      <c r="A54" s="23"/>
      <c r="B54" s="62"/>
      <c r="C54" s="62"/>
      <c r="D54" s="62"/>
      <c r="E54" s="30"/>
      <c r="F54" s="23"/>
    </row>
    <row r="55" spans="1:6" ht="14.25" x14ac:dyDescent="0.2">
      <c r="A55" s="23"/>
      <c r="B55" s="62"/>
      <c r="C55" s="62"/>
      <c r="D55" s="62"/>
      <c r="E55" s="30"/>
      <c r="F55" s="23"/>
    </row>
    <row r="56" spans="1:6" ht="14.25" x14ac:dyDescent="0.2">
      <c r="A56" s="23"/>
      <c r="B56" s="62"/>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62"/>
      <c r="C62" s="62"/>
      <c r="D62" s="62"/>
      <c r="E62" s="30"/>
      <c r="F62" s="23"/>
    </row>
    <row r="63" spans="1:6" ht="14.25" x14ac:dyDescent="0.2">
      <c r="A63" s="23"/>
      <c r="B63" s="62"/>
      <c r="C63" s="62"/>
      <c r="D63" s="62"/>
      <c r="E63" s="30"/>
      <c r="F63" s="23"/>
    </row>
    <row r="64" spans="1:6" ht="14.25" x14ac:dyDescent="0.2">
      <c r="A64" s="23"/>
      <c r="B64" s="60"/>
      <c r="C64" s="57"/>
      <c r="D64" s="57"/>
      <c r="E64" s="30"/>
      <c r="F64" s="23"/>
    </row>
    <row r="65" spans="1:6" ht="14.25" x14ac:dyDescent="0.2">
      <c r="A65" s="23"/>
      <c r="B65" s="60"/>
      <c r="C65" s="58"/>
      <c r="D65" s="59"/>
      <c r="E65" s="30"/>
      <c r="F65" s="23"/>
    </row>
    <row r="66" spans="1:6" ht="14.25" x14ac:dyDescent="0.2">
      <c r="A66" s="23"/>
      <c r="B66" s="62"/>
      <c r="C66" s="62"/>
      <c r="D66" s="62"/>
      <c r="E66" s="30"/>
      <c r="F66" s="23"/>
    </row>
    <row r="67" spans="1:6" ht="13.5" customHeight="1" x14ac:dyDescent="0.2">
      <c r="A67" s="23"/>
      <c r="B67" s="72"/>
      <c r="C67" s="72"/>
      <c r="D67" s="72"/>
      <c r="E67" s="30"/>
      <c r="F67" s="23"/>
    </row>
    <row r="68" spans="1:6" x14ac:dyDescent="0.2">
      <c r="A68" s="19"/>
      <c r="B68" s="20"/>
      <c r="C68" s="19"/>
      <c r="D68" s="19"/>
      <c r="E68" s="19"/>
    </row>
    <row r="69" spans="1:6" ht="13.5" customHeight="1" x14ac:dyDescent="0.2">
      <c r="A69" s="23"/>
      <c r="B69" s="27" t="s">
        <v>18</v>
      </c>
      <c r="C69" s="28"/>
      <c r="D69" s="28"/>
      <c r="E69" s="31">
        <f>22.75*295</f>
        <v>6711.25</v>
      </c>
      <c r="F69" s="23"/>
    </row>
    <row r="70" spans="1:6" ht="13.5" customHeight="1" x14ac:dyDescent="0.2">
      <c r="A70" s="23"/>
      <c r="B70" s="36" t="s">
        <v>16</v>
      </c>
      <c r="C70" s="28"/>
      <c r="D70" s="28"/>
      <c r="E70" s="32">
        <v>0</v>
      </c>
      <c r="F70" s="23"/>
    </row>
    <row r="71" spans="1:6" ht="13.5" customHeight="1" x14ac:dyDescent="0.2">
      <c r="A71" s="23"/>
      <c r="B71" s="36" t="s">
        <v>138</v>
      </c>
      <c r="C71" s="28"/>
      <c r="D71" s="28"/>
      <c r="E71" s="32">
        <v>10</v>
      </c>
      <c r="F71" s="23"/>
    </row>
    <row r="72" spans="1:6" ht="13.5" customHeight="1" x14ac:dyDescent="0.2">
      <c r="A72" s="23"/>
      <c r="B72" s="27" t="s">
        <v>17</v>
      </c>
      <c r="C72" s="28"/>
      <c r="D72" s="28"/>
      <c r="E72" s="31">
        <f>SUM(E69:E71)</f>
        <v>6721.25</v>
      </c>
      <c r="F72" s="23"/>
    </row>
    <row r="73" spans="1:6" ht="13.5" customHeight="1" x14ac:dyDescent="0.2">
      <c r="A73" s="23"/>
      <c r="B73" s="28" t="s">
        <v>5</v>
      </c>
      <c r="C73" s="33">
        <v>0.05</v>
      </c>
      <c r="D73" s="28"/>
      <c r="E73" s="37">
        <f>ROUND(E72*C73,2)</f>
        <v>336.06</v>
      </c>
      <c r="F73" s="23"/>
    </row>
    <row r="74" spans="1:6" ht="13.5" customHeight="1" x14ac:dyDescent="0.2">
      <c r="A74" s="23"/>
      <c r="B74" s="28" t="s">
        <v>4</v>
      </c>
      <c r="C74" s="44">
        <v>9.9750000000000005E-2</v>
      </c>
      <c r="D74" s="28"/>
      <c r="E74" s="45">
        <f>ROUND(E72*C74,2)</f>
        <v>670.44</v>
      </c>
      <c r="F74" s="23"/>
    </row>
    <row r="75" spans="1:6" ht="13.5" customHeight="1" x14ac:dyDescent="0.2">
      <c r="A75" s="23"/>
      <c r="B75" s="28"/>
      <c r="C75" s="28"/>
      <c r="D75" s="28"/>
      <c r="E75" s="34"/>
      <c r="F75" s="23"/>
    </row>
    <row r="76" spans="1:6" ht="16.5" customHeight="1" thickBot="1" x14ac:dyDescent="0.25">
      <c r="A76" s="23"/>
      <c r="B76" s="27" t="s">
        <v>19</v>
      </c>
      <c r="C76" s="28"/>
      <c r="D76" s="28"/>
      <c r="E76" s="35">
        <f>SUM(E72:E74)</f>
        <v>7727.75</v>
      </c>
      <c r="F76" s="23"/>
    </row>
    <row r="77" spans="1:6" ht="15.75" thickTop="1" x14ac:dyDescent="0.2">
      <c r="A77" s="23"/>
      <c r="B77" s="64"/>
      <c r="C77" s="64"/>
      <c r="D77" s="64"/>
      <c r="E77" s="38"/>
      <c r="F77" s="23"/>
    </row>
    <row r="78" spans="1:6" ht="15" x14ac:dyDescent="0.2">
      <c r="A78" s="23"/>
      <c r="B78" s="69" t="s">
        <v>21</v>
      </c>
      <c r="C78" s="69"/>
      <c r="D78" s="69"/>
      <c r="E78" s="38">
        <v>0</v>
      </c>
      <c r="F78" s="23"/>
    </row>
    <row r="79" spans="1:6" ht="15" x14ac:dyDescent="0.2">
      <c r="A79" s="23"/>
      <c r="B79" s="64"/>
      <c r="C79" s="64"/>
      <c r="D79" s="64"/>
      <c r="E79" s="38"/>
      <c r="F79" s="23"/>
    </row>
    <row r="80" spans="1:6" ht="19.5" customHeight="1" x14ac:dyDescent="0.2">
      <c r="A80" s="23"/>
      <c r="B80" s="39" t="s">
        <v>20</v>
      </c>
      <c r="C80" s="40"/>
      <c r="D80" s="40"/>
      <c r="E80" s="41">
        <f>E76-E78</f>
        <v>7727.75</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67"/>
      <c r="C83" s="67"/>
      <c r="D83" s="67"/>
      <c r="E83" s="67"/>
      <c r="F83" s="23"/>
    </row>
    <row r="84" spans="1:6" ht="14.25" x14ac:dyDescent="0.2">
      <c r="A84" s="61" t="s">
        <v>43</v>
      </c>
      <c r="B84" s="61"/>
      <c r="C84" s="61"/>
      <c r="D84" s="61"/>
      <c r="E84" s="61"/>
      <c r="F84" s="61"/>
    </row>
    <row r="85" spans="1:6" ht="14.25" x14ac:dyDescent="0.2">
      <c r="A85" s="70" t="s">
        <v>44</v>
      </c>
      <c r="B85" s="70"/>
      <c r="C85" s="70"/>
      <c r="D85" s="70"/>
      <c r="E85" s="70"/>
      <c r="F85" s="70"/>
    </row>
    <row r="86" spans="1:6" x14ac:dyDescent="0.2">
      <c r="A86" s="23"/>
      <c r="B86" s="23"/>
      <c r="C86" s="23"/>
      <c r="D86" s="23"/>
      <c r="E86" s="23"/>
      <c r="F86" s="23"/>
    </row>
    <row r="87" spans="1:6" x14ac:dyDescent="0.2">
      <c r="A87" s="23"/>
      <c r="B87" s="68"/>
      <c r="C87" s="68"/>
      <c r="D87" s="68"/>
      <c r="E87" s="68"/>
      <c r="F87" s="23"/>
    </row>
    <row r="88" spans="1:6" ht="15" x14ac:dyDescent="0.2">
      <c r="A88" s="71" t="s">
        <v>7</v>
      </c>
      <c r="B88" s="71"/>
      <c r="C88" s="71"/>
      <c r="D88" s="71"/>
      <c r="E88" s="71"/>
      <c r="F88" s="71"/>
    </row>
    <row r="90" spans="1:6" ht="39.75" customHeight="1" x14ac:dyDescent="0.2">
      <c r="B90" s="65"/>
      <c r="C90" s="66"/>
      <c r="D90" s="66"/>
    </row>
    <row r="91" spans="1:6" ht="13.5" customHeight="1" x14ac:dyDescent="0.2"/>
    <row r="92" spans="1:6" x14ac:dyDescent="0.2">
      <c r="B92" s="18"/>
      <c r="C92" s="18"/>
      <c r="D92" s="18"/>
    </row>
  </sheetData>
  <mergeCells count="44">
    <mergeCell ref="B90:D90"/>
    <mergeCell ref="B42:D42"/>
    <mergeCell ref="B79:D79"/>
    <mergeCell ref="B83:E83"/>
    <mergeCell ref="A84:F84"/>
    <mergeCell ref="A85:F85"/>
    <mergeCell ref="B87:E87"/>
    <mergeCell ref="A88:F88"/>
    <mergeCell ref="B62:D62"/>
    <mergeCell ref="B63:D63"/>
    <mergeCell ref="B66:D66"/>
    <mergeCell ref="B67:D67"/>
    <mergeCell ref="B77:D77"/>
    <mergeCell ref="B78:D78"/>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7:D37"/>
    <mergeCell ref="B38:D38"/>
    <mergeCell ref="B39:D39"/>
    <mergeCell ref="B40:D40"/>
    <mergeCell ref="B41:D41"/>
    <mergeCell ref="B43:D43"/>
    <mergeCell ref="A30:F30"/>
    <mergeCell ref="B32:D32"/>
    <mergeCell ref="B33:D33"/>
    <mergeCell ref="B34:D34"/>
    <mergeCell ref="B35:D35"/>
    <mergeCell ref="B36:D36"/>
  </mergeCells>
  <dataValidations count="1">
    <dataValidation type="list" allowBlank="1" showInputMessage="1" showErrorMessage="1" sqref="B77:B79 B12:B20 B32:B68" xr:uid="{EA930981-D805-4FAA-8920-3C3D9DCDCBD7}">
      <formula1>Liste_Activités</formula1>
    </dataValidation>
  </dataValidations>
  <printOptions horizontalCentered="1"/>
  <pageMargins left="0" right="0" top="0" bottom="0" header="0" footer="0"/>
  <pageSetup paperSize="131"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2">
    <pageSetUpPr fitToPage="1"/>
  </sheetPr>
  <dimension ref="A1:D44"/>
  <sheetViews>
    <sheetView view="pageBreakPreview" zoomScaleNormal="100" workbookViewId="0">
      <selection activeCell="C15" sqref="C1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74" t="s">
        <v>1</v>
      </c>
      <c r="C1" s="74"/>
      <c r="D1" s="13"/>
    </row>
    <row r="2" spans="1:4" ht="13.5" customHeight="1" x14ac:dyDescent="0.3">
      <c r="A2" s="6"/>
      <c r="B2" s="14"/>
      <c r="C2" s="14"/>
      <c r="D2" s="7"/>
    </row>
    <row r="3" spans="1:4" ht="13.5" thickBot="1" x14ac:dyDescent="0.25">
      <c r="A3" s="6"/>
      <c r="B3" s="15"/>
      <c r="C3" s="15"/>
      <c r="D3" s="7"/>
    </row>
    <row r="4" spans="1:4" ht="13.5" thickBot="1" x14ac:dyDescent="0.25">
      <c r="A4" s="6"/>
      <c r="B4" s="48"/>
      <c r="C4" s="47" t="s">
        <v>3</v>
      </c>
      <c r="D4" s="7"/>
    </row>
    <row r="5" spans="1:4" x14ac:dyDescent="0.2">
      <c r="A5" s="6"/>
      <c r="B5" s="16"/>
      <c r="C5" s="43" t="s">
        <v>42</v>
      </c>
      <c r="D5" s="7"/>
    </row>
    <row r="6" spans="1:4" x14ac:dyDescent="0.2">
      <c r="A6" s="6"/>
      <c r="B6" s="16"/>
      <c r="C6" s="8" t="s">
        <v>11</v>
      </c>
      <c r="D6" s="7"/>
    </row>
    <row r="7" spans="1:4" x14ac:dyDescent="0.2">
      <c r="A7" s="6"/>
      <c r="B7" s="16"/>
      <c r="C7" s="8" t="s">
        <v>22</v>
      </c>
      <c r="D7" s="7"/>
    </row>
    <row r="8" spans="1:4" x14ac:dyDescent="0.2">
      <c r="A8" s="6"/>
      <c r="B8" s="16"/>
      <c r="C8" s="8" t="s">
        <v>23</v>
      </c>
      <c r="D8" s="7"/>
    </row>
    <row r="9" spans="1:4" x14ac:dyDescent="0.2">
      <c r="A9" s="6"/>
      <c r="B9" s="16"/>
      <c r="C9" s="8" t="s">
        <v>46</v>
      </c>
      <c r="D9" s="7"/>
    </row>
    <row r="10" spans="1:4" x14ac:dyDescent="0.2">
      <c r="A10" s="6"/>
      <c r="B10" s="16"/>
      <c r="C10" s="8" t="s">
        <v>45</v>
      </c>
      <c r="D10" s="7"/>
    </row>
    <row r="11" spans="1:4" x14ac:dyDescent="0.2">
      <c r="A11" s="6"/>
      <c r="B11" s="16"/>
      <c r="C11" s="8" t="s">
        <v>2</v>
      </c>
      <c r="D11" s="7"/>
    </row>
    <row r="12" spans="1:4" x14ac:dyDescent="0.2">
      <c r="A12" s="6"/>
      <c r="B12" s="16"/>
      <c r="C12" s="8" t="s">
        <v>25</v>
      </c>
      <c r="D12" s="7"/>
    </row>
    <row r="13" spans="1:4" x14ac:dyDescent="0.2">
      <c r="A13" s="6"/>
      <c r="B13" s="16"/>
      <c r="C13" s="8" t="s">
        <v>8</v>
      </c>
      <c r="D13" s="7"/>
    </row>
    <row r="14" spans="1:4" x14ac:dyDescent="0.2">
      <c r="A14" s="6"/>
      <c r="B14" s="16"/>
      <c r="C14" s="8" t="s">
        <v>26</v>
      </c>
      <c r="D14" s="7"/>
    </row>
    <row r="15" spans="1:4" x14ac:dyDescent="0.2">
      <c r="A15" s="6"/>
      <c r="B15" s="16"/>
      <c r="C15" s="8" t="s">
        <v>24</v>
      </c>
      <c r="D15" s="7"/>
    </row>
    <row r="16" spans="1:4" x14ac:dyDescent="0.2">
      <c r="A16" s="6"/>
      <c r="B16" s="16"/>
      <c r="C16" s="8" t="s">
        <v>27</v>
      </c>
      <c r="D16" s="7"/>
    </row>
    <row r="17" spans="1:4" x14ac:dyDescent="0.2">
      <c r="A17" s="6"/>
      <c r="B17" s="16"/>
      <c r="C17" s="8" t="s">
        <v>28</v>
      </c>
      <c r="D17" s="7"/>
    </row>
    <row r="18" spans="1:4" x14ac:dyDescent="0.2">
      <c r="A18" s="6"/>
      <c r="B18" s="16"/>
      <c r="C18" s="8" t="s">
        <v>10</v>
      </c>
      <c r="D18" s="7"/>
    </row>
    <row r="19" spans="1:4" x14ac:dyDescent="0.2">
      <c r="A19" s="6"/>
      <c r="B19" s="16"/>
      <c r="C19" s="8" t="s">
        <v>9</v>
      </c>
      <c r="D19" s="7"/>
    </row>
    <row r="20" spans="1:4" x14ac:dyDescent="0.2">
      <c r="A20" s="6"/>
      <c r="B20" s="16"/>
      <c r="C20" s="8" t="s">
        <v>48</v>
      </c>
      <c r="D20" s="7"/>
    </row>
    <row r="21" spans="1:4" x14ac:dyDescent="0.2">
      <c r="A21" s="6"/>
      <c r="B21" s="16"/>
      <c r="C21" s="8" t="s">
        <v>50</v>
      </c>
      <c r="D21" s="7"/>
    </row>
    <row r="22" spans="1:4" x14ac:dyDescent="0.2">
      <c r="A22" s="6"/>
      <c r="B22" s="16"/>
      <c r="C22" s="8" t="s">
        <v>49</v>
      </c>
      <c r="D22" s="7"/>
    </row>
    <row r="23" spans="1:4" x14ac:dyDescent="0.2">
      <c r="A23" s="6"/>
      <c r="B23" s="16"/>
      <c r="C23" s="8" t="s">
        <v>47</v>
      </c>
      <c r="D23" s="7"/>
    </row>
    <row r="24" spans="1:4" x14ac:dyDescent="0.2">
      <c r="A24" s="6"/>
      <c r="B24" s="16"/>
      <c r="C24" s="9" t="s">
        <v>30</v>
      </c>
      <c r="D24" s="7"/>
    </row>
    <row r="25" spans="1:4" x14ac:dyDescent="0.2">
      <c r="A25" s="6"/>
      <c r="B25" s="16"/>
      <c r="C25" s="9" t="s">
        <v>32</v>
      </c>
      <c r="D25" s="7"/>
    </row>
    <row r="26" spans="1:4" x14ac:dyDescent="0.2">
      <c r="A26" s="6"/>
      <c r="B26" s="16"/>
      <c r="C26" s="9" t="s">
        <v>31</v>
      </c>
      <c r="D26" s="7"/>
    </row>
    <row r="27" spans="1:4" x14ac:dyDescent="0.2">
      <c r="A27" s="6"/>
      <c r="B27" s="16"/>
      <c r="C27" s="9" t="s">
        <v>33</v>
      </c>
      <c r="D27" s="7"/>
    </row>
    <row r="28" spans="1:4" x14ac:dyDescent="0.2">
      <c r="A28" s="6"/>
      <c r="B28" s="16"/>
      <c r="C28" s="9" t="s">
        <v>29</v>
      </c>
      <c r="D28" s="7"/>
    </row>
    <row r="29" spans="1:4" x14ac:dyDescent="0.2">
      <c r="A29" s="6"/>
      <c r="B29" s="16"/>
      <c r="C29" s="9" t="s">
        <v>34</v>
      </c>
      <c r="D29" s="7"/>
    </row>
    <row r="30" spans="1:4" x14ac:dyDescent="0.2">
      <c r="A30" s="6"/>
      <c r="B30" s="16"/>
      <c r="C30" s="8" t="s">
        <v>35</v>
      </c>
      <c r="D30" s="7"/>
    </row>
    <row r="31" spans="1:4" x14ac:dyDescent="0.2">
      <c r="A31" s="6"/>
      <c r="B31" s="16"/>
      <c r="C31" s="8" t="s">
        <v>51</v>
      </c>
      <c r="D31" s="7"/>
    </row>
    <row r="32" spans="1:4" x14ac:dyDescent="0.2">
      <c r="A32" s="6"/>
      <c r="B32" s="16"/>
      <c r="C32" s="8" t="s">
        <v>52</v>
      </c>
      <c r="D32" s="7"/>
    </row>
    <row r="33" spans="1:4" x14ac:dyDescent="0.2">
      <c r="A33" s="6"/>
      <c r="B33" s="16"/>
      <c r="C33" s="8" t="s">
        <v>41</v>
      </c>
      <c r="D33" s="7"/>
    </row>
    <row r="34" spans="1:4" x14ac:dyDescent="0.2">
      <c r="A34" s="6"/>
      <c r="B34" s="16"/>
      <c r="C34" s="8" t="s">
        <v>13</v>
      </c>
      <c r="D34" s="7"/>
    </row>
    <row r="35" spans="1:4" x14ac:dyDescent="0.2">
      <c r="A35" s="6"/>
      <c r="B35" s="16"/>
      <c r="C35" s="8"/>
      <c r="D35" s="7"/>
    </row>
    <row r="36" spans="1:4" x14ac:dyDescent="0.2">
      <c r="A36" s="6"/>
      <c r="B36" s="16"/>
      <c r="C36" s="43" t="s">
        <v>12</v>
      </c>
      <c r="D36" s="7"/>
    </row>
    <row r="37" spans="1:4" x14ac:dyDescent="0.2">
      <c r="A37" s="6"/>
      <c r="B37" s="16"/>
      <c r="C37" s="8" t="s">
        <v>38</v>
      </c>
      <c r="D37" s="7"/>
    </row>
    <row r="38" spans="1:4" x14ac:dyDescent="0.2">
      <c r="A38" s="6"/>
      <c r="B38" s="16"/>
      <c r="C38" s="8" t="s">
        <v>39</v>
      </c>
      <c r="D38" s="7"/>
    </row>
    <row r="39" spans="1:4" x14ac:dyDescent="0.2">
      <c r="A39" s="6"/>
      <c r="B39" s="16"/>
      <c r="C39" s="8" t="s">
        <v>40</v>
      </c>
      <c r="D39" s="7"/>
    </row>
    <row r="40" spans="1:4" x14ac:dyDescent="0.2">
      <c r="A40" s="6"/>
      <c r="B40" s="16"/>
      <c r="C40" s="10" t="s">
        <v>36</v>
      </c>
      <c r="D40" s="7"/>
    </row>
    <row r="41" spans="1:4" x14ac:dyDescent="0.2">
      <c r="A41" s="6"/>
      <c r="B41" s="16"/>
      <c r="C41" s="7" t="s">
        <v>14</v>
      </c>
      <c r="D41" s="7"/>
    </row>
    <row r="42" spans="1:4" x14ac:dyDescent="0.2">
      <c r="A42" s="6"/>
      <c r="B42" s="16"/>
      <c r="C42" s="10" t="s">
        <v>37</v>
      </c>
      <c r="D42" s="7"/>
    </row>
    <row r="43" spans="1:4" x14ac:dyDescent="0.2">
      <c r="A43" s="6"/>
      <c r="B43" s="16"/>
      <c r="C43" s="8"/>
      <c r="D43" s="7"/>
    </row>
    <row r="44" spans="1:4" ht="13.5" thickBot="1" x14ac:dyDescent="0.25">
      <c r="A44" s="11"/>
      <c r="B44" s="17"/>
      <c r="C44" s="12"/>
      <c r="D44"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34"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65</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54</v>
      </c>
      <c r="C24" s="23"/>
      <c r="D24" s="23"/>
      <c r="E24" s="23"/>
      <c r="F24" s="23"/>
    </row>
    <row r="25" spans="1:6" ht="15" x14ac:dyDescent="0.2">
      <c r="A25" s="19"/>
      <c r="B25" s="27" t="s">
        <v>55</v>
      </c>
      <c r="C25" s="23"/>
      <c r="D25" s="23"/>
      <c r="E25" s="23"/>
      <c r="F25" s="23"/>
    </row>
    <row r="26" spans="1:6" ht="33.75" customHeight="1" x14ac:dyDescent="0.2">
      <c r="A26" s="19"/>
      <c r="B26" s="50" t="s">
        <v>56</v>
      </c>
      <c r="C26" s="23"/>
      <c r="D26" s="23"/>
      <c r="E26" s="23"/>
      <c r="F26" s="23"/>
    </row>
    <row r="27" spans="1:6" x14ac:dyDescent="0.2">
      <c r="A27" s="20"/>
      <c r="B27" s="23"/>
      <c r="C27" s="25"/>
      <c r="D27" s="25"/>
      <c r="E27" s="26"/>
      <c r="F27" s="23"/>
    </row>
    <row r="28" spans="1:6" ht="15" x14ac:dyDescent="0.2">
      <c r="A28" s="19"/>
      <c r="B28" s="25"/>
      <c r="C28" s="25"/>
      <c r="D28" s="29" t="s">
        <v>15</v>
      </c>
      <c r="E28" s="29" t="s">
        <v>66</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x14ac:dyDescent="0.2">
      <c r="A31" s="19"/>
      <c r="B31" s="20"/>
      <c r="C31" s="19"/>
      <c r="D31" s="19"/>
      <c r="E31" s="19"/>
    </row>
    <row r="32" spans="1:6" ht="14.25" x14ac:dyDescent="0.2">
      <c r="A32" s="23"/>
      <c r="B32" s="24" t="s">
        <v>6</v>
      </c>
      <c r="C32" s="24"/>
      <c r="D32" s="24"/>
      <c r="E32" s="30"/>
      <c r="F32" s="23"/>
    </row>
    <row r="33" spans="1:6" ht="14.25" x14ac:dyDescent="0.2">
      <c r="A33" s="23"/>
      <c r="B33" s="62"/>
      <c r="C33" s="62"/>
      <c r="D33" s="62"/>
      <c r="E33" s="30"/>
      <c r="F33" s="23"/>
    </row>
    <row r="34" spans="1:6" ht="14.25" customHeight="1" x14ac:dyDescent="0.2">
      <c r="A34" s="23"/>
      <c r="B34" s="62"/>
      <c r="C34" s="62"/>
      <c r="D34" s="62"/>
      <c r="E34" s="30"/>
      <c r="F34" s="23"/>
    </row>
    <row r="35" spans="1:6" ht="14.25" x14ac:dyDescent="0.2">
      <c r="A35" s="23"/>
      <c r="B35" s="62" t="s">
        <v>68</v>
      </c>
      <c r="C35" s="62"/>
      <c r="D35" s="62"/>
      <c r="E35" s="30"/>
      <c r="F35" s="23"/>
    </row>
    <row r="36" spans="1:6" ht="14.25" x14ac:dyDescent="0.2">
      <c r="A36" s="23"/>
      <c r="B36" s="62"/>
      <c r="C36" s="62"/>
      <c r="D36" s="62"/>
      <c r="E36" s="30"/>
      <c r="F36" s="23"/>
    </row>
    <row r="37" spans="1:6" ht="14.25" x14ac:dyDescent="0.2">
      <c r="A37" s="23"/>
      <c r="B37" s="62"/>
      <c r="C37" s="62"/>
      <c r="D37" s="62"/>
      <c r="E37" s="30"/>
      <c r="F37" s="23"/>
    </row>
    <row r="38" spans="1:6" ht="14.25" x14ac:dyDescent="0.2">
      <c r="A38" s="23"/>
      <c r="B38" s="62" t="s">
        <v>69</v>
      </c>
      <c r="C38" s="62"/>
      <c r="D38" s="62"/>
      <c r="E38" s="30"/>
      <c r="F38" s="23"/>
    </row>
    <row r="39" spans="1:6" ht="14.25" x14ac:dyDescent="0.2">
      <c r="A39" s="23"/>
      <c r="B39" s="62"/>
      <c r="C39" s="62"/>
      <c r="D39" s="62"/>
      <c r="E39" s="30"/>
      <c r="F39" s="23"/>
    </row>
    <row r="40" spans="1:6" ht="14.25" x14ac:dyDescent="0.2">
      <c r="A40" s="23"/>
      <c r="B40" s="49"/>
      <c r="C40" s="49"/>
      <c r="D40" s="49"/>
      <c r="E40" s="30"/>
      <c r="F40" s="23"/>
    </row>
    <row r="41" spans="1:6" ht="14.25" x14ac:dyDescent="0.2">
      <c r="A41" s="23"/>
      <c r="B41" s="62" t="s">
        <v>70</v>
      </c>
      <c r="C41" s="62"/>
      <c r="D41" s="62"/>
      <c r="E41" s="30"/>
      <c r="F41" s="23"/>
    </row>
    <row r="42" spans="1:6" ht="14.25" x14ac:dyDescent="0.2">
      <c r="A42" s="23"/>
      <c r="B42" s="49"/>
      <c r="C42" s="49"/>
      <c r="D42" s="49"/>
      <c r="E42" s="30"/>
      <c r="F42" s="23"/>
    </row>
    <row r="43" spans="1:6" ht="14.25" x14ac:dyDescent="0.2">
      <c r="A43" s="23"/>
      <c r="B43" s="49"/>
      <c r="C43" s="49"/>
      <c r="D43" s="49"/>
      <c r="E43" s="30"/>
      <c r="F43" s="23"/>
    </row>
    <row r="44" spans="1:6" ht="14.25" x14ac:dyDescent="0.2">
      <c r="A44" s="23"/>
      <c r="B44" s="49" t="s">
        <v>67</v>
      </c>
      <c r="C44" s="49"/>
      <c r="D44" s="49"/>
      <c r="E44" s="30"/>
      <c r="F44" s="23"/>
    </row>
    <row r="45" spans="1:6" ht="14.25" x14ac:dyDescent="0.2">
      <c r="A45" s="23"/>
      <c r="B45" s="49"/>
      <c r="C45" s="49"/>
      <c r="D45" s="49"/>
      <c r="E45" s="30"/>
      <c r="F45" s="23"/>
    </row>
    <row r="46" spans="1:6" ht="14.25" x14ac:dyDescent="0.2">
      <c r="A46" s="23"/>
      <c r="B46" s="49"/>
      <c r="C46" s="49"/>
      <c r="D46" s="49"/>
      <c r="E46" s="30"/>
      <c r="F46" s="23"/>
    </row>
    <row r="47" spans="1:6" ht="14.25" x14ac:dyDescent="0.2">
      <c r="A47" s="23"/>
      <c r="B47" s="49" t="s">
        <v>49</v>
      </c>
      <c r="C47" s="49"/>
      <c r="D47" s="49"/>
      <c r="E47" s="30"/>
      <c r="F47" s="23"/>
    </row>
    <row r="48" spans="1:6" ht="14.25" x14ac:dyDescent="0.2">
      <c r="A48" s="23"/>
      <c r="B48" s="62"/>
      <c r="C48" s="62"/>
      <c r="D48" s="62"/>
      <c r="E48" s="30"/>
      <c r="F48" s="23"/>
    </row>
    <row r="49" spans="1:6" ht="14.25" x14ac:dyDescent="0.2">
      <c r="A49" s="23"/>
      <c r="B49" s="62"/>
      <c r="C49" s="62"/>
      <c r="D49" s="62"/>
      <c r="E49" s="30"/>
      <c r="F49" s="23"/>
    </row>
    <row r="50" spans="1:6" ht="14.25" x14ac:dyDescent="0.2">
      <c r="A50" s="23"/>
      <c r="B50" s="62"/>
      <c r="C50" s="62"/>
      <c r="D50" s="62"/>
      <c r="E50" s="30"/>
      <c r="F50" s="23"/>
    </row>
    <row r="51" spans="1:6" ht="14.25" x14ac:dyDescent="0.2">
      <c r="A51" s="23"/>
      <c r="B51" s="62"/>
      <c r="C51" s="62"/>
      <c r="D51" s="62"/>
      <c r="E51" s="30"/>
      <c r="F51" s="23"/>
    </row>
    <row r="52" spans="1:6" ht="14.25" x14ac:dyDescent="0.2">
      <c r="A52" s="23"/>
      <c r="B52" s="62"/>
      <c r="C52" s="62"/>
      <c r="D52" s="62"/>
      <c r="E52" s="30"/>
      <c r="F52" s="23"/>
    </row>
    <row r="53" spans="1:6" ht="14.25" x14ac:dyDescent="0.2">
      <c r="A53" s="23"/>
      <c r="B53" s="62"/>
      <c r="C53" s="62"/>
      <c r="D53" s="62"/>
      <c r="E53" s="30"/>
      <c r="F53" s="23"/>
    </row>
    <row r="54" spans="1:6" ht="14.25" x14ac:dyDescent="0.2">
      <c r="A54" s="23"/>
      <c r="B54" s="62"/>
      <c r="C54" s="62"/>
      <c r="D54" s="62"/>
      <c r="E54" s="30"/>
      <c r="F54" s="23"/>
    </row>
    <row r="55" spans="1:6" ht="14.25" x14ac:dyDescent="0.2">
      <c r="A55" s="23"/>
      <c r="B55" s="49"/>
      <c r="C55" s="49"/>
      <c r="D55" s="49"/>
      <c r="E55" s="30"/>
      <c r="F55" s="23"/>
    </row>
    <row r="56" spans="1:6" ht="14.25" x14ac:dyDescent="0.2">
      <c r="A56" s="23"/>
      <c r="B56" s="62"/>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62"/>
      <c r="C62" s="62"/>
      <c r="D62" s="62"/>
      <c r="E62" s="30"/>
      <c r="F62" s="23"/>
    </row>
    <row r="63" spans="1:6" ht="14.25" x14ac:dyDescent="0.2">
      <c r="A63" s="23"/>
      <c r="B63" s="62"/>
      <c r="C63" s="62"/>
      <c r="D63" s="62"/>
      <c r="E63" s="30"/>
      <c r="F63" s="23"/>
    </row>
    <row r="64" spans="1:6" ht="14.25" x14ac:dyDescent="0.2">
      <c r="A64" s="23"/>
      <c r="B64" s="62"/>
      <c r="C64" s="62"/>
      <c r="D64" s="62"/>
      <c r="E64" s="30"/>
      <c r="F64" s="23"/>
    </row>
    <row r="65" spans="1:6" ht="14.25" x14ac:dyDescent="0.2">
      <c r="A65" s="23"/>
      <c r="B65" s="62"/>
      <c r="C65" s="62"/>
      <c r="D65" s="62"/>
      <c r="E65" s="30"/>
      <c r="F65" s="23"/>
    </row>
    <row r="66" spans="1:6" ht="14.25" x14ac:dyDescent="0.2">
      <c r="A66" s="23"/>
      <c r="B66" s="62"/>
      <c r="C66" s="62"/>
      <c r="D66" s="62"/>
      <c r="E66" s="30"/>
      <c r="F66" s="23"/>
    </row>
    <row r="67" spans="1:6" ht="14.25" x14ac:dyDescent="0.2">
      <c r="A67" s="23"/>
      <c r="B67" s="62"/>
      <c r="C67" s="62"/>
      <c r="D67" s="62"/>
      <c r="E67" s="30"/>
      <c r="F67" s="23"/>
    </row>
    <row r="68" spans="1:6" ht="13.5" customHeight="1" x14ac:dyDescent="0.2">
      <c r="A68" s="23"/>
      <c r="B68" s="62"/>
      <c r="C68" s="62"/>
      <c r="D68" s="62"/>
      <c r="E68" s="30"/>
      <c r="F68" s="23"/>
    </row>
    <row r="69" spans="1:6" ht="13.5" customHeight="1" x14ac:dyDescent="0.2">
      <c r="A69" s="23"/>
      <c r="B69" s="27" t="s">
        <v>18</v>
      </c>
      <c r="C69" s="28"/>
      <c r="D69" s="28"/>
      <c r="E69" s="31">
        <f>9*230</f>
        <v>2070</v>
      </c>
      <c r="F69" s="23"/>
    </row>
    <row r="70" spans="1:6" ht="13.5" customHeight="1" x14ac:dyDescent="0.2">
      <c r="A70" s="23"/>
      <c r="B70" s="36" t="s">
        <v>16</v>
      </c>
      <c r="C70" s="28"/>
      <c r="D70" s="28"/>
      <c r="E70" s="32">
        <v>0</v>
      </c>
      <c r="F70" s="23"/>
    </row>
    <row r="71" spans="1:6" ht="13.5" customHeight="1" x14ac:dyDescent="0.2">
      <c r="A71" s="23"/>
      <c r="B71" s="36" t="s">
        <v>64</v>
      </c>
      <c r="C71" s="28"/>
      <c r="D71" s="28"/>
      <c r="E71" s="32">
        <v>0</v>
      </c>
      <c r="F71" s="23"/>
    </row>
    <row r="72" spans="1:6" ht="13.5" customHeight="1" x14ac:dyDescent="0.2">
      <c r="A72" s="23"/>
      <c r="B72" s="27" t="s">
        <v>17</v>
      </c>
      <c r="C72" s="28"/>
      <c r="D72" s="28"/>
      <c r="E72" s="31">
        <f>SUM(E69:E71)</f>
        <v>2070</v>
      </c>
      <c r="F72" s="23"/>
    </row>
    <row r="73" spans="1:6" ht="13.5" customHeight="1" x14ac:dyDescent="0.2">
      <c r="A73" s="23"/>
      <c r="B73" s="28" t="s">
        <v>5</v>
      </c>
      <c r="C73" s="33">
        <v>0.05</v>
      </c>
      <c r="D73" s="28"/>
      <c r="E73" s="37">
        <f>ROUND(E72*C73,2)</f>
        <v>103.5</v>
      </c>
      <c r="F73" s="23"/>
    </row>
    <row r="74" spans="1:6" ht="13.5" customHeight="1" x14ac:dyDescent="0.2">
      <c r="A74" s="23"/>
      <c r="B74" s="28" t="s">
        <v>4</v>
      </c>
      <c r="C74" s="44">
        <v>9.9750000000000005E-2</v>
      </c>
      <c r="D74" s="28"/>
      <c r="E74" s="45">
        <f>ROUND(E72*C74,2)</f>
        <v>206.48</v>
      </c>
      <c r="F74" s="23"/>
    </row>
    <row r="75" spans="1:6" ht="13.5" customHeight="1" x14ac:dyDescent="0.2">
      <c r="A75" s="23"/>
      <c r="B75" s="28"/>
      <c r="C75" s="28"/>
      <c r="D75" s="28"/>
      <c r="E75" s="34"/>
      <c r="F75" s="23"/>
    </row>
    <row r="76" spans="1:6" ht="16.5" customHeight="1" thickBot="1" x14ac:dyDescent="0.25">
      <c r="A76" s="23"/>
      <c r="B76" s="27" t="s">
        <v>19</v>
      </c>
      <c r="C76" s="28"/>
      <c r="D76" s="28"/>
      <c r="E76" s="35">
        <f>SUM(E72:E74)</f>
        <v>2379.98</v>
      </c>
      <c r="F76" s="23"/>
    </row>
    <row r="77" spans="1:6" ht="15.75" thickTop="1" x14ac:dyDescent="0.2">
      <c r="A77" s="23"/>
      <c r="B77" s="64"/>
      <c r="C77" s="64"/>
      <c r="D77" s="64"/>
      <c r="E77" s="38"/>
      <c r="F77" s="23"/>
    </row>
    <row r="78" spans="1:6" ht="15" x14ac:dyDescent="0.2">
      <c r="A78" s="23"/>
      <c r="B78" s="69" t="s">
        <v>21</v>
      </c>
      <c r="C78" s="69"/>
      <c r="D78" s="69"/>
      <c r="E78" s="38">
        <v>0</v>
      </c>
      <c r="F78" s="23"/>
    </row>
    <row r="79" spans="1:6" ht="15" x14ac:dyDescent="0.2">
      <c r="A79" s="23"/>
      <c r="B79" s="64"/>
      <c r="C79" s="64"/>
      <c r="D79" s="64"/>
      <c r="E79" s="38"/>
      <c r="F79" s="23"/>
    </row>
    <row r="80" spans="1:6" ht="19.5" customHeight="1" x14ac:dyDescent="0.2">
      <c r="A80" s="23"/>
      <c r="B80" s="39" t="s">
        <v>20</v>
      </c>
      <c r="C80" s="40"/>
      <c r="D80" s="40"/>
      <c r="E80" s="41">
        <f>E76-E78</f>
        <v>2379.98</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67"/>
      <c r="C83" s="67"/>
      <c r="D83" s="67"/>
      <c r="E83" s="67"/>
      <c r="F83" s="23"/>
    </row>
    <row r="84" spans="1:6" ht="14.25" x14ac:dyDescent="0.2">
      <c r="A84" s="61" t="s">
        <v>43</v>
      </c>
      <c r="B84" s="61"/>
      <c r="C84" s="61"/>
      <c r="D84" s="61"/>
      <c r="E84" s="61"/>
      <c r="F84" s="61"/>
    </row>
    <row r="85" spans="1:6" ht="14.25" x14ac:dyDescent="0.2">
      <c r="A85" s="70" t="s">
        <v>44</v>
      </c>
      <c r="B85" s="70"/>
      <c r="C85" s="70"/>
      <c r="D85" s="70"/>
      <c r="E85" s="70"/>
      <c r="F85" s="70"/>
    </row>
    <row r="86" spans="1:6" x14ac:dyDescent="0.2">
      <c r="A86" s="23"/>
      <c r="B86" s="23"/>
      <c r="C86" s="23"/>
      <c r="D86" s="23"/>
      <c r="E86" s="23"/>
      <c r="F86" s="23"/>
    </row>
    <row r="87" spans="1:6" x14ac:dyDescent="0.2">
      <c r="A87" s="23"/>
      <c r="B87" s="68"/>
      <c r="C87" s="68"/>
      <c r="D87" s="68"/>
      <c r="E87" s="68"/>
      <c r="F87" s="23"/>
    </row>
    <row r="88" spans="1:6" ht="15" x14ac:dyDescent="0.2">
      <c r="A88" s="71" t="s">
        <v>7</v>
      </c>
      <c r="B88" s="71"/>
      <c r="C88" s="71"/>
      <c r="D88" s="71"/>
      <c r="E88" s="71"/>
      <c r="F88" s="71"/>
    </row>
    <row r="90" spans="1:6" ht="39.75" customHeight="1" x14ac:dyDescent="0.2">
      <c r="B90" s="65"/>
      <c r="C90" s="66"/>
      <c r="D90" s="66"/>
    </row>
    <row r="91" spans="1:6" ht="13.5" customHeight="1" x14ac:dyDescent="0.2"/>
    <row r="92" spans="1:6" x14ac:dyDescent="0.2">
      <c r="B92" s="18"/>
      <c r="C92" s="18"/>
      <c r="D92" s="18"/>
    </row>
  </sheetData>
  <mergeCells count="38">
    <mergeCell ref="B38:D38"/>
    <mergeCell ref="A30:F30"/>
    <mergeCell ref="B33:D33"/>
    <mergeCell ref="B34:D34"/>
    <mergeCell ref="B35:D35"/>
    <mergeCell ref="B37:D37"/>
    <mergeCell ref="B57:D57"/>
    <mergeCell ref="B48:D48"/>
    <mergeCell ref="B39:D39"/>
    <mergeCell ref="B49:D49"/>
    <mergeCell ref="B50:D50"/>
    <mergeCell ref="B41:D41"/>
    <mergeCell ref="B51:D51"/>
    <mergeCell ref="B52:D52"/>
    <mergeCell ref="B53:D53"/>
    <mergeCell ref="B54:D54"/>
    <mergeCell ref="B56:D56"/>
    <mergeCell ref="B59:D59"/>
    <mergeCell ref="B60:D60"/>
    <mergeCell ref="B61:D61"/>
    <mergeCell ref="B62:D62"/>
    <mergeCell ref="B63:D63"/>
    <mergeCell ref="A88:F88"/>
    <mergeCell ref="B90:D90"/>
    <mergeCell ref="B36:D36"/>
    <mergeCell ref="B78:D78"/>
    <mergeCell ref="B79:D79"/>
    <mergeCell ref="B83:E83"/>
    <mergeCell ref="A84:F84"/>
    <mergeCell ref="A85:F85"/>
    <mergeCell ref="B87:E87"/>
    <mergeCell ref="B64:D64"/>
    <mergeCell ref="B65:D65"/>
    <mergeCell ref="B66:D66"/>
    <mergeCell ref="B67:D67"/>
    <mergeCell ref="B68:D68"/>
    <mergeCell ref="B77:D77"/>
    <mergeCell ref="B58:D58"/>
  </mergeCells>
  <dataValidations count="1">
    <dataValidation type="list" allowBlank="1" showInputMessage="1" showErrorMessage="1" sqref="B77:B79 B12:B20 B33:B48 B49:B68" xr:uid="{00000000-0002-0000-01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71</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54</v>
      </c>
      <c r="C24" s="23"/>
      <c r="D24" s="23"/>
      <c r="E24" s="23"/>
      <c r="F24" s="23"/>
    </row>
    <row r="25" spans="1:6" ht="15" x14ac:dyDescent="0.2">
      <c r="A25" s="19"/>
      <c r="B25" s="27" t="s">
        <v>55</v>
      </c>
      <c r="C25" s="23"/>
      <c r="D25" s="23"/>
      <c r="E25" s="23"/>
      <c r="F25" s="23"/>
    </row>
    <row r="26" spans="1:6" ht="33.75" customHeight="1" x14ac:dyDescent="0.2">
      <c r="A26" s="19"/>
      <c r="B26" s="50" t="s">
        <v>56</v>
      </c>
      <c r="C26" s="23"/>
      <c r="D26" s="23"/>
      <c r="E26" s="23"/>
      <c r="F26" s="23"/>
    </row>
    <row r="27" spans="1:6" x14ac:dyDescent="0.2">
      <c r="A27" s="20"/>
      <c r="B27" s="23"/>
      <c r="C27" s="25"/>
      <c r="D27" s="25"/>
      <c r="E27" s="26"/>
      <c r="F27" s="23"/>
    </row>
    <row r="28" spans="1:6" ht="15" x14ac:dyDescent="0.2">
      <c r="A28" s="19"/>
      <c r="B28" s="25"/>
      <c r="C28" s="25"/>
      <c r="D28" s="29" t="s">
        <v>15</v>
      </c>
      <c r="E28" s="29" t="s">
        <v>72</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x14ac:dyDescent="0.2">
      <c r="A31" s="19"/>
      <c r="B31" s="20"/>
      <c r="C31" s="19"/>
      <c r="D31" s="19"/>
      <c r="E31" s="19"/>
    </row>
    <row r="32" spans="1:6" ht="14.25" x14ac:dyDescent="0.2">
      <c r="A32" s="23"/>
      <c r="B32" s="24" t="s">
        <v>6</v>
      </c>
      <c r="C32" s="24"/>
      <c r="D32" s="24"/>
      <c r="E32" s="30"/>
      <c r="F32" s="23"/>
    </row>
    <row r="33" spans="1:6" ht="14.25" x14ac:dyDescent="0.2">
      <c r="A33" s="23"/>
      <c r="B33" s="62"/>
      <c r="C33" s="62"/>
      <c r="D33" s="62"/>
      <c r="E33" s="30"/>
      <c r="F33" s="23"/>
    </row>
    <row r="34" spans="1:6" ht="14.25" customHeight="1" x14ac:dyDescent="0.2">
      <c r="A34" s="23"/>
      <c r="B34" s="62"/>
      <c r="C34" s="62"/>
      <c r="D34" s="62"/>
      <c r="E34" s="30"/>
      <c r="F34" s="23"/>
    </row>
    <row r="35" spans="1:6" ht="14.25" x14ac:dyDescent="0.2">
      <c r="A35" s="23"/>
      <c r="B35" s="62" t="s">
        <v>73</v>
      </c>
      <c r="C35" s="62"/>
      <c r="D35" s="62"/>
      <c r="E35" s="30"/>
      <c r="F35" s="23"/>
    </row>
    <row r="36" spans="1:6" ht="14.25" x14ac:dyDescent="0.2">
      <c r="A36" s="23"/>
      <c r="B36" s="62"/>
      <c r="C36" s="62"/>
      <c r="D36" s="62"/>
      <c r="E36" s="30"/>
      <c r="F36" s="23"/>
    </row>
    <row r="37" spans="1:6" ht="14.25" x14ac:dyDescent="0.2">
      <c r="A37" s="23"/>
      <c r="B37" s="62"/>
      <c r="C37" s="62"/>
      <c r="D37" s="62"/>
      <c r="E37" s="30"/>
      <c r="F37" s="23"/>
    </row>
    <row r="38" spans="1:6" ht="14.25" x14ac:dyDescent="0.2">
      <c r="A38" s="23"/>
      <c r="B38" s="62" t="s">
        <v>74</v>
      </c>
      <c r="C38" s="62"/>
      <c r="D38" s="62"/>
      <c r="E38" s="30"/>
      <c r="F38" s="23"/>
    </row>
    <row r="39" spans="1:6" ht="14.25" x14ac:dyDescent="0.2">
      <c r="A39" s="23"/>
      <c r="B39" s="62"/>
      <c r="C39" s="62"/>
      <c r="D39" s="62"/>
      <c r="E39" s="30"/>
      <c r="F39" s="23"/>
    </row>
    <row r="40" spans="1:6" ht="14.25" x14ac:dyDescent="0.2">
      <c r="A40" s="23"/>
      <c r="B40" s="51"/>
      <c r="C40" s="51"/>
      <c r="D40" s="51"/>
      <c r="E40" s="30"/>
      <c r="F40" s="23"/>
    </row>
    <row r="41" spans="1:6" ht="14.25" x14ac:dyDescent="0.2">
      <c r="A41" s="23"/>
      <c r="B41" s="62" t="s">
        <v>70</v>
      </c>
      <c r="C41" s="62"/>
      <c r="D41" s="62"/>
      <c r="E41" s="30"/>
      <c r="F41" s="23"/>
    </row>
    <row r="42" spans="1:6" ht="14.25" x14ac:dyDescent="0.2">
      <c r="A42" s="23"/>
      <c r="B42" s="51"/>
      <c r="C42" s="51"/>
      <c r="D42" s="51"/>
      <c r="E42" s="30"/>
      <c r="F42" s="23"/>
    </row>
    <row r="43" spans="1:6" ht="14.25" x14ac:dyDescent="0.2">
      <c r="A43" s="23"/>
      <c r="B43" s="51"/>
      <c r="C43" s="51"/>
      <c r="D43" s="51"/>
      <c r="E43" s="30"/>
      <c r="F43" s="23"/>
    </row>
    <row r="44" spans="1:6" ht="14.25" x14ac:dyDescent="0.2">
      <c r="A44" s="23"/>
      <c r="B44" s="51" t="s">
        <v>67</v>
      </c>
      <c r="C44" s="51"/>
      <c r="D44" s="51"/>
      <c r="E44" s="30"/>
      <c r="F44" s="23"/>
    </row>
    <row r="45" spans="1:6" ht="14.25" x14ac:dyDescent="0.2">
      <c r="A45" s="23"/>
      <c r="B45" s="51"/>
      <c r="C45" s="51"/>
      <c r="D45" s="51"/>
      <c r="E45" s="30"/>
      <c r="F45" s="23"/>
    </row>
    <row r="46" spans="1:6" ht="14.25" x14ac:dyDescent="0.2">
      <c r="A46" s="23"/>
      <c r="B46" s="51"/>
      <c r="C46" s="51"/>
      <c r="D46" s="51"/>
      <c r="E46" s="30"/>
      <c r="F46" s="23"/>
    </row>
    <row r="47" spans="1:6" ht="14.25" x14ac:dyDescent="0.2">
      <c r="A47" s="23"/>
      <c r="B47" s="62" t="s">
        <v>75</v>
      </c>
      <c r="C47" s="62"/>
      <c r="D47" s="62"/>
      <c r="E47" s="30"/>
      <c r="F47" s="23"/>
    </row>
    <row r="48" spans="1:6" ht="14.25" x14ac:dyDescent="0.2">
      <c r="A48" s="23"/>
      <c r="B48" s="62"/>
      <c r="C48" s="62"/>
      <c r="D48" s="62"/>
      <c r="E48" s="30"/>
      <c r="F48" s="23"/>
    </row>
    <row r="49" spans="1:6" ht="14.25" x14ac:dyDescent="0.2">
      <c r="A49" s="23"/>
      <c r="B49" s="62"/>
      <c r="C49" s="62"/>
      <c r="D49" s="62"/>
      <c r="E49" s="30"/>
      <c r="F49" s="23"/>
    </row>
    <row r="50" spans="1:6" ht="14.25" x14ac:dyDescent="0.2">
      <c r="A50" s="23"/>
      <c r="B50" s="62" t="s">
        <v>76</v>
      </c>
      <c r="C50" s="62"/>
      <c r="D50" s="62"/>
      <c r="E50" s="30"/>
      <c r="F50" s="23"/>
    </row>
    <row r="51" spans="1:6" ht="14.25" x14ac:dyDescent="0.2">
      <c r="A51" s="23"/>
      <c r="B51" s="62"/>
      <c r="C51" s="62"/>
      <c r="D51" s="62"/>
      <c r="E51" s="30"/>
      <c r="F51" s="23"/>
    </row>
    <row r="52" spans="1:6" ht="14.25" x14ac:dyDescent="0.2">
      <c r="A52" s="23"/>
      <c r="B52" s="62"/>
      <c r="C52" s="62"/>
      <c r="D52" s="62"/>
      <c r="E52" s="30"/>
      <c r="F52" s="23"/>
    </row>
    <row r="53" spans="1:6" ht="14.25" x14ac:dyDescent="0.2">
      <c r="A53" s="23"/>
      <c r="B53" s="62"/>
      <c r="C53" s="62"/>
      <c r="D53" s="62"/>
      <c r="E53" s="30"/>
      <c r="F53" s="23"/>
    </row>
    <row r="54" spans="1:6" ht="14.25" x14ac:dyDescent="0.2">
      <c r="A54" s="23"/>
      <c r="B54" s="62"/>
      <c r="C54" s="62"/>
      <c r="D54" s="62"/>
      <c r="E54" s="30"/>
      <c r="F54" s="23"/>
    </row>
    <row r="55" spans="1:6" ht="14.25" x14ac:dyDescent="0.2">
      <c r="A55" s="23"/>
      <c r="B55" s="51"/>
      <c r="C55" s="51"/>
      <c r="D55" s="51"/>
      <c r="E55" s="30"/>
      <c r="F55" s="23"/>
    </row>
    <row r="56" spans="1:6" ht="14.25" x14ac:dyDescent="0.2">
      <c r="A56" s="23"/>
      <c r="B56" s="62"/>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62"/>
      <c r="C62" s="62"/>
      <c r="D62" s="62"/>
      <c r="E62" s="30"/>
      <c r="F62" s="23"/>
    </row>
    <row r="63" spans="1:6" ht="14.25" x14ac:dyDescent="0.2">
      <c r="A63" s="23"/>
      <c r="B63" s="62"/>
      <c r="C63" s="62"/>
      <c r="D63" s="62"/>
      <c r="E63" s="30"/>
      <c r="F63" s="23"/>
    </row>
    <row r="64" spans="1:6" ht="14.25" x14ac:dyDescent="0.2">
      <c r="A64" s="23"/>
      <c r="B64" s="62"/>
      <c r="C64" s="62"/>
      <c r="D64" s="62"/>
      <c r="E64" s="30"/>
      <c r="F64" s="23"/>
    </row>
    <row r="65" spans="1:6" ht="14.25" x14ac:dyDescent="0.2">
      <c r="A65" s="23"/>
      <c r="B65" s="62"/>
      <c r="C65" s="62"/>
      <c r="D65" s="62"/>
      <c r="E65" s="30"/>
      <c r="F65" s="23"/>
    </row>
    <row r="66" spans="1:6" ht="14.25" x14ac:dyDescent="0.2">
      <c r="A66" s="23"/>
      <c r="B66" s="62"/>
      <c r="C66" s="62"/>
      <c r="D66" s="62"/>
      <c r="E66" s="30"/>
      <c r="F66" s="23"/>
    </row>
    <row r="67" spans="1:6" ht="14.25" x14ac:dyDescent="0.2">
      <c r="A67" s="23"/>
      <c r="B67" s="62"/>
      <c r="C67" s="62"/>
      <c r="D67" s="62"/>
      <c r="E67" s="30"/>
      <c r="F67" s="23"/>
    </row>
    <row r="68" spans="1:6" ht="13.5" customHeight="1" x14ac:dyDescent="0.2">
      <c r="A68" s="23"/>
      <c r="B68" s="62"/>
      <c r="C68" s="62"/>
      <c r="D68" s="62"/>
      <c r="E68" s="30"/>
      <c r="F68" s="23"/>
    </row>
    <row r="69" spans="1:6" ht="13.5" customHeight="1" x14ac:dyDescent="0.2">
      <c r="A69" s="23"/>
      <c r="B69" s="27" t="s">
        <v>18</v>
      </c>
      <c r="C69" s="28"/>
      <c r="D69" s="28"/>
      <c r="E69" s="31">
        <f>8*230</f>
        <v>1840</v>
      </c>
      <c r="F69" s="23"/>
    </row>
    <row r="70" spans="1:6" ht="13.5" customHeight="1" x14ac:dyDescent="0.2">
      <c r="A70" s="23"/>
      <c r="B70" s="36" t="s">
        <v>16</v>
      </c>
      <c r="C70" s="28"/>
      <c r="D70" s="28"/>
      <c r="E70" s="32">
        <v>0</v>
      </c>
      <c r="F70" s="23"/>
    </row>
    <row r="71" spans="1:6" ht="13.5" customHeight="1" x14ac:dyDescent="0.2">
      <c r="A71" s="23"/>
      <c r="B71" s="36" t="s">
        <v>64</v>
      </c>
      <c r="C71" s="28"/>
      <c r="D71" s="28"/>
      <c r="E71" s="32">
        <v>0</v>
      </c>
      <c r="F71" s="23"/>
    </row>
    <row r="72" spans="1:6" ht="13.5" customHeight="1" x14ac:dyDescent="0.2">
      <c r="A72" s="23"/>
      <c r="B72" s="27" t="s">
        <v>17</v>
      </c>
      <c r="C72" s="28"/>
      <c r="D72" s="28"/>
      <c r="E72" s="31">
        <f>SUM(E69:E71)</f>
        <v>1840</v>
      </c>
      <c r="F72" s="23"/>
    </row>
    <row r="73" spans="1:6" ht="13.5" customHeight="1" x14ac:dyDescent="0.2">
      <c r="A73" s="23"/>
      <c r="B73" s="28" t="s">
        <v>5</v>
      </c>
      <c r="C73" s="33">
        <v>0.05</v>
      </c>
      <c r="D73" s="28"/>
      <c r="E73" s="37">
        <f>ROUND(E72*C73,2)</f>
        <v>92</v>
      </c>
      <c r="F73" s="23"/>
    </row>
    <row r="74" spans="1:6" ht="13.5" customHeight="1" x14ac:dyDescent="0.2">
      <c r="A74" s="23"/>
      <c r="B74" s="28" t="s">
        <v>4</v>
      </c>
      <c r="C74" s="44">
        <v>9.9750000000000005E-2</v>
      </c>
      <c r="D74" s="28"/>
      <c r="E74" s="45">
        <f>ROUND(E72*C74,2)</f>
        <v>183.54</v>
      </c>
      <c r="F74" s="23"/>
    </row>
    <row r="75" spans="1:6" ht="13.5" customHeight="1" x14ac:dyDescent="0.2">
      <c r="A75" s="23"/>
      <c r="B75" s="28"/>
      <c r="C75" s="28"/>
      <c r="D75" s="28"/>
      <c r="E75" s="34"/>
      <c r="F75" s="23"/>
    </row>
    <row r="76" spans="1:6" ht="16.5" customHeight="1" thickBot="1" x14ac:dyDescent="0.25">
      <c r="A76" s="23"/>
      <c r="B76" s="27" t="s">
        <v>19</v>
      </c>
      <c r="C76" s="28"/>
      <c r="D76" s="28"/>
      <c r="E76" s="35">
        <f>SUM(E72:E74)</f>
        <v>2115.54</v>
      </c>
      <c r="F76" s="23"/>
    </row>
    <row r="77" spans="1:6" ht="15.75" thickTop="1" x14ac:dyDescent="0.2">
      <c r="A77" s="23"/>
      <c r="B77" s="64"/>
      <c r="C77" s="64"/>
      <c r="D77" s="64"/>
      <c r="E77" s="38"/>
      <c r="F77" s="23"/>
    </row>
    <row r="78" spans="1:6" ht="15" x14ac:dyDescent="0.2">
      <c r="A78" s="23"/>
      <c r="B78" s="69" t="s">
        <v>21</v>
      </c>
      <c r="C78" s="69"/>
      <c r="D78" s="69"/>
      <c r="E78" s="38">
        <v>0</v>
      </c>
      <c r="F78" s="23"/>
    </row>
    <row r="79" spans="1:6" ht="15" x14ac:dyDescent="0.2">
      <c r="A79" s="23"/>
      <c r="B79" s="64"/>
      <c r="C79" s="64"/>
      <c r="D79" s="64"/>
      <c r="E79" s="38"/>
      <c r="F79" s="23"/>
    </row>
    <row r="80" spans="1:6" ht="19.5" customHeight="1" x14ac:dyDescent="0.2">
      <c r="A80" s="23"/>
      <c r="B80" s="39" t="s">
        <v>20</v>
      </c>
      <c r="C80" s="40"/>
      <c r="D80" s="40"/>
      <c r="E80" s="41">
        <f>E76-E78</f>
        <v>2115.54</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67"/>
      <c r="C83" s="67"/>
      <c r="D83" s="67"/>
      <c r="E83" s="67"/>
      <c r="F83" s="23"/>
    </row>
    <row r="84" spans="1:6" ht="14.25" x14ac:dyDescent="0.2">
      <c r="A84" s="61" t="s">
        <v>43</v>
      </c>
      <c r="B84" s="61"/>
      <c r="C84" s="61"/>
      <c r="D84" s="61"/>
      <c r="E84" s="61"/>
      <c r="F84" s="61"/>
    </row>
    <row r="85" spans="1:6" ht="14.25" x14ac:dyDescent="0.2">
      <c r="A85" s="70" t="s">
        <v>44</v>
      </c>
      <c r="B85" s="70"/>
      <c r="C85" s="70"/>
      <c r="D85" s="70"/>
      <c r="E85" s="70"/>
      <c r="F85" s="70"/>
    </row>
    <row r="86" spans="1:6" x14ac:dyDescent="0.2">
      <c r="A86" s="23"/>
      <c r="B86" s="23"/>
      <c r="C86" s="23"/>
      <c r="D86" s="23"/>
      <c r="E86" s="23"/>
      <c r="F86" s="23"/>
    </row>
    <row r="87" spans="1:6" x14ac:dyDescent="0.2">
      <c r="A87" s="23"/>
      <c r="B87" s="68"/>
      <c r="C87" s="68"/>
      <c r="D87" s="68"/>
      <c r="E87" s="68"/>
      <c r="F87" s="23"/>
    </row>
    <row r="88" spans="1:6" ht="15" x14ac:dyDescent="0.2">
      <c r="A88" s="71" t="s">
        <v>7</v>
      </c>
      <c r="B88" s="71"/>
      <c r="C88" s="71"/>
      <c r="D88" s="71"/>
      <c r="E88" s="71"/>
      <c r="F88" s="71"/>
    </row>
    <row r="90" spans="1:6" ht="39.75" customHeight="1" x14ac:dyDescent="0.2">
      <c r="B90" s="65"/>
      <c r="C90" s="66"/>
      <c r="D90" s="66"/>
    </row>
    <row r="91" spans="1:6" ht="13.5" customHeight="1" x14ac:dyDescent="0.2"/>
    <row r="92" spans="1:6" x14ac:dyDescent="0.2">
      <c r="B92" s="18"/>
      <c r="C92" s="18"/>
      <c r="D92" s="18"/>
    </row>
  </sheetData>
  <mergeCells count="39">
    <mergeCell ref="A88:F88"/>
    <mergeCell ref="B90:D90"/>
    <mergeCell ref="B47:D47"/>
    <mergeCell ref="B78:D78"/>
    <mergeCell ref="B79:D79"/>
    <mergeCell ref="B83:E83"/>
    <mergeCell ref="A84:F84"/>
    <mergeCell ref="A85:F85"/>
    <mergeCell ref="B87:E87"/>
    <mergeCell ref="B64:D64"/>
    <mergeCell ref="B65:D65"/>
    <mergeCell ref="B66:D66"/>
    <mergeCell ref="B67:D67"/>
    <mergeCell ref="B68:D68"/>
    <mergeCell ref="B77:D77"/>
    <mergeCell ref="B58:D58"/>
    <mergeCell ref="B59:D59"/>
    <mergeCell ref="B60:D60"/>
    <mergeCell ref="B61:D61"/>
    <mergeCell ref="B62:D62"/>
    <mergeCell ref="B63:D63"/>
    <mergeCell ref="B57:D57"/>
    <mergeCell ref="B38:D38"/>
    <mergeCell ref="B39:D39"/>
    <mergeCell ref="B41:D41"/>
    <mergeCell ref="B48:D48"/>
    <mergeCell ref="B49:D49"/>
    <mergeCell ref="B50:D50"/>
    <mergeCell ref="B51:D51"/>
    <mergeCell ref="B52:D52"/>
    <mergeCell ref="B53:D53"/>
    <mergeCell ref="B54:D54"/>
    <mergeCell ref="B56:D56"/>
    <mergeCell ref="B37:D37"/>
    <mergeCell ref="A30:F30"/>
    <mergeCell ref="B33:D33"/>
    <mergeCell ref="B34:D34"/>
    <mergeCell ref="B35:D35"/>
    <mergeCell ref="B36:D36"/>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topLeftCell="A28" zoomScale="80" zoomScaleNormal="100" zoomScaleSheetLayoutView="80" workbookViewId="0">
      <selection activeCell="B63" sqref="B63:D6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77</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54</v>
      </c>
      <c r="C24" s="23"/>
      <c r="D24" s="23"/>
      <c r="E24" s="23"/>
      <c r="F24" s="23"/>
    </row>
    <row r="25" spans="1:6" ht="15" x14ac:dyDescent="0.2">
      <c r="A25" s="19"/>
      <c r="B25" s="27" t="s">
        <v>55</v>
      </c>
      <c r="C25" s="23"/>
      <c r="D25" s="23"/>
      <c r="E25" s="23"/>
      <c r="F25" s="23"/>
    </row>
    <row r="26" spans="1:6" ht="33.75" customHeight="1" x14ac:dyDescent="0.2">
      <c r="A26" s="19"/>
      <c r="B26" s="50" t="s">
        <v>56</v>
      </c>
      <c r="C26" s="23"/>
      <c r="D26" s="23"/>
      <c r="E26" s="23"/>
      <c r="F26" s="23"/>
    </row>
    <row r="27" spans="1:6" x14ac:dyDescent="0.2">
      <c r="A27" s="20"/>
      <c r="B27" s="23"/>
      <c r="C27" s="25"/>
      <c r="D27" s="25"/>
      <c r="E27" s="26"/>
      <c r="F27" s="23"/>
    </row>
    <row r="28" spans="1:6" ht="15" x14ac:dyDescent="0.2">
      <c r="A28" s="19"/>
      <c r="B28" s="25"/>
      <c r="C28" s="25"/>
      <c r="D28" s="29" t="s">
        <v>15</v>
      </c>
      <c r="E28" s="29" t="s">
        <v>78</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x14ac:dyDescent="0.2">
      <c r="A31" s="19"/>
      <c r="B31" s="20"/>
      <c r="C31" s="19"/>
      <c r="D31" s="19"/>
      <c r="E31" s="19"/>
    </row>
    <row r="32" spans="1:6" ht="14.25" x14ac:dyDescent="0.2">
      <c r="A32" s="23"/>
      <c r="B32" s="24" t="s">
        <v>6</v>
      </c>
      <c r="C32" s="24"/>
      <c r="D32" s="24"/>
      <c r="E32" s="30"/>
      <c r="F32" s="23"/>
    </row>
    <row r="33" spans="1:6" ht="14.25" x14ac:dyDescent="0.2">
      <c r="A33" s="23"/>
      <c r="B33" s="62"/>
      <c r="C33" s="62"/>
      <c r="D33" s="62"/>
      <c r="E33" s="30"/>
      <c r="F33" s="23"/>
    </row>
    <row r="34" spans="1:6" ht="14.25" customHeight="1" x14ac:dyDescent="0.2">
      <c r="A34" s="23"/>
      <c r="B34" s="62"/>
      <c r="C34" s="62"/>
      <c r="D34" s="62"/>
      <c r="E34" s="30"/>
      <c r="F34" s="23"/>
    </row>
    <row r="35" spans="1:6" ht="14.25" x14ac:dyDescent="0.2">
      <c r="A35" s="23"/>
      <c r="B35" s="62" t="s">
        <v>73</v>
      </c>
      <c r="C35" s="62"/>
      <c r="D35" s="62"/>
      <c r="E35" s="30"/>
      <c r="F35" s="23"/>
    </row>
    <row r="36" spans="1:6" ht="14.25" x14ac:dyDescent="0.2">
      <c r="A36" s="23"/>
      <c r="B36" s="62"/>
      <c r="C36" s="62"/>
      <c r="D36" s="62"/>
      <c r="E36" s="30"/>
      <c r="F36" s="23"/>
    </row>
    <row r="37" spans="1:6" ht="14.25" x14ac:dyDescent="0.2">
      <c r="A37" s="23"/>
      <c r="B37" s="62"/>
      <c r="C37" s="62"/>
      <c r="D37" s="62"/>
      <c r="E37" s="30"/>
      <c r="F37" s="23"/>
    </row>
    <row r="38" spans="1:6" ht="14.25" x14ac:dyDescent="0.2">
      <c r="A38" s="23"/>
      <c r="B38" s="62" t="s">
        <v>79</v>
      </c>
      <c r="C38" s="62"/>
      <c r="D38" s="62"/>
      <c r="E38" s="30"/>
      <c r="F38" s="23"/>
    </row>
    <row r="39" spans="1:6" ht="14.25" x14ac:dyDescent="0.2">
      <c r="A39" s="23"/>
      <c r="B39" s="62"/>
      <c r="C39" s="62"/>
      <c r="D39" s="62"/>
      <c r="E39" s="30"/>
      <c r="F39" s="23"/>
    </row>
    <row r="40" spans="1:6" ht="14.25" x14ac:dyDescent="0.2">
      <c r="A40" s="23"/>
      <c r="B40" s="52"/>
      <c r="C40" s="52"/>
      <c r="D40" s="52"/>
      <c r="E40" s="30"/>
      <c r="F40" s="23"/>
    </row>
    <row r="41" spans="1:6" ht="14.25" x14ac:dyDescent="0.2">
      <c r="A41" s="23"/>
      <c r="B41" s="62" t="s">
        <v>80</v>
      </c>
      <c r="C41" s="62"/>
      <c r="D41" s="62"/>
      <c r="E41" s="30"/>
      <c r="F41" s="23"/>
    </row>
    <row r="42" spans="1:6" ht="14.25" x14ac:dyDescent="0.2">
      <c r="A42" s="23"/>
      <c r="B42" s="52"/>
      <c r="C42" s="52"/>
      <c r="D42" s="52"/>
      <c r="E42" s="30"/>
      <c r="F42" s="23"/>
    </row>
    <row r="43" spans="1:6" ht="14.25" x14ac:dyDescent="0.2">
      <c r="A43" s="23"/>
      <c r="B43" s="52"/>
      <c r="C43" s="52"/>
      <c r="D43" s="52"/>
      <c r="E43" s="30"/>
      <c r="F43" s="23"/>
    </row>
    <row r="44" spans="1:6" ht="14.25" x14ac:dyDescent="0.2">
      <c r="A44" s="23"/>
      <c r="B44" s="52" t="s">
        <v>81</v>
      </c>
      <c r="C44" s="52"/>
      <c r="D44" s="52"/>
      <c r="E44" s="30"/>
      <c r="F44" s="23"/>
    </row>
    <row r="45" spans="1:6" ht="14.25" x14ac:dyDescent="0.2">
      <c r="A45" s="23"/>
      <c r="B45" s="52"/>
      <c r="C45" s="52"/>
      <c r="D45" s="52"/>
      <c r="E45" s="30"/>
      <c r="F45" s="23"/>
    </row>
    <row r="46" spans="1:6" ht="14.25" x14ac:dyDescent="0.2">
      <c r="A46" s="23"/>
      <c r="B46" s="52"/>
      <c r="C46" s="52"/>
      <c r="D46" s="52"/>
      <c r="E46" s="30"/>
      <c r="F46" s="23"/>
    </row>
    <row r="47" spans="1:6" ht="14.25" x14ac:dyDescent="0.2">
      <c r="A47" s="23"/>
      <c r="B47" s="62" t="s">
        <v>82</v>
      </c>
      <c r="C47" s="62"/>
      <c r="D47" s="62"/>
      <c r="E47" s="30"/>
      <c r="F47" s="23"/>
    </row>
    <row r="48" spans="1:6" ht="14.25" x14ac:dyDescent="0.2">
      <c r="A48" s="23"/>
      <c r="B48" s="62"/>
      <c r="C48" s="62"/>
      <c r="D48" s="62"/>
      <c r="E48" s="30"/>
      <c r="F48" s="23"/>
    </row>
    <row r="49" spans="1:6" ht="14.25" x14ac:dyDescent="0.2">
      <c r="A49" s="23"/>
      <c r="B49" s="62"/>
      <c r="C49" s="62"/>
      <c r="D49" s="62"/>
      <c r="E49" s="30"/>
      <c r="F49" s="23"/>
    </row>
    <row r="50" spans="1:6" ht="14.25" x14ac:dyDescent="0.2">
      <c r="A50" s="23"/>
      <c r="B50" s="62"/>
      <c r="C50" s="62"/>
      <c r="D50" s="62"/>
      <c r="E50" s="30"/>
      <c r="F50" s="23"/>
    </row>
    <row r="51" spans="1:6" ht="14.25" x14ac:dyDescent="0.2">
      <c r="A51" s="23"/>
      <c r="B51" s="62"/>
      <c r="C51" s="62"/>
      <c r="D51" s="62"/>
      <c r="E51" s="30"/>
      <c r="F51" s="23"/>
    </row>
    <row r="52" spans="1:6" ht="14.25" x14ac:dyDescent="0.2">
      <c r="A52" s="23"/>
      <c r="B52" s="62"/>
      <c r="C52" s="62"/>
      <c r="D52" s="62"/>
      <c r="E52" s="30"/>
      <c r="F52" s="23"/>
    </row>
    <row r="53" spans="1:6" ht="14.25" x14ac:dyDescent="0.2">
      <c r="A53" s="23"/>
      <c r="B53" s="62"/>
      <c r="C53" s="62"/>
      <c r="D53" s="62"/>
      <c r="E53" s="30"/>
      <c r="F53" s="23"/>
    </row>
    <row r="54" spans="1:6" ht="14.25" x14ac:dyDescent="0.2">
      <c r="A54" s="23"/>
      <c r="B54" s="62"/>
      <c r="C54" s="62"/>
      <c r="D54" s="62"/>
      <c r="E54" s="30"/>
      <c r="F54" s="23"/>
    </row>
    <row r="55" spans="1:6" ht="14.25" x14ac:dyDescent="0.2">
      <c r="A55" s="23"/>
      <c r="B55" s="52"/>
      <c r="C55" s="52"/>
      <c r="D55" s="52"/>
      <c r="E55" s="30"/>
      <c r="F55" s="23"/>
    </row>
    <row r="56" spans="1:6" ht="14.25" x14ac:dyDescent="0.2">
      <c r="A56" s="23"/>
      <c r="B56" s="62"/>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62"/>
      <c r="C62" s="62"/>
      <c r="D62" s="62"/>
      <c r="E62" s="30"/>
      <c r="F62" s="23"/>
    </row>
    <row r="63" spans="1:6" ht="14.25" x14ac:dyDescent="0.2">
      <c r="A63" s="23"/>
      <c r="B63" s="62"/>
      <c r="C63" s="62"/>
      <c r="D63" s="62"/>
      <c r="E63" s="30"/>
      <c r="F63" s="23"/>
    </row>
    <row r="64" spans="1:6" ht="14.25" x14ac:dyDescent="0.2">
      <c r="A64" s="23"/>
      <c r="B64" s="62"/>
      <c r="C64" s="62"/>
      <c r="D64" s="62"/>
      <c r="E64" s="30"/>
      <c r="F64" s="23"/>
    </row>
    <row r="65" spans="1:6" ht="14.25" x14ac:dyDescent="0.2">
      <c r="A65" s="23"/>
      <c r="B65" s="62"/>
      <c r="C65" s="62"/>
      <c r="D65" s="62"/>
      <c r="E65" s="30"/>
      <c r="F65" s="23"/>
    </row>
    <row r="66" spans="1:6" ht="14.25" x14ac:dyDescent="0.2">
      <c r="A66" s="23"/>
      <c r="B66" s="62"/>
      <c r="C66" s="62"/>
      <c r="D66" s="62"/>
      <c r="E66" s="30"/>
      <c r="F66" s="23"/>
    </row>
    <row r="67" spans="1:6" ht="14.25" x14ac:dyDescent="0.2">
      <c r="A67" s="23"/>
      <c r="B67" s="62"/>
      <c r="C67" s="62"/>
      <c r="D67" s="62"/>
      <c r="E67" s="30"/>
      <c r="F67" s="23"/>
    </row>
    <row r="68" spans="1:6" ht="13.5" customHeight="1" x14ac:dyDescent="0.2">
      <c r="A68" s="23"/>
      <c r="B68" s="62"/>
      <c r="C68" s="62"/>
      <c r="D68" s="62"/>
      <c r="E68" s="30"/>
      <c r="F68" s="23"/>
    </row>
    <row r="69" spans="1:6" ht="13.5" customHeight="1" x14ac:dyDescent="0.2">
      <c r="A69" s="23"/>
      <c r="B69" s="27" t="s">
        <v>18</v>
      </c>
      <c r="C69" s="28"/>
      <c r="D69" s="28"/>
      <c r="E69" s="31">
        <f>11*230</f>
        <v>2530</v>
      </c>
      <c r="F69" s="23"/>
    </row>
    <row r="70" spans="1:6" ht="13.5" customHeight="1" x14ac:dyDescent="0.2">
      <c r="A70" s="23"/>
      <c r="B70" s="36" t="s">
        <v>16</v>
      </c>
      <c r="C70" s="28"/>
      <c r="D70" s="28"/>
      <c r="E70" s="32">
        <v>0</v>
      </c>
      <c r="F70" s="23"/>
    </row>
    <row r="71" spans="1:6" ht="13.5" customHeight="1" x14ac:dyDescent="0.2">
      <c r="A71" s="23"/>
      <c r="B71" s="36" t="s">
        <v>83</v>
      </c>
      <c r="C71" s="28"/>
      <c r="D71" s="28"/>
      <c r="E71" s="32">
        <v>0</v>
      </c>
      <c r="F71" s="23"/>
    </row>
    <row r="72" spans="1:6" ht="13.5" customHeight="1" x14ac:dyDescent="0.2">
      <c r="A72" s="23"/>
      <c r="B72" s="27" t="s">
        <v>17</v>
      </c>
      <c r="C72" s="28"/>
      <c r="D72" s="28"/>
      <c r="E72" s="31">
        <f>SUM(E69:E71)</f>
        <v>2530</v>
      </c>
      <c r="F72" s="23"/>
    </row>
    <row r="73" spans="1:6" ht="13.5" customHeight="1" x14ac:dyDescent="0.2">
      <c r="A73" s="23"/>
      <c r="B73" s="28" t="s">
        <v>5</v>
      </c>
      <c r="C73" s="33">
        <v>0.05</v>
      </c>
      <c r="D73" s="28"/>
      <c r="E73" s="37">
        <f>ROUND(E72*C73,2)</f>
        <v>126.5</v>
      </c>
      <c r="F73" s="23"/>
    </row>
    <row r="74" spans="1:6" ht="13.5" customHeight="1" x14ac:dyDescent="0.2">
      <c r="A74" s="23"/>
      <c r="B74" s="28" t="s">
        <v>4</v>
      </c>
      <c r="C74" s="44">
        <v>9.9750000000000005E-2</v>
      </c>
      <c r="D74" s="28"/>
      <c r="E74" s="45">
        <f>ROUND(E72*C74,2)</f>
        <v>252.37</v>
      </c>
      <c r="F74" s="23"/>
    </row>
    <row r="75" spans="1:6" ht="13.5" customHeight="1" x14ac:dyDescent="0.2">
      <c r="A75" s="23"/>
      <c r="B75" s="28"/>
      <c r="C75" s="28"/>
      <c r="D75" s="28"/>
      <c r="E75" s="34"/>
      <c r="F75" s="23"/>
    </row>
    <row r="76" spans="1:6" ht="16.5" customHeight="1" thickBot="1" x14ac:dyDescent="0.25">
      <c r="A76" s="23"/>
      <c r="B76" s="27" t="s">
        <v>19</v>
      </c>
      <c r="C76" s="28"/>
      <c r="D76" s="28"/>
      <c r="E76" s="35">
        <f>SUM(E72:E74)</f>
        <v>2908.87</v>
      </c>
      <c r="F76" s="23"/>
    </row>
    <row r="77" spans="1:6" ht="15.75" thickTop="1" x14ac:dyDescent="0.2">
      <c r="A77" s="23"/>
      <c r="B77" s="64"/>
      <c r="C77" s="64"/>
      <c r="D77" s="64"/>
      <c r="E77" s="38"/>
      <c r="F77" s="23"/>
    </row>
    <row r="78" spans="1:6" ht="15" x14ac:dyDescent="0.2">
      <c r="A78" s="23"/>
      <c r="B78" s="69" t="s">
        <v>21</v>
      </c>
      <c r="C78" s="69"/>
      <c r="D78" s="69"/>
      <c r="E78" s="38">
        <v>0</v>
      </c>
      <c r="F78" s="23"/>
    </row>
    <row r="79" spans="1:6" ht="15" x14ac:dyDescent="0.2">
      <c r="A79" s="23"/>
      <c r="B79" s="64"/>
      <c r="C79" s="64"/>
      <c r="D79" s="64"/>
      <c r="E79" s="38"/>
      <c r="F79" s="23"/>
    </row>
    <row r="80" spans="1:6" ht="19.5" customHeight="1" x14ac:dyDescent="0.2">
      <c r="A80" s="23"/>
      <c r="B80" s="39" t="s">
        <v>20</v>
      </c>
      <c r="C80" s="40"/>
      <c r="D80" s="40"/>
      <c r="E80" s="41">
        <f>E76-E78</f>
        <v>2908.87</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67"/>
      <c r="C83" s="67"/>
      <c r="D83" s="67"/>
      <c r="E83" s="67"/>
      <c r="F83" s="23"/>
    </row>
    <row r="84" spans="1:6" ht="14.25" x14ac:dyDescent="0.2">
      <c r="A84" s="61" t="s">
        <v>43</v>
      </c>
      <c r="B84" s="61"/>
      <c r="C84" s="61"/>
      <c r="D84" s="61"/>
      <c r="E84" s="61"/>
      <c r="F84" s="61"/>
    </row>
    <row r="85" spans="1:6" ht="14.25" x14ac:dyDescent="0.2">
      <c r="A85" s="70" t="s">
        <v>44</v>
      </c>
      <c r="B85" s="70"/>
      <c r="C85" s="70"/>
      <c r="D85" s="70"/>
      <c r="E85" s="70"/>
      <c r="F85" s="70"/>
    </row>
    <row r="86" spans="1:6" x14ac:dyDescent="0.2">
      <c r="A86" s="23"/>
      <c r="B86" s="23"/>
      <c r="C86" s="23"/>
      <c r="D86" s="23"/>
      <c r="E86" s="23"/>
      <c r="F86" s="23"/>
    </row>
    <row r="87" spans="1:6" x14ac:dyDescent="0.2">
      <c r="A87" s="23"/>
      <c r="B87" s="68"/>
      <c r="C87" s="68"/>
      <c r="D87" s="68"/>
      <c r="E87" s="68"/>
      <c r="F87" s="23"/>
    </row>
    <row r="88" spans="1:6" ht="15" x14ac:dyDescent="0.2">
      <c r="A88" s="71" t="s">
        <v>7</v>
      </c>
      <c r="B88" s="71"/>
      <c r="C88" s="71"/>
      <c r="D88" s="71"/>
      <c r="E88" s="71"/>
      <c r="F88" s="71"/>
    </row>
    <row r="90" spans="1:6" ht="39.75" customHeight="1" x14ac:dyDescent="0.2">
      <c r="B90" s="65"/>
      <c r="C90" s="66"/>
      <c r="D90" s="66"/>
    </row>
    <row r="91" spans="1:6" ht="13.5" customHeight="1" x14ac:dyDescent="0.2"/>
    <row r="92" spans="1:6" x14ac:dyDescent="0.2">
      <c r="B92" s="18"/>
      <c r="C92" s="18"/>
      <c r="D92" s="18"/>
    </row>
  </sheetData>
  <mergeCells count="39">
    <mergeCell ref="B37:D37"/>
    <mergeCell ref="A30:F30"/>
    <mergeCell ref="B33:D33"/>
    <mergeCell ref="B34:D34"/>
    <mergeCell ref="B35:D35"/>
    <mergeCell ref="B36:D36"/>
    <mergeCell ref="B56:D56"/>
    <mergeCell ref="B38:D38"/>
    <mergeCell ref="B39:D39"/>
    <mergeCell ref="B41:D41"/>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1"/>
  <sheetViews>
    <sheetView view="pageBreakPreview" topLeftCell="A22"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84</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54</v>
      </c>
      <c r="C24" s="23"/>
      <c r="D24" s="23"/>
      <c r="E24" s="23"/>
      <c r="F24" s="23"/>
    </row>
    <row r="25" spans="1:6" ht="15" x14ac:dyDescent="0.2">
      <c r="A25" s="19"/>
      <c r="B25" s="27" t="s">
        <v>55</v>
      </c>
      <c r="C25" s="23"/>
      <c r="D25" s="23"/>
      <c r="E25" s="23"/>
      <c r="F25" s="23"/>
    </row>
    <row r="26" spans="1:6" ht="33.75" customHeight="1" x14ac:dyDescent="0.2">
      <c r="A26" s="19"/>
      <c r="B26" s="50" t="s">
        <v>56</v>
      </c>
      <c r="C26" s="23"/>
      <c r="D26" s="23"/>
      <c r="E26" s="23"/>
      <c r="F26" s="23"/>
    </row>
    <row r="27" spans="1:6" x14ac:dyDescent="0.2">
      <c r="A27" s="20"/>
      <c r="B27" s="23"/>
      <c r="C27" s="25"/>
      <c r="D27" s="25"/>
      <c r="E27" s="26"/>
      <c r="F27" s="23"/>
    </row>
    <row r="28" spans="1:6" ht="15" x14ac:dyDescent="0.2">
      <c r="A28" s="19"/>
      <c r="B28" s="25"/>
      <c r="C28" s="25"/>
      <c r="D28" s="29" t="s">
        <v>15</v>
      </c>
      <c r="E28" s="29" t="s">
        <v>85</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x14ac:dyDescent="0.2">
      <c r="A31" s="19"/>
      <c r="B31" s="20"/>
      <c r="C31" s="19"/>
      <c r="D31" s="19"/>
      <c r="E31" s="19"/>
    </row>
    <row r="32" spans="1:6" ht="14.25" x14ac:dyDescent="0.2">
      <c r="A32" s="23"/>
      <c r="B32" s="24" t="s">
        <v>6</v>
      </c>
      <c r="C32" s="24"/>
      <c r="D32" s="24"/>
      <c r="E32" s="30"/>
      <c r="F32" s="23"/>
    </row>
    <row r="33" spans="1:6" ht="14.25" x14ac:dyDescent="0.2">
      <c r="A33" s="23"/>
      <c r="B33" s="62"/>
      <c r="C33" s="62"/>
      <c r="D33" s="62"/>
      <c r="E33" s="30"/>
      <c r="F33" s="23"/>
    </row>
    <row r="34" spans="1:6" ht="14.25" customHeight="1" x14ac:dyDescent="0.2">
      <c r="A34" s="23"/>
      <c r="B34" s="62"/>
      <c r="C34" s="62"/>
      <c r="D34" s="62"/>
      <c r="E34" s="30"/>
      <c r="F34" s="23"/>
    </row>
    <row r="35" spans="1:6" ht="30" customHeight="1" x14ac:dyDescent="0.2">
      <c r="A35" s="23"/>
      <c r="B35" s="62" t="s">
        <v>89</v>
      </c>
      <c r="C35" s="62"/>
      <c r="D35" s="62"/>
      <c r="E35" s="30"/>
      <c r="F35" s="23"/>
    </row>
    <row r="36" spans="1:6" ht="14.25" x14ac:dyDescent="0.2">
      <c r="A36" s="23"/>
      <c r="B36" s="62"/>
      <c r="C36" s="62"/>
      <c r="D36" s="62"/>
      <c r="E36" s="30"/>
      <c r="F36" s="23"/>
    </row>
    <row r="37" spans="1:6" ht="14.25" x14ac:dyDescent="0.2">
      <c r="A37" s="23"/>
      <c r="B37" s="62"/>
      <c r="C37" s="62"/>
      <c r="D37" s="62"/>
      <c r="E37" s="30"/>
      <c r="F37" s="23"/>
    </row>
    <row r="38" spans="1:6" ht="14.25" x14ac:dyDescent="0.2">
      <c r="A38" s="23"/>
      <c r="B38" s="62" t="s">
        <v>86</v>
      </c>
      <c r="C38" s="62"/>
      <c r="D38" s="62"/>
      <c r="E38" s="30"/>
      <c r="F38" s="23"/>
    </row>
    <row r="39" spans="1:6" ht="14.25" x14ac:dyDescent="0.2">
      <c r="A39" s="23"/>
      <c r="B39" s="62"/>
      <c r="C39" s="62"/>
      <c r="D39" s="62"/>
      <c r="E39" s="30"/>
      <c r="F39" s="23"/>
    </row>
    <row r="40" spans="1:6" ht="14.25" x14ac:dyDescent="0.2">
      <c r="A40" s="23"/>
      <c r="B40" s="53"/>
      <c r="C40" s="53"/>
      <c r="D40" s="53"/>
      <c r="E40" s="30"/>
      <c r="F40" s="23"/>
    </row>
    <row r="41" spans="1:6" ht="14.25" x14ac:dyDescent="0.2">
      <c r="A41" s="23"/>
      <c r="B41" s="62" t="s">
        <v>80</v>
      </c>
      <c r="C41" s="62"/>
      <c r="D41" s="62"/>
      <c r="E41" s="30"/>
      <c r="F41" s="23"/>
    </row>
    <row r="42" spans="1:6" ht="14.25" x14ac:dyDescent="0.2">
      <c r="A42" s="23"/>
      <c r="B42" s="53"/>
      <c r="C42" s="53"/>
      <c r="D42" s="53"/>
      <c r="E42" s="30"/>
      <c r="F42" s="23"/>
    </row>
    <row r="43" spans="1:6" ht="14.25" x14ac:dyDescent="0.2">
      <c r="A43" s="23"/>
      <c r="B43" s="53"/>
      <c r="C43" s="53"/>
      <c r="D43" s="53"/>
      <c r="E43" s="30"/>
      <c r="F43" s="23"/>
    </row>
    <row r="44" spans="1:6" ht="14.25" x14ac:dyDescent="0.2">
      <c r="A44" s="23"/>
      <c r="B44" s="53" t="s">
        <v>81</v>
      </c>
      <c r="C44" s="53"/>
      <c r="D44" s="53"/>
      <c r="E44" s="30"/>
      <c r="F44" s="23"/>
    </row>
    <row r="45" spans="1:6" ht="14.25" x14ac:dyDescent="0.2">
      <c r="A45" s="23"/>
      <c r="B45" s="53"/>
      <c r="C45" s="53"/>
      <c r="D45" s="53"/>
      <c r="E45" s="30"/>
      <c r="F45" s="23"/>
    </row>
    <row r="46" spans="1:6" ht="14.25" x14ac:dyDescent="0.2">
      <c r="A46" s="23"/>
      <c r="B46" s="53"/>
      <c r="C46" s="53"/>
      <c r="D46" s="53"/>
      <c r="E46" s="30"/>
      <c r="F46" s="23"/>
    </row>
    <row r="47" spans="1:6" ht="14.25" x14ac:dyDescent="0.2">
      <c r="A47" s="23"/>
      <c r="B47" s="62" t="s">
        <v>87</v>
      </c>
      <c r="C47" s="62"/>
      <c r="D47" s="62"/>
      <c r="E47" s="30"/>
      <c r="F47" s="23"/>
    </row>
    <row r="48" spans="1:6" ht="14.25" x14ac:dyDescent="0.2">
      <c r="A48" s="23"/>
      <c r="B48" s="62"/>
      <c r="C48" s="62"/>
      <c r="D48" s="62"/>
      <c r="E48" s="30"/>
      <c r="F48" s="23"/>
    </row>
    <row r="49" spans="1:6" ht="14.25" x14ac:dyDescent="0.2">
      <c r="A49" s="23"/>
      <c r="B49" s="62"/>
      <c r="C49" s="62"/>
      <c r="D49" s="62"/>
      <c r="E49" s="30"/>
      <c r="F49" s="23"/>
    </row>
    <row r="50" spans="1:6" ht="14.25" x14ac:dyDescent="0.2">
      <c r="A50" s="23"/>
      <c r="B50" s="62"/>
      <c r="C50" s="62"/>
      <c r="D50" s="62"/>
      <c r="E50" s="30"/>
      <c r="F50" s="23"/>
    </row>
    <row r="51" spans="1:6" ht="14.25" x14ac:dyDescent="0.2">
      <c r="A51" s="23"/>
      <c r="B51" s="62"/>
      <c r="C51" s="62"/>
      <c r="D51" s="62"/>
      <c r="E51" s="30"/>
      <c r="F51" s="23"/>
    </row>
    <row r="52" spans="1:6" ht="14.25" x14ac:dyDescent="0.2">
      <c r="A52" s="23"/>
      <c r="B52" s="62"/>
      <c r="C52" s="62"/>
      <c r="D52" s="62"/>
      <c r="E52" s="30"/>
      <c r="F52" s="23"/>
    </row>
    <row r="53" spans="1:6" ht="14.25" x14ac:dyDescent="0.2">
      <c r="A53" s="23"/>
      <c r="B53" s="62"/>
      <c r="C53" s="62"/>
      <c r="D53" s="62"/>
      <c r="E53" s="30"/>
      <c r="F53" s="23"/>
    </row>
    <row r="54" spans="1:6" ht="14.25" x14ac:dyDescent="0.2">
      <c r="A54" s="23"/>
      <c r="B54" s="53"/>
      <c r="C54" s="53"/>
      <c r="D54" s="53"/>
      <c r="E54" s="30"/>
      <c r="F54" s="23"/>
    </row>
    <row r="55" spans="1:6" ht="14.25" x14ac:dyDescent="0.2">
      <c r="A55" s="23"/>
      <c r="B55" s="62"/>
      <c r="C55" s="62"/>
      <c r="D55" s="62"/>
      <c r="E55" s="30"/>
      <c r="F55" s="23"/>
    </row>
    <row r="56" spans="1:6" ht="14.25" x14ac:dyDescent="0.2">
      <c r="A56" s="23"/>
      <c r="B56" s="62"/>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62"/>
      <c r="C62" s="62"/>
      <c r="D62" s="62"/>
      <c r="E62" s="30"/>
      <c r="F62" s="23"/>
    </row>
    <row r="63" spans="1:6" ht="14.25" x14ac:dyDescent="0.2">
      <c r="A63" s="23"/>
      <c r="B63" s="62"/>
      <c r="C63" s="62"/>
      <c r="D63" s="62"/>
      <c r="E63" s="30"/>
      <c r="F63" s="23"/>
    </row>
    <row r="64" spans="1:6" ht="14.25" x14ac:dyDescent="0.2">
      <c r="A64" s="23"/>
      <c r="B64" s="62"/>
      <c r="C64" s="62"/>
      <c r="D64" s="62"/>
      <c r="E64" s="30"/>
      <c r="F64" s="23"/>
    </row>
    <row r="65" spans="1:6" ht="14.25" x14ac:dyDescent="0.2">
      <c r="A65" s="23"/>
      <c r="B65" s="62"/>
      <c r="C65" s="62"/>
      <c r="D65" s="62"/>
      <c r="E65" s="30"/>
      <c r="F65" s="23"/>
    </row>
    <row r="66" spans="1:6" ht="14.25" x14ac:dyDescent="0.2">
      <c r="A66" s="23"/>
      <c r="B66" s="62"/>
      <c r="C66" s="62"/>
      <c r="D66" s="62"/>
      <c r="E66" s="30"/>
      <c r="F66" s="23"/>
    </row>
    <row r="67" spans="1:6" ht="13.5" customHeight="1" x14ac:dyDescent="0.2">
      <c r="A67" s="23"/>
      <c r="B67" s="62"/>
      <c r="C67" s="62"/>
      <c r="D67" s="62"/>
      <c r="E67" s="30"/>
      <c r="F67" s="23"/>
    </row>
    <row r="68" spans="1:6" ht="13.5" customHeight="1" x14ac:dyDescent="0.2">
      <c r="A68" s="23"/>
      <c r="B68" s="27" t="s">
        <v>18</v>
      </c>
      <c r="C68" s="28"/>
      <c r="D68" s="28"/>
      <c r="E68" s="31">
        <f>18*230</f>
        <v>4140</v>
      </c>
      <c r="F68" s="23"/>
    </row>
    <row r="69" spans="1:6" ht="13.5" customHeight="1" x14ac:dyDescent="0.2">
      <c r="A69" s="23"/>
      <c r="B69" s="36" t="s">
        <v>88</v>
      </c>
      <c r="C69" s="28"/>
      <c r="D69" s="28"/>
      <c r="E69" s="32">
        <v>150</v>
      </c>
      <c r="F69" s="23"/>
    </row>
    <row r="70" spans="1:6" ht="13.5" customHeight="1" x14ac:dyDescent="0.2">
      <c r="A70" s="23"/>
      <c r="B70" s="36" t="s">
        <v>83</v>
      </c>
      <c r="C70" s="28"/>
      <c r="D70" s="28"/>
      <c r="E70" s="32">
        <v>0</v>
      </c>
      <c r="F70" s="23"/>
    </row>
    <row r="71" spans="1:6" ht="13.5" customHeight="1" x14ac:dyDescent="0.2">
      <c r="A71" s="23"/>
      <c r="B71" s="27" t="s">
        <v>17</v>
      </c>
      <c r="C71" s="28"/>
      <c r="D71" s="28"/>
      <c r="E71" s="31">
        <f>SUM(E68:E70)</f>
        <v>4290</v>
      </c>
      <c r="F71" s="23"/>
    </row>
    <row r="72" spans="1:6" ht="13.5" customHeight="1" x14ac:dyDescent="0.2">
      <c r="A72" s="23"/>
      <c r="B72" s="28" t="s">
        <v>5</v>
      </c>
      <c r="C72" s="33">
        <v>0.05</v>
      </c>
      <c r="D72" s="28"/>
      <c r="E72" s="37">
        <f>ROUND(E71*C72,2)</f>
        <v>214.5</v>
      </c>
      <c r="F72" s="23"/>
    </row>
    <row r="73" spans="1:6" ht="13.5" customHeight="1" x14ac:dyDescent="0.2">
      <c r="A73" s="23"/>
      <c r="B73" s="28" t="s">
        <v>4</v>
      </c>
      <c r="C73" s="44">
        <v>9.9750000000000005E-2</v>
      </c>
      <c r="D73" s="28"/>
      <c r="E73" s="45">
        <f>ROUND(E71*C73,2)</f>
        <v>427.93</v>
      </c>
      <c r="F73" s="23"/>
    </row>
    <row r="74" spans="1:6" ht="13.5" customHeight="1" x14ac:dyDescent="0.2">
      <c r="A74" s="23"/>
      <c r="B74" s="28"/>
      <c r="C74" s="28"/>
      <c r="D74" s="28"/>
      <c r="E74" s="34"/>
      <c r="F74" s="23"/>
    </row>
    <row r="75" spans="1:6" ht="16.5" customHeight="1" thickBot="1" x14ac:dyDescent="0.25">
      <c r="A75" s="23"/>
      <c r="B75" s="27" t="s">
        <v>19</v>
      </c>
      <c r="C75" s="28"/>
      <c r="D75" s="28"/>
      <c r="E75" s="35">
        <f>SUM(E71:E73)</f>
        <v>4932.43</v>
      </c>
      <c r="F75" s="23"/>
    </row>
    <row r="76" spans="1:6" ht="15.75" thickTop="1" x14ac:dyDescent="0.2">
      <c r="A76" s="23"/>
      <c r="B76" s="64"/>
      <c r="C76" s="64"/>
      <c r="D76" s="64"/>
      <c r="E76" s="38"/>
      <c r="F76" s="23"/>
    </row>
    <row r="77" spans="1:6" ht="15" x14ac:dyDescent="0.2">
      <c r="A77" s="23"/>
      <c r="B77" s="69" t="s">
        <v>21</v>
      </c>
      <c r="C77" s="69"/>
      <c r="D77" s="69"/>
      <c r="E77" s="38">
        <v>0</v>
      </c>
      <c r="F77" s="23"/>
    </row>
    <row r="78" spans="1:6" ht="15" x14ac:dyDescent="0.2">
      <c r="A78" s="23"/>
      <c r="B78" s="64"/>
      <c r="C78" s="64"/>
      <c r="D78" s="64"/>
      <c r="E78" s="38"/>
      <c r="F78" s="23"/>
    </row>
    <row r="79" spans="1:6" ht="19.5" customHeight="1" x14ac:dyDescent="0.2">
      <c r="A79" s="23"/>
      <c r="B79" s="39" t="s">
        <v>20</v>
      </c>
      <c r="C79" s="40"/>
      <c r="D79" s="40"/>
      <c r="E79" s="41">
        <f>E75-E77</f>
        <v>4932.43</v>
      </c>
      <c r="F79" s="23"/>
    </row>
    <row r="80" spans="1:6" ht="13.5" customHeight="1" x14ac:dyDescent="0.2">
      <c r="A80" s="23"/>
      <c r="B80" s="23"/>
      <c r="C80" s="23"/>
      <c r="D80" s="23"/>
      <c r="E80" s="23"/>
      <c r="F80" s="23"/>
    </row>
    <row r="81" spans="1:6" x14ac:dyDescent="0.2">
      <c r="A81" s="23"/>
      <c r="B81" s="23"/>
      <c r="C81" s="23"/>
      <c r="D81" s="23"/>
      <c r="E81" s="23"/>
      <c r="F81" s="23"/>
    </row>
    <row r="82" spans="1:6" x14ac:dyDescent="0.2">
      <c r="A82" s="23"/>
      <c r="B82" s="67"/>
      <c r="C82" s="67"/>
      <c r="D82" s="67"/>
      <c r="E82" s="67"/>
      <c r="F82" s="23"/>
    </row>
    <row r="83" spans="1:6" ht="14.25" x14ac:dyDescent="0.2">
      <c r="A83" s="61" t="s">
        <v>43</v>
      </c>
      <c r="B83" s="61"/>
      <c r="C83" s="61"/>
      <c r="D83" s="61"/>
      <c r="E83" s="61"/>
      <c r="F83" s="61"/>
    </row>
    <row r="84" spans="1:6" ht="14.25" x14ac:dyDescent="0.2">
      <c r="A84" s="70" t="s">
        <v>44</v>
      </c>
      <c r="B84" s="70"/>
      <c r="C84" s="70"/>
      <c r="D84" s="70"/>
      <c r="E84" s="70"/>
      <c r="F84" s="70"/>
    </row>
    <row r="85" spans="1:6" x14ac:dyDescent="0.2">
      <c r="A85" s="23"/>
      <c r="B85" s="23"/>
      <c r="C85" s="23"/>
      <c r="D85" s="23"/>
      <c r="E85" s="23"/>
      <c r="F85" s="23"/>
    </row>
    <row r="86" spans="1:6" x14ac:dyDescent="0.2">
      <c r="A86" s="23"/>
      <c r="B86" s="68"/>
      <c r="C86" s="68"/>
      <c r="D86" s="68"/>
      <c r="E86" s="68"/>
      <c r="F86" s="23"/>
    </row>
    <row r="87" spans="1:6" ht="15" x14ac:dyDescent="0.2">
      <c r="A87" s="71" t="s">
        <v>7</v>
      </c>
      <c r="B87" s="71"/>
      <c r="C87" s="71"/>
      <c r="D87" s="71"/>
      <c r="E87" s="71"/>
      <c r="F87" s="71"/>
    </row>
    <row r="89" spans="1:6" ht="39.75" customHeight="1" x14ac:dyDescent="0.2">
      <c r="B89" s="65"/>
      <c r="C89" s="66"/>
      <c r="D89" s="66"/>
    </row>
    <row r="90" spans="1:6" ht="13.5" customHeight="1" x14ac:dyDescent="0.2"/>
    <row r="91" spans="1:6" x14ac:dyDescent="0.2">
      <c r="B91" s="18"/>
      <c r="C91" s="18"/>
      <c r="D91" s="18"/>
    </row>
  </sheetData>
  <mergeCells count="38">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38:D38"/>
    <mergeCell ref="B39:D39"/>
    <mergeCell ref="B41:D41"/>
    <mergeCell ref="B47:D47"/>
    <mergeCell ref="B48:D48"/>
    <mergeCell ref="B49:D49"/>
    <mergeCell ref="B50:D50"/>
    <mergeCell ref="B51:D51"/>
    <mergeCell ref="B52:D52"/>
    <mergeCell ref="B53:D53"/>
    <mergeCell ref="B37:D37"/>
    <mergeCell ref="A30:F30"/>
    <mergeCell ref="B33:D33"/>
    <mergeCell ref="B34:D34"/>
    <mergeCell ref="B35:D35"/>
    <mergeCell ref="B36:D36"/>
  </mergeCells>
  <dataValidations count="1">
    <dataValidation type="list" allowBlank="1" showInputMessage="1" showErrorMessage="1" sqref="B76:B78 B12:B20 B33:B67" xr:uid="{00000000-0002-0000-04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1"/>
  <sheetViews>
    <sheetView view="pageBreakPreview" topLeftCell="A25" zoomScale="80" zoomScaleNormal="100" zoomScaleSheetLayoutView="80" workbookViewId="0">
      <selection activeCell="B50" sqref="B50:D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90</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c r="C24" s="23"/>
      <c r="D24" s="23"/>
      <c r="E24" s="23"/>
      <c r="F24" s="23"/>
    </row>
    <row r="25" spans="1:6" ht="15" x14ac:dyDescent="0.2">
      <c r="A25" s="19"/>
      <c r="B25" s="27" t="s">
        <v>54</v>
      </c>
      <c r="C25" s="23"/>
      <c r="D25" s="23"/>
      <c r="E25" s="23"/>
      <c r="F25" s="23"/>
    </row>
    <row r="26" spans="1:6" ht="33.75" customHeight="1" x14ac:dyDescent="0.2">
      <c r="A26" s="19"/>
      <c r="B26" s="50" t="s">
        <v>91</v>
      </c>
      <c r="C26" s="23"/>
      <c r="D26" s="23"/>
      <c r="E26" s="23"/>
      <c r="F26" s="23"/>
    </row>
    <row r="27" spans="1:6" x14ac:dyDescent="0.2">
      <c r="A27" s="20"/>
      <c r="B27" s="23"/>
      <c r="C27" s="25"/>
      <c r="D27" s="25"/>
      <c r="E27" s="26"/>
      <c r="F27" s="23"/>
    </row>
    <row r="28" spans="1:6" ht="15" x14ac:dyDescent="0.2">
      <c r="A28" s="19"/>
      <c r="B28" s="25"/>
      <c r="C28" s="25"/>
      <c r="D28" s="29" t="s">
        <v>15</v>
      </c>
      <c r="E28" s="29" t="s">
        <v>92</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x14ac:dyDescent="0.2">
      <c r="A31" s="19"/>
      <c r="B31" s="20"/>
      <c r="C31" s="19"/>
      <c r="D31" s="19"/>
      <c r="E31" s="19"/>
    </row>
    <row r="32" spans="1:6" ht="14.25" x14ac:dyDescent="0.2">
      <c r="A32" s="23"/>
      <c r="B32" s="24" t="s">
        <v>6</v>
      </c>
      <c r="C32" s="24"/>
      <c r="D32" s="24"/>
      <c r="E32" s="30"/>
      <c r="F32" s="23"/>
    </row>
    <row r="33" spans="1:6" ht="14.25" x14ac:dyDescent="0.2">
      <c r="A33" s="23"/>
      <c r="B33" s="62"/>
      <c r="C33" s="62"/>
      <c r="D33" s="62"/>
      <c r="E33" s="30"/>
      <c r="F33" s="23"/>
    </row>
    <row r="34" spans="1:6" ht="14.25" customHeight="1" x14ac:dyDescent="0.2">
      <c r="A34" s="23"/>
      <c r="B34" s="62"/>
      <c r="C34" s="62"/>
      <c r="D34" s="62"/>
      <c r="E34" s="30"/>
      <c r="F34" s="23"/>
    </row>
    <row r="35" spans="1:6" ht="29.25" customHeight="1" x14ac:dyDescent="0.2">
      <c r="A35" s="23"/>
      <c r="B35" s="62" t="s">
        <v>93</v>
      </c>
      <c r="C35" s="62"/>
      <c r="D35" s="62"/>
      <c r="E35" s="30"/>
      <c r="F35" s="23"/>
    </row>
    <row r="36" spans="1:6" ht="14.25" x14ac:dyDescent="0.2">
      <c r="A36" s="23"/>
      <c r="B36" s="62"/>
      <c r="C36" s="62"/>
      <c r="D36" s="62"/>
      <c r="E36" s="30"/>
      <c r="F36" s="23"/>
    </row>
    <row r="37" spans="1:6" ht="14.25" x14ac:dyDescent="0.2">
      <c r="A37" s="23"/>
      <c r="B37" s="62"/>
      <c r="C37" s="62"/>
      <c r="D37" s="62"/>
      <c r="E37" s="30"/>
      <c r="F37" s="23"/>
    </row>
    <row r="38" spans="1:6" ht="14.25" x14ac:dyDescent="0.2">
      <c r="A38" s="23"/>
      <c r="B38" s="62" t="s">
        <v>94</v>
      </c>
      <c r="C38" s="62"/>
      <c r="D38" s="62"/>
      <c r="E38" s="30"/>
      <c r="F38" s="23"/>
    </row>
    <row r="39" spans="1:6" ht="14.25" x14ac:dyDescent="0.2">
      <c r="A39" s="23"/>
      <c r="B39" s="62"/>
      <c r="C39" s="62"/>
      <c r="D39" s="62"/>
      <c r="E39" s="30"/>
      <c r="F39" s="23"/>
    </row>
    <row r="40" spans="1:6" ht="14.25" x14ac:dyDescent="0.2">
      <c r="A40" s="23"/>
      <c r="B40" s="62"/>
      <c r="C40" s="62"/>
      <c r="D40" s="62"/>
      <c r="E40" s="30"/>
      <c r="F40" s="23"/>
    </row>
    <row r="41" spans="1:6" ht="14.25" x14ac:dyDescent="0.2">
      <c r="A41" s="23"/>
      <c r="B41" s="62" t="s">
        <v>95</v>
      </c>
      <c r="C41" s="62"/>
      <c r="D41" s="62"/>
      <c r="E41" s="30"/>
      <c r="F41" s="23"/>
    </row>
    <row r="42" spans="1:6" ht="14.25" x14ac:dyDescent="0.2">
      <c r="A42" s="23"/>
      <c r="B42" s="62"/>
      <c r="C42" s="62"/>
      <c r="D42" s="62"/>
      <c r="E42" s="30"/>
      <c r="F42" s="23"/>
    </row>
    <row r="43" spans="1:6" ht="14.25" x14ac:dyDescent="0.2">
      <c r="A43" s="23"/>
      <c r="B43" s="62"/>
      <c r="C43" s="62"/>
      <c r="D43" s="62"/>
      <c r="E43" s="30"/>
      <c r="F43" s="23"/>
    </row>
    <row r="44" spans="1:6" ht="14.25" x14ac:dyDescent="0.2">
      <c r="A44" s="23"/>
      <c r="B44" s="62" t="s">
        <v>96</v>
      </c>
      <c r="C44" s="62"/>
      <c r="D44" s="62"/>
      <c r="E44" s="30"/>
      <c r="F44" s="23"/>
    </row>
    <row r="45" spans="1:6" ht="14.25" x14ac:dyDescent="0.2">
      <c r="A45" s="23"/>
      <c r="B45" s="62"/>
      <c r="C45" s="62"/>
      <c r="D45" s="62"/>
      <c r="E45" s="30"/>
      <c r="F45" s="23"/>
    </row>
    <row r="46" spans="1:6" ht="14.25" x14ac:dyDescent="0.2">
      <c r="A46" s="23"/>
      <c r="B46" s="62"/>
      <c r="C46" s="62"/>
      <c r="D46" s="62"/>
      <c r="E46" s="30"/>
      <c r="F46" s="23"/>
    </row>
    <row r="47" spans="1:6" ht="14.25" x14ac:dyDescent="0.2">
      <c r="A47" s="23"/>
      <c r="B47" s="62"/>
      <c r="C47" s="62"/>
      <c r="D47" s="62"/>
      <c r="E47" s="30"/>
      <c r="F47" s="23"/>
    </row>
    <row r="48" spans="1:6" ht="14.25" x14ac:dyDescent="0.2">
      <c r="A48" s="23"/>
      <c r="B48" s="62"/>
      <c r="C48" s="62"/>
      <c r="D48" s="62"/>
      <c r="E48" s="30"/>
      <c r="F48" s="23"/>
    </row>
    <row r="49" spans="1:6" ht="14.25" x14ac:dyDescent="0.2">
      <c r="A49" s="23"/>
      <c r="B49" s="62"/>
      <c r="C49" s="62"/>
      <c r="D49" s="62"/>
      <c r="E49" s="30"/>
      <c r="F49" s="23"/>
    </row>
    <row r="50" spans="1:6" ht="14.25" x14ac:dyDescent="0.2">
      <c r="A50" s="23"/>
      <c r="B50" s="62"/>
      <c r="C50" s="62"/>
      <c r="D50" s="62"/>
      <c r="E50" s="30"/>
      <c r="F50" s="23"/>
    </row>
    <row r="51" spans="1:6" ht="14.25" x14ac:dyDescent="0.2">
      <c r="A51" s="23"/>
      <c r="B51" s="62"/>
      <c r="C51" s="62"/>
      <c r="D51" s="62"/>
      <c r="E51" s="30"/>
      <c r="F51" s="23"/>
    </row>
    <row r="52" spans="1:6" ht="14.25" x14ac:dyDescent="0.2">
      <c r="A52" s="23"/>
      <c r="B52" s="62"/>
      <c r="C52" s="62"/>
      <c r="D52" s="62"/>
      <c r="E52" s="30"/>
      <c r="F52" s="23"/>
    </row>
    <row r="53" spans="1:6" ht="14.25" x14ac:dyDescent="0.2">
      <c r="A53" s="23"/>
      <c r="B53" s="62"/>
      <c r="C53" s="62"/>
      <c r="D53" s="62"/>
      <c r="E53" s="30"/>
      <c r="F53" s="23"/>
    </row>
    <row r="54" spans="1:6" ht="14.25" x14ac:dyDescent="0.2">
      <c r="A54" s="23"/>
      <c r="B54" s="62"/>
      <c r="C54" s="62"/>
      <c r="D54" s="62"/>
      <c r="E54" s="30"/>
      <c r="F54" s="23"/>
    </row>
    <row r="55" spans="1:6" ht="14.25" x14ac:dyDescent="0.2">
      <c r="A55" s="23"/>
      <c r="B55" s="62"/>
      <c r="C55" s="62"/>
      <c r="D55" s="62"/>
      <c r="E55" s="30"/>
      <c r="F55" s="23"/>
    </row>
    <row r="56" spans="1:6" ht="14.25" x14ac:dyDescent="0.2">
      <c r="A56" s="23"/>
      <c r="B56" s="62"/>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62"/>
      <c r="C62" s="62"/>
      <c r="D62" s="62"/>
      <c r="E62" s="30"/>
      <c r="F62" s="23"/>
    </row>
    <row r="63" spans="1:6" ht="14.25" x14ac:dyDescent="0.2">
      <c r="A63" s="23"/>
      <c r="B63" s="62"/>
      <c r="C63" s="62"/>
      <c r="D63" s="62"/>
      <c r="E63" s="30"/>
      <c r="F63" s="23"/>
    </row>
    <row r="64" spans="1:6" ht="14.25" x14ac:dyDescent="0.2">
      <c r="A64" s="23"/>
      <c r="B64" s="62"/>
      <c r="C64" s="62"/>
      <c r="D64" s="62"/>
      <c r="E64" s="30"/>
      <c r="F64" s="23"/>
    </row>
    <row r="65" spans="1:6" ht="14.25" x14ac:dyDescent="0.2">
      <c r="A65" s="23"/>
      <c r="B65" s="62"/>
      <c r="C65" s="62"/>
      <c r="D65" s="62"/>
      <c r="E65" s="30"/>
      <c r="F65" s="23"/>
    </row>
    <row r="66" spans="1:6" ht="14.25" x14ac:dyDescent="0.2">
      <c r="A66" s="23"/>
      <c r="B66" s="62"/>
      <c r="C66" s="62"/>
      <c r="D66" s="62"/>
      <c r="E66" s="30"/>
      <c r="F66" s="23"/>
    </row>
    <row r="67" spans="1:6" ht="13.5" customHeight="1" x14ac:dyDescent="0.2">
      <c r="A67" s="23"/>
      <c r="B67" s="62"/>
      <c r="C67" s="62"/>
      <c r="D67" s="62"/>
      <c r="E67" s="30"/>
      <c r="F67" s="23"/>
    </row>
    <row r="68" spans="1:6" ht="13.5" customHeight="1" x14ac:dyDescent="0.2">
      <c r="A68" s="23"/>
      <c r="B68" s="27" t="s">
        <v>18</v>
      </c>
      <c r="C68" s="28"/>
      <c r="D68" s="28"/>
      <c r="E68" s="31">
        <f>7.25*235</f>
        <v>1703.75</v>
      </c>
      <c r="F68" s="23"/>
    </row>
    <row r="69" spans="1:6" ht="13.5" customHeight="1" x14ac:dyDescent="0.2">
      <c r="A69" s="23"/>
      <c r="B69" s="36" t="s">
        <v>97</v>
      </c>
      <c r="C69" s="28"/>
      <c r="D69" s="28"/>
      <c r="E69" s="32">
        <v>50</v>
      </c>
      <c r="F69" s="23"/>
    </row>
    <row r="70" spans="1:6" ht="13.5" customHeight="1" x14ac:dyDescent="0.2">
      <c r="A70" s="23"/>
      <c r="B70" s="36" t="s">
        <v>83</v>
      </c>
      <c r="C70" s="28"/>
      <c r="D70" s="28"/>
      <c r="E70" s="32">
        <v>0</v>
      </c>
      <c r="F70" s="23"/>
    </row>
    <row r="71" spans="1:6" ht="13.5" customHeight="1" x14ac:dyDescent="0.2">
      <c r="A71" s="23"/>
      <c r="B71" s="27" t="s">
        <v>17</v>
      </c>
      <c r="C71" s="28"/>
      <c r="D71" s="28"/>
      <c r="E71" s="31">
        <f>SUM(E68:E70)</f>
        <v>1753.75</v>
      </c>
      <c r="F71" s="23"/>
    </row>
    <row r="72" spans="1:6" ht="13.5" customHeight="1" x14ac:dyDescent="0.2">
      <c r="A72" s="23"/>
      <c r="B72" s="28" t="s">
        <v>5</v>
      </c>
      <c r="C72" s="33">
        <v>0.05</v>
      </c>
      <c r="D72" s="28"/>
      <c r="E72" s="37">
        <f>ROUND(E71*C72,2)</f>
        <v>87.69</v>
      </c>
      <c r="F72" s="23"/>
    </row>
    <row r="73" spans="1:6" ht="13.5" customHeight="1" x14ac:dyDescent="0.2">
      <c r="A73" s="23"/>
      <c r="B73" s="28" t="s">
        <v>4</v>
      </c>
      <c r="C73" s="44">
        <v>9.9750000000000005E-2</v>
      </c>
      <c r="D73" s="28"/>
      <c r="E73" s="45">
        <f>ROUND(E71*C73,2)</f>
        <v>174.94</v>
      </c>
      <c r="F73" s="23"/>
    </row>
    <row r="74" spans="1:6" ht="13.5" customHeight="1" x14ac:dyDescent="0.2">
      <c r="A74" s="23"/>
      <c r="B74" s="28"/>
      <c r="C74" s="28"/>
      <c r="D74" s="28"/>
      <c r="E74" s="34"/>
      <c r="F74" s="23"/>
    </row>
    <row r="75" spans="1:6" ht="16.5" customHeight="1" thickBot="1" x14ac:dyDescent="0.25">
      <c r="A75" s="23"/>
      <c r="B75" s="27" t="s">
        <v>19</v>
      </c>
      <c r="C75" s="28"/>
      <c r="D75" s="28"/>
      <c r="E75" s="35">
        <f>SUM(E71:E73)</f>
        <v>2016.38</v>
      </c>
      <c r="F75" s="23"/>
    </row>
    <row r="76" spans="1:6" ht="15.75" thickTop="1" x14ac:dyDescent="0.2">
      <c r="A76" s="23"/>
      <c r="B76" s="64"/>
      <c r="C76" s="64"/>
      <c r="D76" s="64"/>
      <c r="E76" s="38"/>
      <c r="F76" s="23"/>
    </row>
    <row r="77" spans="1:6" ht="15" x14ac:dyDescent="0.2">
      <c r="A77" s="23"/>
      <c r="B77" s="69" t="s">
        <v>21</v>
      </c>
      <c r="C77" s="69"/>
      <c r="D77" s="69"/>
      <c r="E77" s="38">
        <v>0</v>
      </c>
      <c r="F77" s="23"/>
    </row>
    <row r="78" spans="1:6" ht="15" x14ac:dyDescent="0.2">
      <c r="A78" s="23"/>
      <c r="B78" s="64"/>
      <c r="C78" s="64"/>
      <c r="D78" s="64"/>
      <c r="E78" s="38"/>
      <c r="F78" s="23"/>
    </row>
    <row r="79" spans="1:6" ht="19.5" customHeight="1" x14ac:dyDescent="0.2">
      <c r="A79" s="23"/>
      <c r="B79" s="39" t="s">
        <v>20</v>
      </c>
      <c r="C79" s="40"/>
      <c r="D79" s="40"/>
      <c r="E79" s="41">
        <f>E75-E77</f>
        <v>2016.38</v>
      </c>
      <c r="F79" s="23"/>
    </row>
    <row r="80" spans="1:6" ht="13.5" customHeight="1" x14ac:dyDescent="0.2">
      <c r="A80" s="23"/>
      <c r="B80" s="23"/>
      <c r="C80" s="23"/>
      <c r="D80" s="23"/>
      <c r="E80" s="23"/>
      <c r="F80" s="23"/>
    </row>
    <row r="81" spans="1:6" x14ac:dyDescent="0.2">
      <c r="A81" s="23"/>
      <c r="B81" s="23"/>
      <c r="C81" s="23"/>
      <c r="D81" s="23"/>
      <c r="E81" s="23"/>
      <c r="F81" s="23"/>
    </row>
    <row r="82" spans="1:6" x14ac:dyDescent="0.2">
      <c r="A82" s="23"/>
      <c r="B82" s="67"/>
      <c r="C82" s="67"/>
      <c r="D82" s="67"/>
      <c r="E82" s="67"/>
      <c r="F82" s="23"/>
    </row>
    <row r="83" spans="1:6" ht="14.25" x14ac:dyDescent="0.2">
      <c r="A83" s="61" t="s">
        <v>43</v>
      </c>
      <c r="B83" s="61"/>
      <c r="C83" s="61"/>
      <c r="D83" s="61"/>
      <c r="E83" s="61"/>
      <c r="F83" s="61"/>
    </row>
    <row r="84" spans="1:6" ht="14.25" x14ac:dyDescent="0.2">
      <c r="A84" s="70" t="s">
        <v>44</v>
      </c>
      <c r="B84" s="70"/>
      <c r="C84" s="70"/>
      <c r="D84" s="70"/>
      <c r="E84" s="70"/>
      <c r="F84" s="70"/>
    </row>
    <row r="85" spans="1:6" x14ac:dyDescent="0.2">
      <c r="A85" s="23"/>
      <c r="B85" s="23"/>
      <c r="C85" s="23"/>
      <c r="D85" s="23"/>
      <c r="E85" s="23"/>
      <c r="F85" s="23"/>
    </row>
    <row r="86" spans="1:6" x14ac:dyDescent="0.2">
      <c r="A86" s="23"/>
      <c r="B86" s="68"/>
      <c r="C86" s="68"/>
      <c r="D86" s="68"/>
      <c r="E86" s="68"/>
      <c r="F86" s="23"/>
    </row>
    <row r="87" spans="1:6" ht="15" x14ac:dyDescent="0.2">
      <c r="A87" s="71" t="s">
        <v>7</v>
      </c>
      <c r="B87" s="71"/>
      <c r="C87" s="71"/>
      <c r="D87" s="71"/>
      <c r="E87" s="71"/>
      <c r="F87" s="71"/>
    </row>
    <row r="89" spans="1:6" ht="39.75" customHeight="1" x14ac:dyDescent="0.2">
      <c r="B89" s="65"/>
      <c r="C89" s="66"/>
      <c r="D89" s="66"/>
    </row>
    <row r="90" spans="1:6" ht="13.5" customHeight="1" x14ac:dyDescent="0.2"/>
    <row r="91" spans="1:6" x14ac:dyDescent="0.2">
      <c r="B91" s="18"/>
      <c r="C91" s="18"/>
      <c r="D91" s="18"/>
    </row>
  </sheetData>
  <mergeCells count="45">
    <mergeCell ref="B37:D37"/>
    <mergeCell ref="A30:F30"/>
    <mergeCell ref="B33:D33"/>
    <mergeCell ref="B34:D34"/>
    <mergeCell ref="B35:D35"/>
    <mergeCell ref="B36:D36"/>
    <mergeCell ref="B56:D56"/>
    <mergeCell ref="B38:D38"/>
    <mergeCell ref="B41:D41"/>
    <mergeCell ref="B47:D47"/>
    <mergeCell ref="B48:D48"/>
    <mergeCell ref="B49:D49"/>
    <mergeCell ref="B50:D50"/>
    <mergeCell ref="B51:D51"/>
    <mergeCell ref="B52:D52"/>
    <mergeCell ref="B53:D53"/>
    <mergeCell ref="B55:D55"/>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39:D39"/>
    <mergeCell ref="B40:D40"/>
    <mergeCell ref="B42:D42"/>
    <mergeCell ref="B43:D43"/>
    <mergeCell ref="B44:D44"/>
    <mergeCell ref="B45:D45"/>
    <mergeCell ref="B46:D46"/>
    <mergeCell ref="B54:D54"/>
    <mergeCell ref="B77:D77"/>
    <mergeCell ref="B78:D78"/>
    <mergeCell ref="B82:E82"/>
    <mergeCell ref="A83:F83"/>
    <mergeCell ref="A84:F84"/>
    <mergeCell ref="B86:E86"/>
  </mergeCells>
  <dataValidations count="1">
    <dataValidation type="list" allowBlank="1" showInputMessage="1" showErrorMessage="1" sqref="B76:B78 B12:B20 B33:B67" xr:uid="{00000000-0002-0000-05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2"/>
  <sheetViews>
    <sheetView view="pageBreakPreview" topLeftCell="A37"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98</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c r="C24" s="23"/>
      <c r="D24" s="23"/>
      <c r="E24" s="23"/>
      <c r="F24" s="23"/>
    </row>
    <row r="25" spans="1:6" ht="15" x14ac:dyDescent="0.2">
      <c r="A25" s="19"/>
      <c r="B25" s="27" t="s">
        <v>54</v>
      </c>
      <c r="C25" s="23"/>
      <c r="D25" s="23"/>
      <c r="E25" s="23"/>
      <c r="F25" s="23"/>
    </row>
    <row r="26" spans="1:6" ht="33.75" customHeight="1" x14ac:dyDescent="0.2">
      <c r="A26" s="19"/>
      <c r="B26" s="50" t="s">
        <v>91</v>
      </c>
      <c r="C26" s="23"/>
      <c r="D26" s="23"/>
      <c r="E26" s="23"/>
      <c r="F26" s="23"/>
    </row>
    <row r="27" spans="1:6" x14ac:dyDescent="0.2">
      <c r="A27" s="20"/>
      <c r="B27" s="23"/>
      <c r="C27" s="25"/>
      <c r="D27" s="25"/>
      <c r="E27" s="26"/>
      <c r="F27" s="23"/>
    </row>
    <row r="28" spans="1:6" ht="15" x14ac:dyDescent="0.2">
      <c r="A28" s="19"/>
      <c r="B28" s="25"/>
      <c r="C28" s="25"/>
      <c r="D28" s="29" t="s">
        <v>15</v>
      </c>
      <c r="E28" s="29" t="s">
        <v>99</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x14ac:dyDescent="0.2">
      <c r="A31" s="19"/>
      <c r="B31" s="20"/>
      <c r="C31" s="19"/>
      <c r="D31" s="19"/>
      <c r="E31" s="19"/>
    </row>
    <row r="32" spans="1:6" ht="14.25" x14ac:dyDescent="0.2">
      <c r="A32" s="23"/>
      <c r="B32" s="24" t="s">
        <v>6</v>
      </c>
      <c r="C32" s="24"/>
      <c r="D32" s="24"/>
      <c r="E32" s="30"/>
      <c r="F32" s="23"/>
    </row>
    <row r="33" spans="1:6" ht="14.25" x14ac:dyDescent="0.2">
      <c r="A33" s="23"/>
      <c r="B33" s="62"/>
      <c r="C33" s="62"/>
      <c r="D33" s="62"/>
      <c r="E33" s="30"/>
      <c r="F33" s="23"/>
    </row>
    <row r="34" spans="1:6" ht="14.25" x14ac:dyDescent="0.2">
      <c r="A34" s="23"/>
      <c r="B34" s="62" t="s">
        <v>100</v>
      </c>
      <c r="C34" s="62"/>
      <c r="D34" s="62"/>
      <c r="E34" s="30"/>
      <c r="F34" s="23"/>
    </row>
    <row r="35" spans="1:6" ht="14.25" x14ac:dyDescent="0.2">
      <c r="A35" s="23"/>
      <c r="B35" s="62"/>
      <c r="C35" s="62"/>
      <c r="D35" s="62"/>
      <c r="E35" s="30"/>
      <c r="F35" s="23"/>
    </row>
    <row r="36" spans="1:6" ht="14.25" x14ac:dyDescent="0.2">
      <c r="A36" s="23"/>
      <c r="B36" s="62"/>
      <c r="C36" s="62"/>
      <c r="D36" s="62"/>
      <c r="E36" s="30"/>
      <c r="F36" s="23"/>
    </row>
    <row r="37" spans="1:6" ht="14.25" x14ac:dyDescent="0.2">
      <c r="A37" s="23"/>
      <c r="B37" s="62" t="s">
        <v>103</v>
      </c>
      <c r="C37" s="62"/>
      <c r="D37" s="62"/>
      <c r="E37" s="30"/>
      <c r="F37" s="23"/>
    </row>
    <row r="38" spans="1:6" ht="14.25" x14ac:dyDescent="0.2">
      <c r="A38" s="23"/>
      <c r="B38" s="62"/>
      <c r="C38" s="62"/>
      <c r="D38" s="62"/>
      <c r="E38" s="30"/>
      <c r="F38" s="23"/>
    </row>
    <row r="39" spans="1:6" ht="14.25" x14ac:dyDescent="0.2">
      <c r="A39" s="23"/>
      <c r="B39" s="62"/>
      <c r="C39" s="62"/>
      <c r="D39" s="62"/>
      <c r="E39" s="30"/>
      <c r="F39" s="23"/>
    </row>
    <row r="40" spans="1:6" ht="14.25" x14ac:dyDescent="0.2">
      <c r="A40" s="23"/>
      <c r="B40" s="62" t="s">
        <v>102</v>
      </c>
      <c r="C40" s="62"/>
      <c r="D40" s="62"/>
      <c r="E40" s="30"/>
      <c r="F40" s="23"/>
    </row>
    <row r="41" spans="1:6" ht="14.25" x14ac:dyDescent="0.2">
      <c r="A41" s="23"/>
      <c r="B41" s="62"/>
      <c r="C41" s="62"/>
      <c r="D41" s="62"/>
      <c r="E41" s="30"/>
      <c r="F41" s="23"/>
    </row>
    <row r="42" spans="1:6" ht="14.25" customHeight="1" x14ac:dyDescent="0.2">
      <c r="A42" s="23"/>
      <c r="B42" s="62"/>
      <c r="C42" s="62"/>
      <c r="D42" s="62"/>
      <c r="E42" s="30"/>
      <c r="F42" s="23"/>
    </row>
    <row r="43" spans="1:6" ht="14.25" x14ac:dyDescent="0.2">
      <c r="A43" s="23"/>
      <c r="B43" s="62" t="s">
        <v>104</v>
      </c>
      <c r="C43" s="62"/>
      <c r="D43" s="62"/>
      <c r="E43" s="30"/>
      <c r="F43" s="23"/>
    </row>
    <row r="44" spans="1:6" ht="14.25" x14ac:dyDescent="0.2">
      <c r="A44" s="23"/>
      <c r="B44" s="62"/>
      <c r="C44" s="62"/>
      <c r="D44" s="62"/>
      <c r="E44" s="30"/>
      <c r="F44" s="23"/>
    </row>
    <row r="45" spans="1:6" ht="14.25" x14ac:dyDescent="0.2">
      <c r="A45" s="23"/>
      <c r="B45" s="62"/>
      <c r="C45" s="62"/>
      <c r="D45" s="62"/>
      <c r="E45" s="30"/>
      <c r="F45" s="23"/>
    </row>
    <row r="46" spans="1:6" ht="14.25" x14ac:dyDescent="0.2">
      <c r="A46" s="23"/>
      <c r="B46" s="62" t="s">
        <v>101</v>
      </c>
      <c r="C46" s="62"/>
      <c r="D46" s="62"/>
      <c r="E46" s="30"/>
      <c r="F46" s="23"/>
    </row>
    <row r="47" spans="1:6" ht="14.25" x14ac:dyDescent="0.2">
      <c r="A47" s="23"/>
      <c r="B47" s="62"/>
      <c r="C47" s="62"/>
      <c r="D47" s="62"/>
      <c r="E47" s="30"/>
      <c r="F47" s="23"/>
    </row>
    <row r="48" spans="1:6" ht="14.25" x14ac:dyDescent="0.2">
      <c r="A48" s="23"/>
      <c r="B48" s="62"/>
      <c r="C48" s="62"/>
      <c r="D48" s="62"/>
      <c r="E48" s="30"/>
      <c r="F48" s="23"/>
    </row>
    <row r="49" spans="1:6" ht="14.25" x14ac:dyDescent="0.2">
      <c r="A49" s="23"/>
      <c r="B49" s="62"/>
      <c r="C49" s="62"/>
      <c r="D49" s="62"/>
      <c r="E49" s="30"/>
      <c r="F49" s="23"/>
    </row>
    <row r="50" spans="1:6" ht="14.25" x14ac:dyDescent="0.2">
      <c r="A50" s="23"/>
      <c r="B50" s="62"/>
      <c r="C50" s="62"/>
      <c r="D50" s="62"/>
      <c r="E50" s="30"/>
      <c r="F50" s="23"/>
    </row>
    <row r="51" spans="1:6" ht="14.25" x14ac:dyDescent="0.2">
      <c r="A51" s="23"/>
      <c r="B51" s="62"/>
      <c r="C51" s="62"/>
      <c r="D51" s="62"/>
      <c r="E51" s="30"/>
      <c r="F51" s="23"/>
    </row>
    <row r="52" spans="1:6" ht="14.25" x14ac:dyDescent="0.2">
      <c r="A52" s="23"/>
      <c r="B52" s="62"/>
      <c r="C52" s="62"/>
      <c r="D52" s="62"/>
      <c r="E52" s="30"/>
      <c r="F52" s="23"/>
    </row>
    <row r="53" spans="1:6" ht="14.25" x14ac:dyDescent="0.2">
      <c r="A53" s="23"/>
      <c r="B53" s="62"/>
      <c r="C53" s="62"/>
      <c r="D53" s="62"/>
      <c r="E53" s="30"/>
      <c r="F53" s="23"/>
    </row>
    <row r="54" spans="1:6" ht="14.25" x14ac:dyDescent="0.2">
      <c r="A54" s="23"/>
      <c r="B54" s="62"/>
      <c r="C54" s="62"/>
      <c r="D54" s="62"/>
      <c r="E54" s="30"/>
      <c r="F54" s="23"/>
    </row>
    <row r="55" spans="1:6" ht="14.25" x14ac:dyDescent="0.2">
      <c r="A55" s="23"/>
      <c r="B55" s="62"/>
      <c r="C55" s="62"/>
      <c r="D55" s="62"/>
      <c r="E55" s="30"/>
      <c r="F55" s="23"/>
    </row>
    <row r="56" spans="1:6" ht="14.25" x14ac:dyDescent="0.2">
      <c r="A56" s="23"/>
      <c r="B56" s="62"/>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62"/>
      <c r="C62" s="62"/>
      <c r="D62" s="62"/>
      <c r="E62" s="30"/>
      <c r="F62" s="23"/>
    </row>
    <row r="63" spans="1:6" ht="14.25" x14ac:dyDescent="0.2">
      <c r="A63" s="23"/>
      <c r="B63" s="62"/>
      <c r="C63" s="62"/>
      <c r="D63" s="62"/>
      <c r="E63" s="30"/>
      <c r="F63" s="23"/>
    </row>
    <row r="64" spans="1:6" ht="14.25" x14ac:dyDescent="0.2">
      <c r="A64" s="23"/>
      <c r="B64" s="62"/>
      <c r="C64" s="62"/>
      <c r="D64" s="62"/>
      <c r="E64" s="30"/>
      <c r="F64" s="23"/>
    </row>
    <row r="65" spans="1:6" ht="14.25" x14ac:dyDescent="0.2">
      <c r="A65" s="23"/>
      <c r="B65" s="62"/>
      <c r="C65" s="62"/>
      <c r="D65" s="62"/>
      <c r="E65" s="30"/>
      <c r="F65" s="23"/>
    </row>
    <row r="66" spans="1:6" ht="14.25" x14ac:dyDescent="0.2">
      <c r="A66" s="23"/>
      <c r="B66" s="62"/>
      <c r="C66" s="62"/>
      <c r="D66" s="62"/>
      <c r="E66" s="30"/>
      <c r="F66" s="23"/>
    </row>
    <row r="67" spans="1:6" ht="14.25" x14ac:dyDescent="0.2">
      <c r="A67" s="23"/>
      <c r="B67" s="62"/>
      <c r="C67" s="62"/>
      <c r="D67" s="62"/>
      <c r="E67" s="30"/>
      <c r="F67" s="23"/>
    </row>
    <row r="68" spans="1:6" ht="13.5" customHeight="1" x14ac:dyDescent="0.2">
      <c r="A68" s="23"/>
      <c r="B68" s="62"/>
      <c r="C68" s="62"/>
      <c r="D68" s="62"/>
      <c r="E68" s="30"/>
      <c r="F68" s="23"/>
    </row>
    <row r="69" spans="1:6" ht="13.5" customHeight="1" x14ac:dyDescent="0.2">
      <c r="A69" s="23"/>
      <c r="B69" s="27" t="s">
        <v>18</v>
      </c>
      <c r="C69" s="28"/>
      <c r="D69" s="28"/>
      <c r="E69" s="31">
        <f>2.25*235</f>
        <v>528.75</v>
      </c>
      <c r="F69" s="23"/>
    </row>
    <row r="70" spans="1:6" ht="13.5" customHeight="1" x14ac:dyDescent="0.2">
      <c r="A70" s="23"/>
      <c r="B70" s="36" t="s">
        <v>97</v>
      </c>
      <c r="C70" s="28"/>
      <c r="D70" s="28"/>
      <c r="E70" s="32">
        <v>30</v>
      </c>
      <c r="F70" s="23"/>
    </row>
    <row r="71" spans="1:6" ht="13.5" customHeight="1" x14ac:dyDescent="0.2">
      <c r="A71" s="23"/>
      <c r="B71" s="36" t="s">
        <v>83</v>
      </c>
      <c r="C71" s="28"/>
      <c r="D71" s="28"/>
      <c r="E71" s="32">
        <v>0</v>
      </c>
      <c r="F71" s="23"/>
    </row>
    <row r="72" spans="1:6" ht="13.5" customHeight="1" x14ac:dyDescent="0.2">
      <c r="A72" s="23"/>
      <c r="B72" s="27" t="s">
        <v>17</v>
      </c>
      <c r="C72" s="28"/>
      <c r="D72" s="28"/>
      <c r="E72" s="31">
        <f>SUM(E69:E71)</f>
        <v>558.75</v>
      </c>
      <c r="F72" s="23"/>
    </row>
    <row r="73" spans="1:6" ht="13.5" customHeight="1" x14ac:dyDescent="0.2">
      <c r="A73" s="23"/>
      <c r="B73" s="28" t="s">
        <v>5</v>
      </c>
      <c r="C73" s="33">
        <v>0.05</v>
      </c>
      <c r="D73" s="28"/>
      <c r="E73" s="37">
        <f>ROUND(E72*C73,2)</f>
        <v>27.94</v>
      </c>
      <c r="F73" s="23"/>
    </row>
    <row r="74" spans="1:6" ht="13.5" customHeight="1" x14ac:dyDescent="0.2">
      <c r="A74" s="23"/>
      <c r="B74" s="28" t="s">
        <v>4</v>
      </c>
      <c r="C74" s="44">
        <v>9.9750000000000005E-2</v>
      </c>
      <c r="D74" s="28"/>
      <c r="E74" s="45">
        <f>ROUND(E72*C74,2)</f>
        <v>55.74</v>
      </c>
      <c r="F74" s="23"/>
    </row>
    <row r="75" spans="1:6" ht="13.5" customHeight="1" x14ac:dyDescent="0.2">
      <c r="A75" s="23"/>
      <c r="B75" s="28"/>
      <c r="C75" s="28"/>
      <c r="D75" s="28"/>
      <c r="E75" s="34"/>
      <c r="F75" s="23"/>
    </row>
    <row r="76" spans="1:6" ht="16.5" customHeight="1" thickBot="1" x14ac:dyDescent="0.25">
      <c r="A76" s="23"/>
      <c r="B76" s="27" t="s">
        <v>19</v>
      </c>
      <c r="C76" s="28"/>
      <c r="D76" s="28"/>
      <c r="E76" s="35">
        <f>SUM(E72:E74)</f>
        <v>642.43000000000006</v>
      </c>
      <c r="F76" s="23"/>
    </row>
    <row r="77" spans="1:6" ht="15.75" thickTop="1" x14ac:dyDescent="0.2">
      <c r="A77" s="23"/>
      <c r="B77" s="64"/>
      <c r="C77" s="64"/>
      <c r="D77" s="64"/>
      <c r="E77" s="38"/>
      <c r="F77" s="23"/>
    </row>
    <row r="78" spans="1:6" ht="15" x14ac:dyDescent="0.2">
      <c r="A78" s="23"/>
      <c r="B78" s="69" t="s">
        <v>21</v>
      </c>
      <c r="C78" s="69"/>
      <c r="D78" s="69"/>
      <c r="E78" s="38">
        <v>0</v>
      </c>
      <c r="F78" s="23"/>
    </row>
    <row r="79" spans="1:6" ht="15" x14ac:dyDescent="0.2">
      <c r="A79" s="23"/>
      <c r="B79" s="64"/>
      <c r="C79" s="64"/>
      <c r="D79" s="64"/>
      <c r="E79" s="38"/>
      <c r="F79" s="23"/>
    </row>
    <row r="80" spans="1:6" ht="19.5" customHeight="1" x14ac:dyDescent="0.2">
      <c r="A80" s="23"/>
      <c r="B80" s="39" t="s">
        <v>20</v>
      </c>
      <c r="C80" s="40"/>
      <c r="D80" s="40"/>
      <c r="E80" s="41">
        <f>E76-E78</f>
        <v>642.43000000000006</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67"/>
      <c r="C83" s="67"/>
      <c r="D83" s="67"/>
      <c r="E83" s="67"/>
      <c r="F83" s="23"/>
    </row>
    <row r="84" spans="1:6" ht="14.25" x14ac:dyDescent="0.2">
      <c r="A84" s="61" t="s">
        <v>43</v>
      </c>
      <c r="B84" s="61"/>
      <c r="C84" s="61"/>
      <c r="D84" s="61"/>
      <c r="E84" s="61"/>
      <c r="F84" s="61"/>
    </row>
    <row r="85" spans="1:6" ht="14.25" x14ac:dyDescent="0.2">
      <c r="A85" s="70" t="s">
        <v>44</v>
      </c>
      <c r="B85" s="70"/>
      <c r="C85" s="70"/>
      <c r="D85" s="70"/>
      <c r="E85" s="70"/>
      <c r="F85" s="70"/>
    </row>
    <row r="86" spans="1:6" x14ac:dyDescent="0.2">
      <c r="A86" s="23"/>
      <c r="B86" s="23"/>
      <c r="C86" s="23"/>
      <c r="D86" s="23"/>
      <c r="E86" s="23"/>
      <c r="F86" s="23"/>
    </row>
    <row r="87" spans="1:6" x14ac:dyDescent="0.2">
      <c r="A87" s="23"/>
      <c r="B87" s="68"/>
      <c r="C87" s="68"/>
      <c r="D87" s="68"/>
      <c r="E87" s="68"/>
      <c r="F87" s="23"/>
    </row>
    <row r="88" spans="1:6" ht="15" x14ac:dyDescent="0.2">
      <c r="A88" s="71" t="s">
        <v>7</v>
      </c>
      <c r="B88" s="71"/>
      <c r="C88" s="71"/>
      <c r="D88" s="71"/>
      <c r="E88" s="71"/>
      <c r="F88" s="71"/>
    </row>
    <row r="90" spans="1:6" ht="39.75" customHeight="1" x14ac:dyDescent="0.2">
      <c r="B90" s="65"/>
      <c r="C90" s="66"/>
      <c r="D90" s="66"/>
    </row>
    <row r="91" spans="1:6" ht="13.5" customHeight="1" x14ac:dyDescent="0.2"/>
    <row r="92" spans="1:6" x14ac:dyDescent="0.2">
      <c r="B92" s="18"/>
      <c r="C92" s="18"/>
      <c r="D92" s="18"/>
    </row>
  </sheetData>
  <mergeCells count="46">
    <mergeCell ref="B87:E87"/>
    <mergeCell ref="A88:F88"/>
    <mergeCell ref="B90:D90"/>
    <mergeCell ref="B41:D41"/>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4:D34"/>
    <mergeCell ref="B35:D35"/>
    <mergeCell ref="B36:D36"/>
    <mergeCell ref="B37:D37"/>
    <mergeCell ref="B38:D38"/>
    <mergeCell ref="B39:D39"/>
    <mergeCell ref="B45:D45"/>
    <mergeCell ref="B40:D40"/>
    <mergeCell ref="B46:D46"/>
    <mergeCell ref="B47:D47"/>
    <mergeCell ref="B48:D48"/>
    <mergeCell ref="B49:D49"/>
    <mergeCell ref="A30:F30"/>
    <mergeCell ref="B33:D33"/>
    <mergeCell ref="B42:D42"/>
    <mergeCell ref="B43:D43"/>
    <mergeCell ref="B44:D44"/>
  </mergeCells>
  <dataValidations count="1">
    <dataValidation type="list" allowBlank="1" showInputMessage="1" showErrorMessage="1" sqref="B77:B79 B12:B20 B33:B68" xr:uid="{00000000-0002-0000-0600-000000000000}">
      <formula1>Liste_Activités</formula1>
    </dataValidation>
  </dataValidations>
  <printOptions horizontalCentered="1"/>
  <pageMargins left="0" right="0" top="0" bottom="0" header="0" footer="0"/>
  <pageSetup paperSize="126" scale="89"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2"/>
  <sheetViews>
    <sheetView view="pageBreakPreview" topLeftCell="A37" zoomScale="80" zoomScaleNormal="100" zoomScaleSheetLayoutView="80" workbookViewId="0">
      <selection activeCell="B50" sqref="B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106</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54</v>
      </c>
      <c r="C24" s="23"/>
      <c r="D24" s="23"/>
      <c r="E24" s="23"/>
      <c r="F24" s="23"/>
    </row>
    <row r="25" spans="1:6" ht="15" x14ac:dyDescent="0.2">
      <c r="A25" s="19"/>
      <c r="B25" s="27" t="s">
        <v>107</v>
      </c>
      <c r="C25" s="23"/>
      <c r="D25" s="23"/>
      <c r="E25" s="23"/>
      <c r="F25" s="23"/>
    </row>
    <row r="26" spans="1:6" ht="33.75" customHeight="1" x14ac:dyDescent="0.2">
      <c r="A26" s="19"/>
      <c r="B26" s="50" t="s">
        <v>91</v>
      </c>
      <c r="C26" s="23"/>
      <c r="D26" s="23"/>
      <c r="E26" s="23"/>
      <c r="F26" s="23"/>
    </row>
    <row r="27" spans="1:6" x14ac:dyDescent="0.2">
      <c r="A27" s="20"/>
      <c r="B27" s="23"/>
      <c r="C27" s="25"/>
      <c r="D27" s="25"/>
      <c r="E27" s="26"/>
      <c r="F27" s="23"/>
    </row>
    <row r="28" spans="1:6" ht="15" x14ac:dyDescent="0.2">
      <c r="A28" s="19"/>
      <c r="B28" s="25"/>
      <c r="C28" s="25"/>
      <c r="D28" s="29" t="s">
        <v>15</v>
      </c>
      <c r="E28" s="29" t="s">
        <v>105</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ht="14.25" x14ac:dyDescent="0.2">
      <c r="A31" s="23"/>
      <c r="B31" s="24" t="s">
        <v>6</v>
      </c>
      <c r="C31" s="24"/>
      <c r="D31" s="24"/>
      <c r="E31" s="30"/>
      <c r="F31" s="23"/>
    </row>
    <row r="32" spans="1:6" ht="14.25" x14ac:dyDescent="0.2">
      <c r="A32" s="23"/>
      <c r="B32" s="62"/>
      <c r="C32" s="62"/>
      <c r="D32" s="62"/>
      <c r="E32" s="30"/>
      <c r="F32" s="23"/>
    </row>
    <row r="33" spans="1:6" ht="14.25" x14ac:dyDescent="0.2">
      <c r="A33" s="23"/>
      <c r="B33" s="62" t="s">
        <v>109</v>
      </c>
      <c r="C33" s="62"/>
      <c r="D33" s="62"/>
      <c r="E33" s="30"/>
      <c r="F33" s="23"/>
    </row>
    <row r="34" spans="1:6" ht="14.25" x14ac:dyDescent="0.2">
      <c r="A34" s="23"/>
      <c r="B34" s="62"/>
      <c r="C34" s="62"/>
      <c r="D34" s="62"/>
      <c r="E34" s="30"/>
      <c r="F34" s="23"/>
    </row>
    <row r="35" spans="1:6" ht="14.25" x14ac:dyDescent="0.2">
      <c r="A35" s="23"/>
      <c r="B35" s="62" t="s">
        <v>108</v>
      </c>
      <c r="C35" s="62"/>
      <c r="D35" s="62"/>
      <c r="E35" s="30"/>
      <c r="F35" s="23"/>
    </row>
    <row r="36" spans="1:6" ht="14.25" x14ac:dyDescent="0.2">
      <c r="A36" s="23"/>
      <c r="B36" s="62"/>
      <c r="C36" s="62"/>
      <c r="D36" s="62"/>
      <c r="E36" s="30"/>
      <c r="F36" s="23"/>
    </row>
    <row r="37" spans="1:6" ht="14.25" x14ac:dyDescent="0.2">
      <c r="A37" s="23"/>
      <c r="B37" s="62" t="s">
        <v>110</v>
      </c>
      <c r="C37" s="62"/>
      <c r="D37" s="62"/>
      <c r="E37" s="30"/>
      <c r="F37" s="23"/>
    </row>
    <row r="38" spans="1:6" ht="14.25" x14ac:dyDescent="0.2">
      <c r="A38" s="23"/>
      <c r="B38" s="62"/>
      <c r="C38" s="62"/>
      <c r="D38" s="62"/>
      <c r="E38" s="30"/>
      <c r="F38" s="23"/>
    </row>
    <row r="39" spans="1:6" ht="14.25" x14ac:dyDescent="0.2">
      <c r="A39" s="23"/>
      <c r="B39" s="62" t="s">
        <v>111</v>
      </c>
      <c r="C39" s="62"/>
      <c r="D39" s="62"/>
      <c r="E39" s="30"/>
      <c r="F39" s="23"/>
    </row>
    <row r="40" spans="1:6" ht="14.25" x14ac:dyDescent="0.2">
      <c r="A40" s="23"/>
      <c r="B40" s="62"/>
      <c r="C40" s="62"/>
      <c r="D40" s="62"/>
      <c r="E40" s="30"/>
      <c r="F40" s="23"/>
    </row>
    <row r="41" spans="1:6" ht="14.25" x14ac:dyDescent="0.2">
      <c r="A41" s="23"/>
      <c r="B41" s="62" t="s">
        <v>101</v>
      </c>
      <c r="C41" s="62"/>
      <c r="D41" s="62"/>
      <c r="E41" s="30"/>
      <c r="F41" s="23"/>
    </row>
    <row r="42" spans="1:6" ht="14.25" x14ac:dyDescent="0.2">
      <c r="A42" s="23"/>
      <c r="B42" s="72" t="s">
        <v>112</v>
      </c>
      <c r="C42" s="72"/>
      <c r="D42" s="72"/>
      <c r="E42" s="30">
        <f>8*245</f>
        <v>1960</v>
      </c>
      <c r="F42" s="23"/>
    </row>
    <row r="43" spans="1:6" ht="14.25" customHeight="1" x14ac:dyDescent="0.2">
      <c r="A43" s="23"/>
      <c r="B43" s="73"/>
      <c r="C43" s="73"/>
      <c r="D43" s="73"/>
      <c r="E43" s="30"/>
      <c r="F43" s="23"/>
    </row>
    <row r="44" spans="1:6" ht="14.25" x14ac:dyDescent="0.2">
      <c r="A44" s="23"/>
      <c r="B44" s="54" t="s">
        <v>113</v>
      </c>
      <c r="C44" s="54"/>
      <c r="D44" s="54"/>
      <c r="E44" s="30"/>
      <c r="F44" s="23"/>
    </row>
    <row r="45" spans="1:6" ht="14.25" x14ac:dyDescent="0.2">
      <c r="A45" s="23"/>
      <c r="B45" s="54"/>
      <c r="C45" s="54"/>
      <c r="D45" s="54"/>
      <c r="E45" s="30"/>
      <c r="F45" s="23"/>
    </row>
    <row r="46" spans="1:6" ht="14.25" x14ac:dyDescent="0.2">
      <c r="A46" s="23"/>
      <c r="B46" s="54" t="s">
        <v>46</v>
      </c>
      <c r="C46" s="54"/>
      <c r="D46" s="54"/>
      <c r="E46" s="30"/>
      <c r="F46" s="23"/>
    </row>
    <row r="47" spans="1:6" ht="14.25" x14ac:dyDescent="0.2">
      <c r="A47" s="23"/>
      <c r="B47" s="54"/>
      <c r="C47" s="54"/>
      <c r="D47" s="54"/>
      <c r="E47" s="30"/>
      <c r="F47" s="23"/>
    </row>
    <row r="48" spans="1:6" ht="14.25" x14ac:dyDescent="0.2">
      <c r="A48" s="23"/>
      <c r="B48" s="54" t="s">
        <v>2</v>
      </c>
      <c r="C48" s="54"/>
      <c r="D48" s="54"/>
      <c r="E48" s="30"/>
      <c r="F48" s="23"/>
    </row>
    <row r="49" spans="1:6" ht="14.25" x14ac:dyDescent="0.2">
      <c r="A49" s="23"/>
      <c r="B49" s="54"/>
      <c r="C49" s="54"/>
      <c r="D49" s="54"/>
      <c r="E49" s="30"/>
      <c r="F49" s="23"/>
    </row>
    <row r="50" spans="1:6" ht="14.25" x14ac:dyDescent="0.2">
      <c r="A50" s="23"/>
      <c r="B50" s="54" t="s">
        <v>8</v>
      </c>
      <c r="C50" s="54"/>
      <c r="D50" s="54"/>
      <c r="E50" s="30"/>
      <c r="F50" s="23"/>
    </row>
    <row r="51" spans="1:6" ht="14.25" x14ac:dyDescent="0.2">
      <c r="A51" s="23"/>
      <c r="B51" s="54"/>
      <c r="C51" s="54"/>
      <c r="D51" s="54"/>
      <c r="E51" s="30"/>
      <c r="F51" s="23"/>
    </row>
    <row r="52" spans="1:6" ht="14.25" x14ac:dyDescent="0.2">
      <c r="A52" s="23"/>
      <c r="B52" s="54" t="s">
        <v>26</v>
      </c>
      <c r="C52" s="54"/>
      <c r="D52" s="54"/>
      <c r="E52" s="30"/>
      <c r="F52" s="23"/>
    </row>
    <row r="53" spans="1:6" ht="14.25" x14ac:dyDescent="0.2">
      <c r="A53" s="23"/>
      <c r="B53" s="54"/>
      <c r="C53" s="54"/>
      <c r="D53" s="54"/>
      <c r="E53" s="30"/>
      <c r="F53" s="23"/>
    </row>
    <row r="54" spans="1:6" ht="14.25" x14ac:dyDescent="0.2">
      <c r="A54" s="23"/>
      <c r="B54" s="54" t="s">
        <v>24</v>
      </c>
      <c r="C54" s="54"/>
      <c r="D54" s="54"/>
      <c r="E54" s="30"/>
      <c r="F54" s="23"/>
    </row>
    <row r="55" spans="1:6" ht="14.25" x14ac:dyDescent="0.2">
      <c r="A55" s="23"/>
      <c r="B55" s="54"/>
      <c r="C55" s="54"/>
      <c r="D55" s="54"/>
      <c r="E55" s="30"/>
      <c r="F55" s="23"/>
    </row>
    <row r="56" spans="1:6" ht="14.25" x14ac:dyDescent="0.2">
      <c r="A56" s="23"/>
      <c r="B56" s="54" t="s">
        <v>27</v>
      </c>
      <c r="C56" s="54"/>
      <c r="D56" s="54"/>
      <c r="E56" s="30"/>
      <c r="F56" s="23"/>
    </row>
    <row r="57" spans="1:6" ht="14.25" x14ac:dyDescent="0.2">
      <c r="A57" s="23"/>
      <c r="B57" s="54"/>
      <c r="C57" s="54"/>
      <c r="D57" s="54"/>
      <c r="E57" s="30"/>
      <c r="F57" s="23"/>
    </row>
    <row r="58" spans="1:6" ht="14.25" x14ac:dyDescent="0.2">
      <c r="A58" s="23"/>
      <c r="B58" s="54" t="s">
        <v>10</v>
      </c>
      <c r="C58" s="54"/>
      <c r="D58" s="54"/>
      <c r="E58" s="30"/>
      <c r="F58" s="23"/>
    </row>
    <row r="59" spans="1:6" ht="14.25" x14ac:dyDescent="0.2">
      <c r="A59" s="23"/>
      <c r="B59" s="54"/>
      <c r="C59" s="54"/>
      <c r="D59" s="54"/>
      <c r="E59" s="30"/>
      <c r="F59" s="23"/>
    </row>
    <row r="60" spans="1:6" ht="14.25" x14ac:dyDescent="0.2">
      <c r="A60" s="23"/>
      <c r="B60" s="54" t="s">
        <v>49</v>
      </c>
      <c r="C60" s="54"/>
      <c r="D60" s="54"/>
      <c r="E60" s="30"/>
      <c r="F60" s="23"/>
    </row>
    <row r="61" spans="1:6" ht="14.25" x14ac:dyDescent="0.2">
      <c r="A61" s="23"/>
      <c r="B61" s="54"/>
      <c r="C61" s="54"/>
      <c r="D61" s="54"/>
      <c r="E61" s="30"/>
      <c r="F61" s="23"/>
    </row>
    <row r="62" spans="1:6" ht="14.25" x14ac:dyDescent="0.2">
      <c r="A62" s="23"/>
      <c r="B62" s="54" t="s">
        <v>34</v>
      </c>
      <c r="C62" s="54"/>
      <c r="D62" s="54"/>
      <c r="E62" s="30"/>
      <c r="F62" s="23"/>
    </row>
    <row r="63" spans="1:6" ht="14.25" x14ac:dyDescent="0.2">
      <c r="A63" s="23"/>
      <c r="B63" s="62"/>
      <c r="C63" s="62"/>
      <c r="D63" s="62"/>
      <c r="E63" s="30"/>
      <c r="F63" s="23"/>
    </row>
    <row r="64" spans="1:6" ht="14.25" x14ac:dyDescent="0.2">
      <c r="A64" s="23"/>
      <c r="B64" s="62" t="s">
        <v>114</v>
      </c>
      <c r="C64" s="62"/>
      <c r="D64" s="62"/>
      <c r="E64" s="30"/>
      <c r="F64" s="23"/>
    </row>
    <row r="65" spans="1:6" ht="14.25" x14ac:dyDescent="0.2">
      <c r="A65" s="23"/>
      <c r="B65" s="62"/>
      <c r="C65" s="62"/>
      <c r="D65" s="62"/>
      <c r="E65" s="30"/>
      <c r="F65" s="23"/>
    </row>
    <row r="66" spans="1:6" ht="14.25" x14ac:dyDescent="0.2">
      <c r="A66" s="23"/>
      <c r="B66" s="62" t="s">
        <v>115</v>
      </c>
      <c r="C66" s="62"/>
      <c r="D66" s="62"/>
      <c r="E66" s="30"/>
      <c r="F66" s="23"/>
    </row>
    <row r="67" spans="1:6" ht="13.5" customHeight="1" x14ac:dyDescent="0.2">
      <c r="A67" s="23"/>
      <c r="B67" s="72" t="s">
        <v>112</v>
      </c>
      <c r="C67" s="72"/>
      <c r="D67" s="72"/>
      <c r="E67" s="30">
        <f>22*245</f>
        <v>5390</v>
      </c>
      <c r="F67" s="23"/>
    </row>
    <row r="68" spans="1:6" x14ac:dyDescent="0.2">
      <c r="A68" s="19"/>
      <c r="B68" s="20"/>
      <c r="C68" s="19"/>
      <c r="D68" s="19"/>
      <c r="E68" s="19"/>
    </row>
    <row r="69" spans="1:6" ht="13.5" customHeight="1" x14ac:dyDescent="0.2">
      <c r="A69" s="23"/>
      <c r="B69" s="27" t="s">
        <v>18</v>
      </c>
      <c r="C69" s="28"/>
      <c r="D69" s="28"/>
      <c r="E69" s="31">
        <f>SUM(E32:E68)</f>
        <v>7350</v>
      </c>
      <c r="F69" s="23"/>
    </row>
    <row r="70" spans="1:6" ht="13.5" customHeight="1" x14ac:dyDescent="0.2">
      <c r="A70" s="23"/>
      <c r="B70" s="36" t="s">
        <v>97</v>
      </c>
      <c r="C70" s="28"/>
      <c r="D70" s="28"/>
      <c r="E70" s="32">
        <v>20</v>
      </c>
      <c r="F70" s="23"/>
    </row>
    <row r="71" spans="1:6" ht="13.5" customHeight="1" x14ac:dyDescent="0.2">
      <c r="A71" s="23"/>
      <c r="B71" s="36" t="s">
        <v>83</v>
      </c>
      <c r="C71" s="28"/>
      <c r="D71" s="28"/>
      <c r="E71" s="32">
        <v>0</v>
      </c>
      <c r="F71" s="23"/>
    </row>
    <row r="72" spans="1:6" ht="13.5" customHeight="1" x14ac:dyDescent="0.2">
      <c r="A72" s="23"/>
      <c r="B72" s="27" t="s">
        <v>17</v>
      </c>
      <c r="C72" s="28"/>
      <c r="D72" s="28"/>
      <c r="E72" s="31">
        <f>SUM(E69:E71)</f>
        <v>7370</v>
      </c>
      <c r="F72" s="23"/>
    </row>
    <row r="73" spans="1:6" ht="13.5" customHeight="1" x14ac:dyDescent="0.2">
      <c r="A73" s="23"/>
      <c r="B73" s="28" t="s">
        <v>5</v>
      </c>
      <c r="C73" s="33">
        <v>0.05</v>
      </c>
      <c r="D73" s="28"/>
      <c r="E73" s="37">
        <f>ROUND(E72*C73,2)</f>
        <v>368.5</v>
      </c>
      <c r="F73" s="23"/>
    </row>
    <row r="74" spans="1:6" ht="13.5" customHeight="1" x14ac:dyDescent="0.2">
      <c r="A74" s="23"/>
      <c r="B74" s="28" t="s">
        <v>4</v>
      </c>
      <c r="C74" s="44">
        <v>9.9750000000000005E-2</v>
      </c>
      <c r="D74" s="28"/>
      <c r="E74" s="45">
        <f>ROUND(E72*C74,2)</f>
        <v>735.16</v>
      </c>
      <c r="F74" s="23"/>
    </row>
    <row r="75" spans="1:6" ht="13.5" customHeight="1" x14ac:dyDescent="0.2">
      <c r="A75" s="23"/>
      <c r="B75" s="28"/>
      <c r="C75" s="28"/>
      <c r="D75" s="28"/>
      <c r="E75" s="34"/>
      <c r="F75" s="23"/>
    </row>
    <row r="76" spans="1:6" ht="16.5" customHeight="1" thickBot="1" x14ac:dyDescent="0.25">
      <c r="A76" s="23"/>
      <c r="B76" s="27" t="s">
        <v>19</v>
      </c>
      <c r="C76" s="28"/>
      <c r="D76" s="28"/>
      <c r="E76" s="35">
        <f>SUM(E72:E74)</f>
        <v>8473.66</v>
      </c>
      <c r="F76" s="23"/>
    </row>
    <row r="77" spans="1:6" ht="15.75" thickTop="1" x14ac:dyDescent="0.2">
      <c r="A77" s="23"/>
      <c r="B77" s="64"/>
      <c r="C77" s="64"/>
      <c r="D77" s="64"/>
      <c r="E77" s="38"/>
      <c r="F77" s="23"/>
    </row>
    <row r="78" spans="1:6" ht="15" x14ac:dyDescent="0.2">
      <c r="A78" s="23"/>
      <c r="B78" s="69" t="s">
        <v>21</v>
      </c>
      <c r="C78" s="69"/>
      <c r="D78" s="69"/>
      <c r="E78" s="38">
        <v>0</v>
      </c>
      <c r="F78" s="23"/>
    </row>
    <row r="79" spans="1:6" ht="15" x14ac:dyDescent="0.2">
      <c r="A79" s="23"/>
      <c r="B79" s="64"/>
      <c r="C79" s="64"/>
      <c r="D79" s="64"/>
      <c r="E79" s="38"/>
      <c r="F79" s="23"/>
    </row>
    <row r="80" spans="1:6" ht="19.5" customHeight="1" x14ac:dyDescent="0.2">
      <c r="A80" s="23"/>
      <c r="B80" s="39" t="s">
        <v>20</v>
      </c>
      <c r="C80" s="40"/>
      <c r="D80" s="40"/>
      <c r="E80" s="41">
        <f>E76-E78</f>
        <v>8473.66</v>
      </c>
      <c r="F80" s="23"/>
    </row>
    <row r="81" spans="1:6" ht="13.5" customHeight="1" x14ac:dyDescent="0.2">
      <c r="A81" s="23"/>
      <c r="B81" s="23"/>
      <c r="C81" s="23"/>
      <c r="D81" s="23"/>
      <c r="E81" s="23"/>
      <c r="F81" s="23"/>
    </row>
    <row r="82" spans="1:6" x14ac:dyDescent="0.2">
      <c r="A82" s="23"/>
      <c r="B82" s="23"/>
      <c r="C82" s="23"/>
      <c r="D82" s="23"/>
      <c r="E82" s="23"/>
      <c r="F82" s="23"/>
    </row>
    <row r="83" spans="1:6" x14ac:dyDescent="0.2">
      <c r="A83" s="23"/>
      <c r="B83" s="67"/>
      <c r="C83" s="67"/>
      <c r="D83" s="67"/>
      <c r="E83" s="67"/>
      <c r="F83" s="23"/>
    </row>
    <row r="84" spans="1:6" ht="14.25" x14ac:dyDescent="0.2">
      <c r="A84" s="61" t="s">
        <v>43</v>
      </c>
      <c r="B84" s="61"/>
      <c r="C84" s="61"/>
      <c r="D84" s="61"/>
      <c r="E84" s="61"/>
      <c r="F84" s="61"/>
    </row>
    <row r="85" spans="1:6" ht="14.25" x14ac:dyDescent="0.2">
      <c r="A85" s="70" t="s">
        <v>44</v>
      </c>
      <c r="B85" s="70"/>
      <c r="C85" s="70"/>
      <c r="D85" s="70"/>
      <c r="E85" s="70"/>
      <c r="F85" s="70"/>
    </row>
    <row r="86" spans="1:6" x14ac:dyDescent="0.2">
      <c r="A86" s="23"/>
      <c r="B86" s="23"/>
      <c r="C86" s="23"/>
      <c r="D86" s="23"/>
      <c r="E86" s="23"/>
      <c r="F86" s="23"/>
    </row>
    <row r="87" spans="1:6" x14ac:dyDescent="0.2">
      <c r="A87" s="23"/>
      <c r="B87" s="68"/>
      <c r="C87" s="68"/>
      <c r="D87" s="68"/>
      <c r="E87" s="68"/>
      <c r="F87" s="23"/>
    </row>
    <row r="88" spans="1:6" ht="15" x14ac:dyDescent="0.2">
      <c r="A88" s="71" t="s">
        <v>7</v>
      </c>
      <c r="B88" s="71"/>
      <c r="C88" s="71"/>
      <c r="D88" s="71"/>
      <c r="E88" s="71"/>
      <c r="F88" s="71"/>
    </row>
    <row r="90" spans="1:6" ht="39.75" customHeight="1" x14ac:dyDescent="0.2">
      <c r="B90" s="65"/>
      <c r="C90" s="66"/>
      <c r="D90" s="66"/>
    </row>
    <row r="91" spans="1:6" ht="13.5" customHeight="1" x14ac:dyDescent="0.2"/>
    <row r="92" spans="1:6" x14ac:dyDescent="0.2">
      <c r="B92" s="18"/>
      <c r="C92" s="18"/>
      <c r="D92" s="18"/>
    </row>
  </sheetData>
  <mergeCells count="27">
    <mergeCell ref="B36:D36"/>
    <mergeCell ref="A30:F30"/>
    <mergeCell ref="B32:D32"/>
    <mergeCell ref="B33:D33"/>
    <mergeCell ref="B34:D34"/>
    <mergeCell ref="B35:D35"/>
    <mergeCell ref="B37:D37"/>
    <mergeCell ref="B38:D38"/>
    <mergeCell ref="B39:D39"/>
    <mergeCell ref="B42:D42"/>
    <mergeCell ref="B43:D43"/>
    <mergeCell ref="A85:F85"/>
    <mergeCell ref="B87:E87"/>
    <mergeCell ref="A88:F88"/>
    <mergeCell ref="B90:D90"/>
    <mergeCell ref="B40:D40"/>
    <mergeCell ref="B41:D41"/>
    <mergeCell ref="B67:D67"/>
    <mergeCell ref="B77:D77"/>
    <mergeCell ref="B78:D78"/>
    <mergeCell ref="B79:D79"/>
    <mergeCell ref="B83:E83"/>
    <mergeCell ref="A84:F84"/>
    <mergeCell ref="B64:D64"/>
    <mergeCell ref="B65:D65"/>
    <mergeCell ref="B66:D66"/>
    <mergeCell ref="B63:D63"/>
  </mergeCells>
  <dataValidations count="1">
    <dataValidation type="list" allowBlank="1" showInputMessage="1" showErrorMessage="1" sqref="B77:B79 B12:B20 B32:B68" xr:uid="{00000000-0002-0000-07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31B9-6B68-4F57-893F-158BBE42D8F2}">
  <sheetPr>
    <pageSetUpPr fitToPage="1"/>
  </sheetPr>
  <dimension ref="A12:F90"/>
  <sheetViews>
    <sheetView view="pageBreakPreview" topLeftCell="A13" zoomScale="80" zoomScaleNormal="100" zoomScaleSheetLayoutView="80" workbookViewId="0">
      <selection activeCell="B45" sqref="B45:D4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9"/>
      <c r="B21" s="27" t="s">
        <v>116</v>
      </c>
      <c r="C21" s="23"/>
      <c r="D21" s="23"/>
      <c r="E21" s="23"/>
      <c r="F21" s="23"/>
    </row>
    <row r="22" spans="1:6" ht="15" x14ac:dyDescent="0.2">
      <c r="A22" s="19"/>
      <c r="B22" s="28"/>
      <c r="C22" s="23"/>
      <c r="D22" s="23"/>
      <c r="E22" s="23"/>
      <c r="F22" s="23"/>
    </row>
    <row r="23" spans="1:6" ht="15" x14ac:dyDescent="0.2">
      <c r="A23" s="19"/>
      <c r="B23" s="28"/>
      <c r="C23" s="23"/>
      <c r="D23" s="23"/>
      <c r="E23" s="23"/>
      <c r="F23" s="23"/>
    </row>
    <row r="24" spans="1:6" ht="15" x14ac:dyDescent="0.2">
      <c r="A24" s="19"/>
      <c r="B24" s="27" t="s">
        <v>54</v>
      </c>
      <c r="C24" s="23"/>
      <c r="D24" s="23"/>
      <c r="E24" s="23"/>
      <c r="F24" s="23"/>
    </row>
    <row r="25" spans="1:6" ht="15" x14ac:dyDescent="0.2">
      <c r="A25" s="19"/>
      <c r="B25" s="27" t="s">
        <v>107</v>
      </c>
      <c r="C25" s="23"/>
      <c r="D25" s="23"/>
      <c r="E25" s="23"/>
      <c r="F25" s="23"/>
    </row>
    <row r="26" spans="1:6" ht="33.75" customHeight="1" x14ac:dyDescent="0.2">
      <c r="A26" s="19"/>
      <c r="B26" s="50" t="s">
        <v>91</v>
      </c>
      <c r="C26" s="23"/>
      <c r="D26" s="23"/>
      <c r="E26" s="23"/>
      <c r="F26" s="23"/>
    </row>
    <row r="27" spans="1:6" x14ac:dyDescent="0.2">
      <c r="A27" s="20"/>
      <c r="B27" s="23"/>
      <c r="C27" s="25"/>
      <c r="D27" s="25"/>
      <c r="E27" s="26"/>
      <c r="F27" s="23"/>
    </row>
    <row r="28" spans="1:6" ht="15" x14ac:dyDescent="0.2">
      <c r="A28" s="19"/>
      <c r="B28" s="25"/>
      <c r="C28" s="25"/>
      <c r="D28" s="29" t="s">
        <v>15</v>
      </c>
      <c r="E28" s="29" t="s">
        <v>117</v>
      </c>
      <c r="F28" s="23"/>
    </row>
    <row r="29" spans="1:6" ht="13.5" thickBot="1" x14ac:dyDescent="0.25">
      <c r="A29" s="21"/>
      <c r="B29" s="21"/>
      <c r="C29" s="21"/>
      <c r="D29" s="21"/>
      <c r="E29" s="21"/>
      <c r="F29" s="22"/>
    </row>
    <row r="30" spans="1:6" s="42" customFormat="1" ht="21.75" customHeight="1" x14ac:dyDescent="0.2">
      <c r="A30" s="63" t="s">
        <v>0</v>
      </c>
      <c r="B30" s="63"/>
      <c r="C30" s="63"/>
      <c r="D30" s="63"/>
      <c r="E30" s="63"/>
      <c r="F30" s="63"/>
    </row>
    <row r="31" spans="1:6" ht="14.25" x14ac:dyDescent="0.2">
      <c r="A31" s="23"/>
      <c r="B31" s="24" t="s">
        <v>128</v>
      </c>
      <c r="C31" s="24"/>
      <c r="D31" s="24"/>
      <c r="E31" s="30"/>
      <c r="F31" s="23"/>
    </row>
    <row r="32" spans="1:6" ht="14.25" x14ac:dyDescent="0.2">
      <c r="A32" s="23"/>
      <c r="B32" s="62"/>
      <c r="C32" s="62"/>
      <c r="D32" s="62"/>
      <c r="E32" s="30"/>
      <c r="F32" s="23"/>
    </row>
    <row r="33" spans="1:6" ht="14.25" x14ac:dyDescent="0.2">
      <c r="A33" s="23"/>
      <c r="B33" s="62"/>
      <c r="C33" s="62"/>
      <c r="D33" s="62"/>
      <c r="E33" s="30"/>
      <c r="F33" s="23"/>
    </row>
    <row r="34" spans="1:6" ht="14.25" x14ac:dyDescent="0.2">
      <c r="A34" s="23"/>
      <c r="B34" s="62"/>
      <c r="C34" s="62"/>
      <c r="D34" s="62"/>
      <c r="E34" s="30"/>
      <c r="F34" s="23"/>
    </row>
    <row r="35" spans="1:6" ht="14.25" x14ac:dyDescent="0.2">
      <c r="A35" s="23"/>
      <c r="B35" s="62" t="s">
        <v>121</v>
      </c>
      <c r="C35" s="62"/>
      <c r="D35" s="62"/>
      <c r="E35" s="30"/>
      <c r="F35" s="23"/>
    </row>
    <row r="36" spans="1:6" ht="14.25" x14ac:dyDescent="0.2">
      <c r="A36" s="23"/>
      <c r="B36" s="62"/>
      <c r="C36" s="62"/>
      <c r="D36" s="62"/>
      <c r="E36" s="30"/>
      <c r="F36" s="23"/>
    </row>
    <row r="37" spans="1:6" ht="14.25" x14ac:dyDescent="0.2">
      <c r="A37" s="23"/>
      <c r="B37" s="62" t="s">
        <v>123</v>
      </c>
      <c r="C37" s="62"/>
      <c r="D37" s="62"/>
      <c r="E37" s="30"/>
      <c r="F37" s="23"/>
    </row>
    <row r="38" spans="1:6" ht="14.25" x14ac:dyDescent="0.2">
      <c r="A38" s="23"/>
      <c r="B38" s="62"/>
      <c r="C38" s="62"/>
      <c r="D38" s="62"/>
      <c r="E38" s="30"/>
      <c r="F38" s="23"/>
    </row>
    <row r="39" spans="1:6" ht="14.25" x14ac:dyDescent="0.2">
      <c r="A39" s="23"/>
      <c r="B39" s="62" t="s">
        <v>124</v>
      </c>
      <c r="C39" s="62"/>
      <c r="D39" s="62"/>
      <c r="E39" s="30"/>
      <c r="F39" s="23"/>
    </row>
    <row r="40" spans="1:6" ht="14.25" customHeight="1" x14ac:dyDescent="0.2">
      <c r="A40" s="23"/>
      <c r="B40" s="62"/>
      <c r="C40" s="62"/>
      <c r="D40" s="62"/>
      <c r="E40" s="30"/>
      <c r="F40" s="23"/>
    </row>
    <row r="41" spans="1:6" ht="14.25" x14ac:dyDescent="0.2">
      <c r="A41" s="23"/>
      <c r="B41" s="62" t="s">
        <v>130</v>
      </c>
      <c r="C41" s="62"/>
      <c r="D41" s="62"/>
      <c r="E41" s="30"/>
      <c r="F41" s="23"/>
    </row>
    <row r="42" spans="1:6" ht="14.25" x14ac:dyDescent="0.2">
      <c r="A42" s="23"/>
      <c r="B42" s="62"/>
      <c r="C42" s="62"/>
      <c r="D42" s="62"/>
      <c r="E42" s="30"/>
      <c r="F42" s="23"/>
    </row>
    <row r="43" spans="1:6" ht="29.25" customHeight="1" x14ac:dyDescent="0.2">
      <c r="A43" s="23"/>
      <c r="B43" s="62" t="s">
        <v>125</v>
      </c>
      <c r="C43" s="62"/>
      <c r="D43" s="62"/>
      <c r="E43" s="30"/>
      <c r="F43" s="23"/>
    </row>
    <row r="44" spans="1:6" ht="14.25" x14ac:dyDescent="0.2">
      <c r="A44" s="23"/>
      <c r="B44" s="62"/>
      <c r="C44" s="62"/>
      <c r="D44" s="62"/>
      <c r="E44" s="30"/>
      <c r="F44" s="23"/>
    </row>
    <row r="45" spans="1:6" ht="14.25" x14ac:dyDescent="0.2">
      <c r="A45" s="23"/>
      <c r="B45" s="62" t="s">
        <v>126</v>
      </c>
      <c r="C45" s="62"/>
      <c r="D45" s="62"/>
      <c r="E45" s="30"/>
      <c r="F45" s="23"/>
    </row>
    <row r="46" spans="1:6" ht="14.25" x14ac:dyDescent="0.2">
      <c r="A46" s="23"/>
      <c r="B46" s="62"/>
      <c r="C46" s="62"/>
      <c r="D46" s="62"/>
      <c r="E46" s="30"/>
      <c r="F46" s="23"/>
    </row>
    <row r="47" spans="1:6" ht="14.25" x14ac:dyDescent="0.2">
      <c r="A47" s="23"/>
      <c r="B47" s="62" t="s">
        <v>127</v>
      </c>
      <c r="C47" s="62"/>
      <c r="D47" s="62"/>
      <c r="E47" s="30"/>
      <c r="F47" s="23"/>
    </row>
    <row r="48" spans="1:6" ht="14.25" x14ac:dyDescent="0.2">
      <c r="A48" s="23"/>
      <c r="B48" s="62"/>
      <c r="C48" s="62"/>
      <c r="D48" s="62"/>
      <c r="E48" s="30"/>
      <c r="F48" s="23"/>
    </row>
    <row r="49" spans="1:6" ht="14.25" x14ac:dyDescent="0.2">
      <c r="A49" s="23"/>
      <c r="B49" s="62" t="s">
        <v>129</v>
      </c>
      <c r="C49" s="62"/>
      <c r="D49" s="62"/>
      <c r="E49" s="30"/>
      <c r="F49" s="23"/>
    </row>
    <row r="50" spans="1:6" ht="14.25" x14ac:dyDescent="0.2">
      <c r="A50" s="23"/>
      <c r="B50" s="62"/>
      <c r="C50" s="62"/>
      <c r="D50" s="62"/>
      <c r="E50" s="30"/>
      <c r="F50" s="23"/>
    </row>
    <row r="51" spans="1:6" ht="14.25" x14ac:dyDescent="0.2">
      <c r="A51" s="23"/>
      <c r="B51" s="62"/>
      <c r="C51" s="62"/>
      <c r="D51" s="62"/>
      <c r="E51" s="30"/>
      <c r="F51" s="23"/>
    </row>
    <row r="52" spans="1:6" ht="30" customHeight="1" x14ac:dyDescent="0.2">
      <c r="A52" s="23"/>
      <c r="B52" s="62"/>
      <c r="C52" s="62"/>
      <c r="D52" s="62"/>
      <c r="E52" s="30"/>
      <c r="F52" s="23"/>
    </row>
    <row r="53" spans="1:6" ht="14.25" x14ac:dyDescent="0.2">
      <c r="A53" s="23"/>
      <c r="B53" s="62"/>
      <c r="C53" s="62"/>
      <c r="D53" s="62"/>
      <c r="E53" s="30"/>
      <c r="F53" s="23"/>
    </row>
    <row r="54" spans="1:6" ht="14.25" x14ac:dyDescent="0.2">
      <c r="A54" s="23"/>
      <c r="B54" s="62"/>
      <c r="C54" s="62"/>
      <c r="D54" s="62"/>
      <c r="E54" s="30"/>
      <c r="F54" s="23"/>
    </row>
    <row r="55" spans="1:6" ht="14.25" x14ac:dyDescent="0.2">
      <c r="A55" s="23"/>
      <c r="B55" s="62"/>
      <c r="C55" s="62"/>
      <c r="D55" s="62"/>
      <c r="E55" s="30"/>
      <c r="F55" s="23"/>
    </row>
    <row r="56" spans="1:6" ht="14.25" x14ac:dyDescent="0.2">
      <c r="A56" s="23"/>
      <c r="B56" s="62"/>
      <c r="C56" s="62"/>
      <c r="D56" s="62"/>
      <c r="E56" s="30"/>
      <c r="F56" s="23"/>
    </row>
    <row r="57" spans="1:6" ht="14.25" x14ac:dyDescent="0.2">
      <c r="A57" s="23"/>
      <c r="B57" s="62"/>
      <c r="C57" s="62"/>
      <c r="D57" s="62"/>
      <c r="E57" s="30"/>
      <c r="F57" s="23"/>
    </row>
    <row r="58" spans="1:6" ht="14.25" x14ac:dyDescent="0.2">
      <c r="A58" s="23"/>
      <c r="B58" s="62"/>
      <c r="C58" s="62"/>
      <c r="D58" s="62"/>
      <c r="E58" s="30"/>
      <c r="F58" s="23"/>
    </row>
    <row r="59" spans="1:6" ht="14.25" x14ac:dyDescent="0.2">
      <c r="A59" s="23"/>
      <c r="B59" s="62"/>
      <c r="C59" s="62"/>
      <c r="D59" s="62"/>
      <c r="E59" s="30"/>
      <c r="F59" s="23"/>
    </row>
    <row r="60" spans="1:6" ht="14.25" x14ac:dyDescent="0.2">
      <c r="A60" s="23"/>
      <c r="B60" s="62"/>
      <c r="C60" s="62"/>
      <c r="D60" s="62"/>
      <c r="E60" s="30"/>
      <c r="F60" s="23"/>
    </row>
    <row r="61" spans="1:6" ht="14.25" x14ac:dyDescent="0.2">
      <c r="A61" s="23"/>
      <c r="B61" s="62"/>
      <c r="C61" s="62"/>
      <c r="D61" s="62"/>
      <c r="E61" s="30"/>
      <c r="F61" s="23"/>
    </row>
    <row r="62" spans="1:6" ht="14.25" x14ac:dyDescent="0.2">
      <c r="A62" s="23"/>
      <c r="B62" s="55"/>
      <c r="C62" s="57" t="s">
        <v>118</v>
      </c>
      <c r="D62" s="57" t="s">
        <v>119</v>
      </c>
      <c r="E62" s="30"/>
      <c r="F62" s="23"/>
    </row>
    <row r="63" spans="1:6" ht="14.25" x14ac:dyDescent="0.2">
      <c r="A63" s="23"/>
      <c r="B63" s="55"/>
      <c r="C63" s="58">
        <v>24</v>
      </c>
      <c r="D63" s="59">
        <v>255</v>
      </c>
      <c r="E63" s="30"/>
      <c r="F63" s="23"/>
    </row>
    <row r="64" spans="1:6" ht="14.25" x14ac:dyDescent="0.2">
      <c r="A64" s="23"/>
      <c r="B64" s="62"/>
      <c r="C64" s="62"/>
      <c r="D64" s="62"/>
      <c r="E64" s="30"/>
      <c r="F64" s="23"/>
    </row>
    <row r="65" spans="1:6" ht="13.5" customHeight="1" x14ac:dyDescent="0.2">
      <c r="A65" s="23"/>
      <c r="B65" s="72"/>
      <c r="C65" s="72"/>
      <c r="D65" s="72"/>
      <c r="E65" s="30"/>
      <c r="F65" s="23"/>
    </row>
    <row r="66" spans="1:6" x14ac:dyDescent="0.2">
      <c r="A66" s="19"/>
      <c r="B66" s="20"/>
      <c r="C66" s="19"/>
      <c r="D66" s="19"/>
      <c r="E66" s="19"/>
    </row>
    <row r="67" spans="1:6" ht="13.5" customHeight="1" x14ac:dyDescent="0.2">
      <c r="A67" s="23"/>
      <c r="B67" s="27" t="s">
        <v>18</v>
      </c>
      <c r="C67" s="28"/>
      <c r="D67" s="28"/>
      <c r="E67" s="31">
        <f>C63*D63</f>
        <v>6120</v>
      </c>
      <c r="F67" s="23"/>
    </row>
    <row r="68" spans="1:6" ht="13.5" customHeight="1" x14ac:dyDescent="0.2">
      <c r="A68" s="23"/>
      <c r="B68" s="36" t="s">
        <v>122</v>
      </c>
      <c r="C68" s="28"/>
      <c r="D68" s="28"/>
      <c r="E68" s="32">
        <v>140</v>
      </c>
      <c r="F68" s="23"/>
    </row>
    <row r="69" spans="1:6" ht="13.5" customHeight="1" x14ac:dyDescent="0.2">
      <c r="A69" s="23"/>
      <c r="B69" s="36" t="s">
        <v>120</v>
      </c>
      <c r="C69" s="28"/>
      <c r="D69" s="28"/>
      <c r="E69" s="32">
        <v>30</v>
      </c>
      <c r="F69" s="23"/>
    </row>
    <row r="70" spans="1:6" ht="13.5" customHeight="1" x14ac:dyDescent="0.2">
      <c r="A70" s="23"/>
      <c r="B70" s="27" t="s">
        <v>17</v>
      </c>
      <c r="C70" s="28"/>
      <c r="D70" s="28"/>
      <c r="E70" s="31">
        <f>SUM(E67:E69)</f>
        <v>6290</v>
      </c>
      <c r="F70" s="23"/>
    </row>
    <row r="71" spans="1:6" ht="13.5" customHeight="1" x14ac:dyDescent="0.2">
      <c r="A71" s="23"/>
      <c r="B71" s="28" t="s">
        <v>5</v>
      </c>
      <c r="C71" s="33">
        <v>0.05</v>
      </c>
      <c r="D71" s="28"/>
      <c r="E71" s="37">
        <f>ROUND(E70*C71,2)</f>
        <v>314.5</v>
      </c>
      <c r="F71" s="23"/>
    </row>
    <row r="72" spans="1:6" ht="13.5" customHeight="1" x14ac:dyDescent="0.2">
      <c r="A72" s="23"/>
      <c r="B72" s="28" t="s">
        <v>4</v>
      </c>
      <c r="C72" s="44">
        <v>9.9750000000000005E-2</v>
      </c>
      <c r="D72" s="28"/>
      <c r="E72" s="45">
        <f>ROUND(E70*C72,2)</f>
        <v>627.42999999999995</v>
      </c>
      <c r="F72" s="23"/>
    </row>
    <row r="73" spans="1:6" ht="13.5" customHeight="1" x14ac:dyDescent="0.2">
      <c r="A73" s="23"/>
      <c r="B73" s="28"/>
      <c r="C73" s="28"/>
      <c r="D73" s="28"/>
      <c r="E73" s="34"/>
      <c r="F73" s="23"/>
    </row>
    <row r="74" spans="1:6" ht="16.5" customHeight="1" thickBot="1" x14ac:dyDescent="0.25">
      <c r="A74" s="23"/>
      <c r="B74" s="27" t="s">
        <v>19</v>
      </c>
      <c r="C74" s="28"/>
      <c r="D74" s="28"/>
      <c r="E74" s="35">
        <f>SUM(E70:E72)</f>
        <v>7231.93</v>
      </c>
      <c r="F74" s="23"/>
    </row>
    <row r="75" spans="1:6" ht="15.75" thickTop="1" x14ac:dyDescent="0.2">
      <c r="A75" s="23"/>
      <c r="B75" s="64"/>
      <c r="C75" s="64"/>
      <c r="D75" s="64"/>
      <c r="E75" s="38"/>
      <c r="F75" s="23"/>
    </row>
    <row r="76" spans="1:6" ht="15" x14ac:dyDescent="0.2">
      <c r="A76" s="23"/>
      <c r="B76" s="69" t="s">
        <v>21</v>
      </c>
      <c r="C76" s="69"/>
      <c r="D76" s="69"/>
      <c r="E76" s="38">
        <v>0</v>
      </c>
      <c r="F76" s="23"/>
    </row>
    <row r="77" spans="1:6" ht="15" x14ac:dyDescent="0.2">
      <c r="A77" s="23"/>
      <c r="B77" s="64"/>
      <c r="C77" s="64"/>
      <c r="D77" s="64"/>
      <c r="E77" s="38"/>
      <c r="F77" s="23"/>
    </row>
    <row r="78" spans="1:6" ht="19.5" customHeight="1" x14ac:dyDescent="0.2">
      <c r="A78" s="23"/>
      <c r="B78" s="39" t="s">
        <v>20</v>
      </c>
      <c r="C78" s="40"/>
      <c r="D78" s="40"/>
      <c r="E78" s="41">
        <f>E74-E76</f>
        <v>7231.93</v>
      </c>
      <c r="F78" s="23"/>
    </row>
    <row r="79" spans="1:6" ht="13.5" customHeight="1" x14ac:dyDescent="0.2">
      <c r="A79" s="23"/>
      <c r="B79" s="23"/>
      <c r="C79" s="23"/>
      <c r="D79" s="23"/>
      <c r="E79" s="23"/>
      <c r="F79" s="23"/>
    </row>
    <row r="80" spans="1:6" x14ac:dyDescent="0.2">
      <c r="A80" s="23"/>
      <c r="B80" s="23"/>
      <c r="C80" s="23"/>
      <c r="D80" s="23"/>
      <c r="E80" s="23"/>
      <c r="F80" s="23"/>
    </row>
    <row r="81" spans="1:6" x14ac:dyDescent="0.2">
      <c r="A81" s="23"/>
      <c r="B81" s="67"/>
      <c r="C81" s="67"/>
      <c r="D81" s="67"/>
      <c r="E81" s="67"/>
      <c r="F81" s="23"/>
    </row>
    <row r="82" spans="1:6" ht="14.25" x14ac:dyDescent="0.2">
      <c r="A82" s="61" t="s">
        <v>43</v>
      </c>
      <c r="B82" s="61"/>
      <c r="C82" s="61"/>
      <c r="D82" s="61"/>
      <c r="E82" s="61"/>
      <c r="F82" s="61"/>
    </row>
    <row r="83" spans="1:6" ht="14.25" x14ac:dyDescent="0.2">
      <c r="A83" s="70" t="s">
        <v>44</v>
      </c>
      <c r="B83" s="70"/>
      <c r="C83" s="70"/>
      <c r="D83" s="70"/>
      <c r="E83" s="70"/>
      <c r="F83" s="70"/>
    </row>
    <row r="84" spans="1:6" x14ac:dyDescent="0.2">
      <c r="A84" s="23"/>
      <c r="B84" s="23"/>
      <c r="C84" s="23"/>
      <c r="D84" s="23"/>
      <c r="E84" s="23"/>
      <c r="F84" s="23"/>
    </row>
    <row r="85" spans="1:6" x14ac:dyDescent="0.2">
      <c r="A85" s="23"/>
      <c r="B85" s="68"/>
      <c r="C85" s="68"/>
      <c r="D85" s="68"/>
      <c r="E85" s="68"/>
      <c r="F85" s="23"/>
    </row>
    <row r="86" spans="1:6" ht="15" x14ac:dyDescent="0.2">
      <c r="A86" s="71" t="s">
        <v>7</v>
      </c>
      <c r="B86" s="71"/>
      <c r="C86" s="71"/>
      <c r="D86" s="71"/>
      <c r="E86" s="71"/>
      <c r="F86" s="71"/>
    </row>
    <row r="88" spans="1:6" ht="39.75" customHeight="1" x14ac:dyDescent="0.2">
      <c r="B88" s="65"/>
      <c r="C88" s="66"/>
      <c r="D88" s="66"/>
    </row>
    <row r="89" spans="1:6" ht="13.5" customHeight="1" x14ac:dyDescent="0.2"/>
    <row r="90" spans="1:6" x14ac:dyDescent="0.2">
      <c r="B90" s="18"/>
      <c r="C90" s="18"/>
      <c r="D90" s="18"/>
    </row>
  </sheetData>
  <mergeCells count="42">
    <mergeCell ref="B85:E85"/>
    <mergeCell ref="A86:F86"/>
    <mergeCell ref="B88:D88"/>
    <mergeCell ref="B41:D41"/>
    <mergeCell ref="B42:D42"/>
    <mergeCell ref="B43:D43"/>
    <mergeCell ref="B50:D50"/>
    <mergeCell ref="B51:D51"/>
    <mergeCell ref="B44:D44"/>
    <mergeCell ref="B75:D75"/>
    <mergeCell ref="B76:D76"/>
    <mergeCell ref="B77:D77"/>
    <mergeCell ref="B81:E81"/>
    <mergeCell ref="A82:F82"/>
    <mergeCell ref="A83:F83"/>
    <mergeCell ref="B49:D49"/>
    <mergeCell ref="B40:D40"/>
    <mergeCell ref="B59:D59"/>
    <mergeCell ref="B60:D60"/>
    <mergeCell ref="B61:D61"/>
    <mergeCell ref="B64:D64"/>
    <mergeCell ref="B58:D58"/>
    <mergeCell ref="B54:D54"/>
    <mergeCell ref="B55:D55"/>
    <mergeCell ref="B56:D56"/>
    <mergeCell ref="B57:D57"/>
    <mergeCell ref="B65:D65"/>
    <mergeCell ref="B45:D45"/>
    <mergeCell ref="B46:D46"/>
    <mergeCell ref="B47:D47"/>
    <mergeCell ref="B48:D48"/>
    <mergeCell ref="B52:D52"/>
    <mergeCell ref="B53:D53"/>
    <mergeCell ref="B37:D37"/>
    <mergeCell ref="B38:D38"/>
    <mergeCell ref="B39:D39"/>
    <mergeCell ref="A30:F30"/>
    <mergeCell ref="B32:D32"/>
    <mergeCell ref="B35:D35"/>
    <mergeCell ref="B36:D36"/>
    <mergeCell ref="B33:D33"/>
    <mergeCell ref="B34:D34"/>
  </mergeCells>
  <dataValidations count="1">
    <dataValidation type="list" allowBlank="1" showInputMessage="1" showErrorMessage="1" sqref="B75:B77 B12:B20 B32:B43 B44:B66" xr:uid="{61001A5F-3CCE-414B-BFEF-5E0E223EB40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24</vt:i4>
      </vt:variant>
    </vt:vector>
  </HeadingPairs>
  <TitlesOfParts>
    <vt:vector size="36" baseType="lpstr">
      <vt:lpstr>03-03-15</vt:lpstr>
      <vt:lpstr>01-07-15</vt:lpstr>
      <vt:lpstr>31-08-15</vt:lpstr>
      <vt:lpstr>19-10-15</vt:lpstr>
      <vt:lpstr>05-12-15</vt:lpstr>
      <vt:lpstr>31-03-16</vt:lpstr>
      <vt:lpstr>27-04-16</vt:lpstr>
      <vt:lpstr>12-10-17</vt:lpstr>
      <vt:lpstr>19-04-18</vt:lpstr>
      <vt:lpstr>22-10-18</vt:lpstr>
      <vt:lpstr>04-03-21</vt:lpstr>
      <vt:lpstr>Activités</vt:lpstr>
      <vt:lpstr>Liste_Activités</vt:lpstr>
      <vt:lpstr>'01-07-15'!Print_Area</vt:lpstr>
      <vt:lpstr>'03-03-15'!Print_Area</vt:lpstr>
      <vt:lpstr>'04-03-21'!Print_Area</vt:lpstr>
      <vt:lpstr>'05-12-15'!Print_Area</vt:lpstr>
      <vt:lpstr>'12-10-17'!Print_Area</vt:lpstr>
      <vt:lpstr>'19-04-18'!Print_Area</vt:lpstr>
      <vt:lpstr>'19-10-15'!Print_Area</vt:lpstr>
      <vt:lpstr>'22-10-18'!Print_Area</vt:lpstr>
      <vt:lpstr>'27-04-16'!Print_Area</vt:lpstr>
      <vt:lpstr>'31-03-16'!Print_Area</vt:lpstr>
      <vt:lpstr>'31-08-15'!Print_Area</vt:lpstr>
      <vt:lpstr>Activités!Print_Area</vt:lpstr>
      <vt:lpstr>'01-07-15'!Zone_d_impression</vt:lpstr>
      <vt:lpstr>'03-03-15'!Zone_d_impression</vt:lpstr>
      <vt:lpstr>'04-03-21'!Zone_d_impression</vt:lpstr>
      <vt:lpstr>'05-12-15'!Zone_d_impression</vt:lpstr>
      <vt:lpstr>'12-10-17'!Zone_d_impression</vt:lpstr>
      <vt:lpstr>'19-04-18'!Zone_d_impression</vt:lpstr>
      <vt:lpstr>'19-10-15'!Zone_d_impression</vt:lpstr>
      <vt:lpstr>'22-10-18'!Zone_d_impression</vt:lpstr>
      <vt:lpstr>'27-04-16'!Zone_d_impression</vt:lpstr>
      <vt:lpstr>'31-03-16'!Zone_d_impression</vt:lpstr>
      <vt:lpstr>'31-08-15'!Zone_d_impression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GCFiscalite</cp:lastModifiedBy>
  <cp:lastPrinted>2021-03-04T18:38:15Z</cp:lastPrinted>
  <dcterms:created xsi:type="dcterms:W3CDTF">1996-11-05T19:10:39Z</dcterms:created>
  <dcterms:modified xsi:type="dcterms:W3CDTF">2021-03-04T18:39:02Z</dcterms:modified>
</cp:coreProperties>
</file>