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05FE5C74-BEE4-4EC2-96D3-4373AF2A9A63}" xr6:coauthVersionLast="47" xr6:coauthVersionMax="47" xr10:uidLastSave="{00000000-0000-0000-0000-000000000000}"/>
  <bookViews>
    <workbookView xWindow="-120" yWindow="-120" windowWidth="38640" windowHeight="15840" firstSheet="6" activeTab="21" xr2:uid="{00000000-000D-0000-FFFF-FFFF00000000}"/>
  </bookViews>
  <sheets>
    <sheet name="07-06-16" sheetId="4" r:id="rId1"/>
    <sheet name="08-09-16" sheetId="6" r:id="rId2"/>
    <sheet name="04-11-16" sheetId="7" r:id="rId3"/>
    <sheet name="13-09-2018" sheetId="8" r:id="rId4"/>
    <sheet name="19-04-19" sheetId="9" r:id="rId5"/>
    <sheet name="02-12-20" sheetId="10" r:id="rId6"/>
    <sheet name="17-12-20" sheetId="11" r:id="rId7"/>
    <sheet name="04-03-21" sheetId="12" r:id="rId8"/>
    <sheet name="21-07-21" sheetId="13" r:id="rId9"/>
    <sheet name="05-10-21" sheetId="14" r:id="rId10"/>
    <sheet name="28-03-22" sheetId="15" r:id="rId11"/>
    <sheet name="28-04-23" sheetId="16" r:id="rId12"/>
    <sheet name="30-05-23" sheetId="17" r:id="rId13"/>
    <sheet name="03-10-23" sheetId="18" r:id="rId14"/>
    <sheet name="05-11-23" sheetId="19" r:id="rId15"/>
    <sheet name="12-12-23" sheetId="20" r:id="rId16"/>
    <sheet name="18-02-24" sheetId="21" r:id="rId17"/>
    <sheet name="11-05-24" sheetId="22" r:id="rId18"/>
    <sheet name="27-07-24" sheetId="23" r:id="rId19"/>
    <sheet name="Activités" sheetId="5" r:id="rId20"/>
    <sheet name="2024-10-15 - 24-24539" sheetId="24" r:id="rId21"/>
    <sheet name="2024-11-16 - 24-24619" sheetId="25" r:id="rId22"/>
  </sheets>
  <definedNames>
    <definedName name="Liste_Activités">Activités!$C$5:$C$45</definedName>
    <definedName name="Print_Area" localSheetId="5">'02-12-20'!$A$1:$F$89</definedName>
    <definedName name="Print_Area" localSheetId="13">'03-10-23'!$A$1:$F$88</definedName>
    <definedName name="Print_Area" localSheetId="7">'04-03-21'!$A$1:$F$86</definedName>
    <definedName name="Print_Area" localSheetId="2">'04-11-16'!$A$1:$F$89</definedName>
    <definedName name="Print_Area" localSheetId="9">'05-10-21'!$A$1:$F$89</definedName>
    <definedName name="Print_Area" localSheetId="14">'05-11-23'!$A$1:$F$86</definedName>
    <definedName name="Print_Area" localSheetId="0">'07-06-16'!$A$1:$F$89</definedName>
    <definedName name="Print_Area" localSheetId="1">'08-09-16'!$A$1:$F$89</definedName>
    <definedName name="Print_Area" localSheetId="17">'11-05-24'!$A$1:$F$89</definedName>
    <definedName name="Print_Area" localSheetId="15">'12-12-23'!$A$1:$F$89</definedName>
    <definedName name="Print_Area" localSheetId="3">'13-09-2018'!$A$1:$F$89</definedName>
    <definedName name="Print_Area" localSheetId="6">'17-12-20'!$A$1:$F$89</definedName>
    <definedName name="Print_Area" localSheetId="16">'18-02-24'!$A$1:$F$89</definedName>
    <definedName name="Print_Area" localSheetId="4">'19-04-19'!$A$1:$F$89</definedName>
    <definedName name="Print_Area" localSheetId="8">'21-07-21'!$A$1:$F$88</definedName>
    <definedName name="Print_Area" localSheetId="18">'27-07-24'!$A$1:$F$87</definedName>
    <definedName name="Print_Area" localSheetId="10">'28-03-22'!$A$1:$F$89</definedName>
    <definedName name="Print_Area" localSheetId="11">'28-04-23'!$A$1:$F$87</definedName>
    <definedName name="Print_Area" localSheetId="12">'30-05-23'!$A$1:$F$87</definedName>
    <definedName name="Print_Area" localSheetId="19">Activités!$A$1:$D$45</definedName>
    <definedName name="_xlnm.Print_Area" localSheetId="5">'02-12-20'!$A$1:$F$89</definedName>
    <definedName name="_xlnm.Print_Area" localSheetId="13">'03-10-23'!$A$1:$F$88</definedName>
    <definedName name="_xlnm.Print_Area" localSheetId="7">'04-03-21'!$A$1:$F$86</definedName>
    <definedName name="_xlnm.Print_Area" localSheetId="2">'04-11-16'!$A$1:$F$89</definedName>
    <definedName name="_xlnm.Print_Area" localSheetId="9">'05-10-21'!$A$1:$F$89</definedName>
    <definedName name="_xlnm.Print_Area" localSheetId="14">'05-11-23'!$A$1:$F$86</definedName>
    <definedName name="_xlnm.Print_Area" localSheetId="0">'07-06-16'!$A$1:$F$89</definedName>
    <definedName name="_xlnm.Print_Area" localSheetId="1">'08-09-16'!$A$1:$F$89</definedName>
    <definedName name="_xlnm.Print_Area" localSheetId="17">'11-05-24'!$A$1:$F$89</definedName>
    <definedName name="_xlnm.Print_Area" localSheetId="15">'12-12-23'!$A$1:$F$89</definedName>
    <definedName name="_xlnm.Print_Area" localSheetId="3">'13-09-2018'!$A$1:$F$89</definedName>
    <definedName name="_xlnm.Print_Area" localSheetId="6">'17-12-20'!$A$1:$F$89</definedName>
    <definedName name="_xlnm.Print_Area" localSheetId="16">'18-02-24'!$A$1:$F$89</definedName>
    <definedName name="_xlnm.Print_Area" localSheetId="4">'19-04-19'!$A$1:$F$89</definedName>
    <definedName name="_xlnm.Print_Area" localSheetId="20">'2024-10-15 - 24-24539'!$A$1:$F$89</definedName>
    <definedName name="_xlnm.Print_Area" localSheetId="21">'2024-11-16 - 24-24619'!$A$1:$F$89</definedName>
    <definedName name="_xlnm.Print_Area" localSheetId="8">'21-07-21'!$A$1:$F$88</definedName>
    <definedName name="_xlnm.Print_Area" localSheetId="18">'27-07-24'!$A$1:$F$87</definedName>
    <definedName name="_xlnm.Print_Area" localSheetId="10">'28-03-22'!$A$1:$F$89</definedName>
    <definedName name="_xlnm.Print_Area" localSheetId="11">'28-04-23'!$A$1:$F$87</definedName>
    <definedName name="_xlnm.Print_Area" localSheetId="12">'30-05-23'!$A$1:$F$87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23" l="1"/>
  <c r="E70" i="23"/>
  <c r="E69" i="22"/>
  <c r="E72" i="22"/>
  <c r="E69" i="21"/>
  <c r="E72" i="21" s="1"/>
  <c r="E69" i="20"/>
  <c r="E72" i="20"/>
  <c r="E66" i="19"/>
  <c r="E69" i="19" s="1"/>
  <c r="E68" i="18"/>
  <c r="E71" i="18"/>
  <c r="E67" i="17"/>
  <c r="E70" i="17"/>
  <c r="E67" i="16"/>
  <c r="E70" i="16"/>
  <c r="E69" i="15"/>
  <c r="E72" i="15"/>
  <c r="E73" i="15"/>
  <c r="E74" i="15"/>
  <c r="E76" i="15"/>
  <c r="E80" i="15"/>
  <c r="E80" i="14"/>
  <c r="E76" i="14"/>
  <c r="E74" i="14"/>
  <c r="E73" i="14"/>
  <c r="E72" i="14"/>
  <c r="E69" i="14"/>
  <c r="E79" i="13"/>
  <c r="E75" i="13"/>
  <c r="E73" i="13"/>
  <c r="E72" i="13"/>
  <c r="E71" i="13"/>
  <c r="E68" i="13"/>
  <c r="E77" i="12"/>
  <c r="E73" i="12"/>
  <c r="E71" i="12"/>
  <c r="E70" i="12"/>
  <c r="E69" i="12"/>
  <c r="E66" i="12"/>
  <c r="E80" i="11"/>
  <c r="E76" i="11"/>
  <c r="E74" i="11"/>
  <c r="E73" i="11"/>
  <c r="E72" i="11"/>
  <c r="E69" i="11"/>
  <c r="E80" i="10"/>
  <c r="E76" i="10"/>
  <c r="E74" i="10"/>
  <c r="E73" i="10"/>
  <c r="E72" i="10"/>
  <c r="E69" i="10"/>
  <c r="E80" i="9"/>
  <c r="E76" i="9"/>
  <c r="E74" i="9"/>
  <c r="E73" i="9"/>
  <c r="E72" i="9"/>
  <c r="E69" i="9"/>
  <c r="E80" i="8"/>
  <c r="E76" i="8"/>
  <c r="E74" i="8"/>
  <c r="E73" i="8"/>
  <c r="E72" i="8"/>
  <c r="E69" i="8"/>
  <c r="E80" i="7"/>
  <c r="E76" i="7"/>
  <c r="E74" i="7"/>
  <c r="E73" i="7"/>
  <c r="E72" i="7"/>
  <c r="E69" i="7"/>
  <c r="E80" i="6"/>
  <c r="E76" i="6"/>
  <c r="E74" i="6"/>
  <c r="E73" i="6"/>
  <c r="E72" i="6"/>
  <c r="E80" i="4"/>
  <c r="E76" i="4"/>
  <c r="E74" i="4"/>
  <c r="E73" i="4"/>
  <c r="E72" i="4"/>
  <c r="E69" i="4"/>
  <c r="E72" i="23" l="1"/>
  <c r="E71" i="23"/>
  <c r="E74" i="22"/>
  <c r="E73" i="22"/>
  <c r="E76" i="22" s="1"/>
  <c r="E80" i="22" s="1"/>
  <c r="E74" i="21"/>
  <c r="E73" i="21"/>
  <c r="E76" i="21" s="1"/>
  <c r="E80" i="21" s="1"/>
  <c r="E73" i="20"/>
  <c r="E74" i="20"/>
  <c r="E71" i="19"/>
  <c r="E70" i="19"/>
  <c r="E73" i="18"/>
  <c r="E72" i="18"/>
  <c r="E75" i="18" s="1"/>
  <c r="E79" i="18" s="1"/>
  <c r="E71" i="17"/>
  <c r="E72" i="17"/>
  <c r="E71" i="16"/>
  <c r="E72" i="16"/>
  <c r="E74" i="23" l="1"/>
  <c r="E78" i="23" s="1"/>
  <c r="E76" i="20"/>
  <c r="E80" i="20" s="1"/>
  <c r="E73" i="19"/>
  <c r="E77" i="19" s="1"/>
  <c r="E74" i="17"/>
  <c r="E78" i="17" s="1"/>
  <c r="E74" i="16"/>
  <c r="E78" i="16" s="1"/>
</calcChain>
</file>

<file path=xl/sharedStrings.xml><?xml version="1.0" encoding="utf-8"?>
<sst xmlns="http://schemas.openxmlformats.org/spreadsheetml/2006/main" count="571" uniqueCount="168">
  <si>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</si>
  <si>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</si>
  <si>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</si>
  <si>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</si>
  <si>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</si>
  <si>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</si>
  <si>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</si>
  <si>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</si>
  <si>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</si>
  <si>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</si>
  <si>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</si>
  <si>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</si>
  <si>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</si>
  <si>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</si>
  <si>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</si>
  <si>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</si>
  <si>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</si>
  <si>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</si>
  <si>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</si>
  <si>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</si>
  <si>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</si>
  <si>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</si>
  <si>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</si>
  <si>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</si>
  <si>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</si>
  <si>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</si>
  <si>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</si>
  <si>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</si>
  <si>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</si>
  <si>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</si>
  <si>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</si>
  <si>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Lecture et rédaction de divers courriels avec les divers intervenants;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</si>
  <si>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</si>
  <si>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</si>
  <si>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</si>
  <si>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</si>
  <si>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</si>
  <si>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</si>
  <si>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</si>
  <si>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</si>
  <si>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Le 7 juin 2016</t>
  </si>
  <si>
    <t>FRANÇOIS HAMEL</t>
  </si>
  <si>
    <t>ASSURANCIA INC</t>
  </si>
  <si>
    <t>6645 boul. Henri-Bourassa
Québec (Québec) G1H 3C4</t>
  </si>
  <si>
    <t># 16141</t>
  </si>
  <si>
    <t xml:space="preserve"> - Diverses discussions téléphoniques avec vous et votre comptable;</t>
  </si>
  <si>
    <t xml:space="preserve"> - Recherches et analyses requises pour déterminer la façon de faire la mise en place ;</t>
  </si>
  <si>
    <t xml:space="preserve"> - Lecture et rédaction de divers courriels ;</t>
  </si>
  <si>
    <t>Le 8 septembre 2016</t>
  </si>
  <si>
    <t># 16200</t>
  </si>
  <si>
    <t xml:space="preserve"> - Commentaires et réponses à Michel Lafrance sur les aspects touchant la fiscalité ;</t>
  </si>
  <si>
    <t xml:space="preserve"> - Discussions téléphoniques avec Michel Lafrance et analyse des documents soumis ;</t>
  </si>
  <si>
    <t xml:space="preserve"> - Discussions téléphoniques avec vous et analyse des documents soumis ;</t>
  </si>
  <si>
    <t>Le 4 novembre 2016</t>
  </si>
  <si>
    <t># 16242</t>
  </si>
  <si>
    <t>Le 13 septembre 2018</t>
  </si>
  <si>
    <t># 18196</t>
  </si>
  <si>
    <t xml:space="preserve"> - Diverses discussions téléphoniques avec vous, Lucie, la Banque Nationale et Sophie Vézina ;</t>
  </si>
  <si>
    <t xml:space="preserve"> - Révision des différentes versions de la documentation juridique afférente à la présente réorganisation;</t>
  </si>
  <si>
    <t>Le 19 AVRIL 2019</t>
  </si>
  <si>
    <t># 19114</t>
  </si>
  <si>
    <t xml:space="preserve"> - Prise de connaissance et analyse des documents soumis dans le dossier Mongeau Poirier;</t>
  </si>
  <si>
    <t xml:space="preserve"> - Rédaction d'un mémorandum fiscal pour mettre en place la réorganisation pour Mongeau Poirier;</t>
  </si>
  <si>
    <t>Le 2 DÉCEMBRE 2020</t>
  </si>
  <si>
    <t># 20299</t>
  </si>
  <si>
    <t xml:space="preserve"> - Analyse du dossier de Assurances Lévesque Berthiaume ;</t>
  </si>
  <si>
    <t xml:space="preserve"> - Diverses discussions téléphoniques et courriels avec Intact, vos comptables, vos conseillers juridiques et vous ;</t>
  </si>
  <si>
    <t xml:space="preserve"> - Travail avec votre comptable relativement aux démarches à préparer ;</t>
  </si>
  <si>
    <t xml:space="preserve"> - Révision de la documentation juridique relativement à la liquidation &amp; dissolution de Assurances Lévesque Berthiaume ;</t>
  </si>
  <si>
    <t xml:space="preserve"> - Début de préparation du formulaire T2027 et de lettre pour les gouvernements lors de la liquidation pour éviter certains impacts fiscaux ;</t>
  </si>
  <si>
    <t>Le 17 DÉCEMBRE 2020</t>
  </si>
  <si>
    <t># 20340</t>
  </si>
  <si>
    <t xml:space="preserve"> - Travail avec votre comptable relativement aux états financiers et déclarations de revenus de Lévesque et Berthiaume ;</t>
  </si>
  <si>
    <t xml:space="preserve"> - Travail concernant le dossier de Assurances Lévesque et Berthiaume ;</t>
  </si>
  <si>
    <t># 21044</t>
  </si>
  <si>
    <t>Le 4 MARS 2021</t>
  </si>
  <si>
    <t xml:space="preserve"> - Travail avec votre comptable concernant la production des états financiers et déclarations de revenus de Assurances Lévesque et Berthiaume ;</t>
  </si>
  <si>
    <t xml:space="preserve"> - Préparation des formulaires T2027 et son équivalent du Québec dans le dossier de liquidation de Lévesque et Berthiaume ;</t>
  </si>
  <si>
    <t xml:space="preserve"> - Préparation à la rencontre et rencontre virtuelle pour le transfert de volumes le 13 janvier 2021 ;</t>
  </si>
  <si>
    <t xml:space="preserve"> - Préparation à la rencontre et rencontre virtuelle pour le transfert de volumes le 23 février 2021 ;</t>
  </si>
  <si>
    <t xml:space="preserve"> - Lecture, analyse et rédaction de divers courriels ;</t>
  </si>
  <si>
    <t xml:space="preserve"> - Analyse des différentes possibilités (dont la transaction papillon) de transfert de volume d'assurance aux différents cabinets, recherches fiscales entourant l'analyse, détermination des conséquences fiscales de chacune des possibilités, discussions téléphoniques avec chacun des actionnaires, analyse de tous les documents obtenus de chacun des actionnaires, détermination des possibilités, préparation d'un tableau résumant les conséquences fiscales d'un des scénarios ;</t>
  </si>
  <si>
    <t>Le 21 JUILLET 2021</t>
  </si>
  <si>
    <t># 21306</t>
  </si>
  <si>
    <t xml:space="preserve"> - Travail avec votre comptable concernant la production des états financiers et déclarations de revenus de la société ;</t>
  </si>
  <si>
    <t xml:space="preserve"> - Diverses discussions et échanges de courriels avec votre comptable et vous-même relativement à la possibilité de réclamer une PTPE ou une perte en capital ;</t>
  </si>
  <si>
    <t xml:space="preserve"> - Préparer procuration et débuter analyse pour déclaration d'un CDC ;</t>
  </si>
  <si>
    <t xml:space="preserve"> - Questionnements relativement au contrat de gestion de clientèle appartenant à Assurancia Inc.</t>
  </si>
  <si>
    <t>Le 5 OCTOBRE 2021</t>
  </si>
  <si>
    <t># 21395</t>
  </si>
  <si>
    <t xml:space="preserve"> - Travail avec votre comptable concernant la production de la déclaration d'impôt amendée ;</t>
  </si>
  <si>
    <t>Le 28 MARS 2022</t>
  </si>
  <si>
    <t># 22078</t>
  </si>
  <si>
    <t xml:space="preserve"> - Préparation à la rencontre et rencontre avec vous par Vidéoconférence ;</t>
  </si>
  <si>
    <t xml:space="preserve"> - Demande d'information de l'ARC sur T2027 de Lévesque &amp; Berthiaume ; </t>
  </si>
  <si>
    <t>Le 28 AVRIL 2023</t>
  </si>
  <si>
    <t># 23128</t>
  </si>
  <si>
    <t xml:space="preserve"> - Travail relativement au prix de vente de Campeau - analyse des documents reçus, cueuillette de renseignements relativement aux informations manquantes, diverses discussions téléphoniques, gérer la problématique reliée à la non comptabilisation aux états financiers, analyse, lecture et rédactions de divers courriels, etc.</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</si>
  <si>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</si>
  <si>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</si>
  <si>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</si>
  <si>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</si>
  <si>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</si>
  <si>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</si>
  <si>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</si>
  <si>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</si>
  <si>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Rédaction de directives aux juristes afin de mettre en place la planification fiscale ;</t>
  </si>
  <si>
    <t xml:space="preserve"> - Préparation d'organigrammes corporatifs avant et après opérations;</t>
  </si>
  <si>
    <t xml:space="preserve"> - Analyses, calculs et préparation de tableaux en lien avec l'établissement d'une juste valeur marchande de la société ;</t>
  </si>
  <si>
    <t xml:space="preserve"> - Démarches d'obtention du numéro d'entreprise fédéral pour la nouvelle société ;</t>
  </si>
  <si>
    <t xml:space="preserve"> - Préparation des formulaires d'obtention des numéros de fiducie fédéral et provincial pour la nouvelle fiducie ;</t>
  </si>
  <si>
    <t xml:space="preserve"> - Préparation des différents formulaires et annexes requises afin de déclarer un CDC ;</t>
  </si>
  <si>
    <t xml:space="preserve"> - Préparer un sommaire de chèques à faire pour la séance de clôture ;</t>
  </si>
  <si>
    <t xml:space="preserve"> - Validation de la conformité des chèques/virements effectués en concordance avec nos directives ;</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</si>
  <si>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</si>
  <si>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</si>
  <si>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</si>
  <si>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Lecture, analyse et rédaction de divers courriels avec les divers intervenants;</t>
  </si>
  <si>
    <t>Le 30 MAI 2023</t>
  </si>
  <si>
    <t># 23191</t>
  </si>
  <si>
    <t xml:space="preserve"> - Travail relativement au transfert des volumes détenu dans la société aux différents actionnaires, aux conséquences fiscales, analyse de tous les documents passés afin d'établir les conséquences fiscales, analyse des options possibles, recherches fiscales, préparation de tableaux, préparation d'un sommaire par courriel afin d'expliquer les conclusions ;</t>
  </si>
  <si>
    <t xml:space="preserve">  - Discussions téléphoniques et lecture, analyse et rédaction de divers courriels avec tous ;</t>
  </si>
  <si>
    <t>Le 3 OCTOBRE 2023</t>
  </si>
  <si>
    <t># 23332</t>
  </si>
  <si>
    <t xml:space="preserve"> - Préparation à la rencontre et rencontre avec tous par Vidéoconférence ;</t>
  </si>
  <si>
    <t xml:space="preserve"> - Répondre aux diverses questions de chacun des actionnaires ;</t>
  </si>
  <si>
    <t xml:space="preserve"> - Analyse des livres des minutes pour déterminer les caractéristiques fiscales des actions ainsi que de déterminer les impacts sur le calcul du compte de dividende en capital ;</t>
  </si>
  <si>
    <t xml:space="preserve"> - Analyse des différents documents de vente de volume et préparation d'un sommaire des différentes ventes ;</t>
  </si>
  <si>
    <t>Le 5 NOVEMBRE 2023</t>
  </si>
  <si>
    <t># 23403</t>
  </si>
  <si>
    <t xml:space="preserve"> - Recueullir les différentes informations pertinentes pour reconstituer l'historique du compte de CDC et des transactions survenues sur l'achalandage/biens en immobilisation depuis la création de la société, incluant les sociétés liquidées et fusionnées ;</t>
  </si>
  <si>
    <t xml:space="preserve"> - Analyse de toutes les informations reçues en lien avec les transactions historiques sur l'achalandage/biens en immobilisation et préparation de tableaux afin de déterminer les impacts fiscaux en découlant ;</t>
  </si>
  <si>
    <t xml:space="preserve"> - Recherches fiscales requises relativement aux règles transitoires de changement de régime de bien en immobilisation et les impacts lors des présentes transactions ;</t>
  </si>
  <si>
    <t xml:space="preserve"> - Préparation de tableaux de répartition du CDC et de l'impôt de la partie IV afin de refléter l'intention des actionnaires ;</t>
  </si>
  <si>
    <t>Le 14 DÉCEMBRE 2023</t>
  </si>
  <si>
    <t># 23484</t>
  </si>
  <si>
    <t xml:space="preserve"> - Finalisation du mémorandum fiscal pour mettre en place la réorganisation fiscale déterminée ;</t>
  </si>
  <si>
    <t xml:space="preserve"> - Finalisation des différents formulaires et annexes requises afin de déclarer un CDC et signature des différents documents ;</t>
  </si>
  <si>
    <t>Le 18 FÉVRIER 2024</t>
  </si>
  <si>
    <t># 24019</t>
  </si>
  <si>
    <t xml:space="preserve"> - Travail en lien avec le rachat des actions détenues par Assurancia Leduc, Decelle, Dubuc &amp; Ass. ;</t>
  </si>
  <si>
    <t xml:space="preserve"> - Révision de la documentation juridique afférente au rachat ;</t>
  </si>
  <si>
    <t>Le 11 MAI 2024</t>
  </si>
  <si>
    <t># 24198</t>
  </si>
  <si>
    <t xml:space="preserve"> - Lecture, analyse et rédaction de divers courriels avec les divers intervenants relativement à la comptabilisation de la vente de volume ;</t>
  </si>
  <si>
    <t>Le 27 JUILLET 2024</t>
  </si>
  <si>
    <t>JEAN-PIERRE TARDIF</t>
  </si>
  <si>
    <t># 24380</t>
  </si>
  <si>
    <t xml:space="preserve"> - Travail relativement au dossier d'achat de Assur360 - analyse des différents documents reçus, différents échanges courriels, préparer les différents commentaires, révision de la documentation légale, révision de tous les chiffres, révision du mémorandum fiscal, revoir les documents de financement, etc. </t>
  </si>
  <si>
    <t>Le 15 OCTOBRE 2024</t>
  </si>
  <si>
    <t>François Hamel</t>
  </si>
  <si>
    <t>Assurancia Inc.</t>
  </si>
  <si>
    <t>6645 boul. Henri-Bourassa</t>
  </si>
  <si>
    <t>Québec, Québec, G1H 3C4</t>
  </si>
  <si>
    <t>24-24539</t>
  </si>
  <si>
    <t xml:space="preserve"> - Révision de la documentation juridique afférente à la deuxième portion de l'achat de Assur360;</t>
  </si>
  <si>
    <t/>
  </si>
  <si>
    <t xml:space="preserve"> - Travail sur la conversion de la dette en actions privilégiées ;</t>
  </si>
  <si>
    <t xml:space="preserve"> - Préparation à la rencontre et rencontre avec vous par Vidéoconférence;</t>
  </si>
  <si>
    <t xml:space="preserve"> - Analyse de la mise en place de la nouvelle entreprise avec Jean;</t>
  </si>
  <si>
    <t xml:space="preserve"> - Analyse des ajustements de prix de vente de Assur360;</t>
  </si>
  <si>
    <t>Heures</t>
  </si>
  <si>
    <t>Taux</t>
  </si>
  <si>
    <t>Frais d'expert en taxes</t>
  </si>
  <si>
    <t>Le 16 NOVEMBRE 2024</t>
  </si>
  <si>
    <t>24-24619</t>
  </si>
  <si>
    <t xml:space="preserve"> - Travail sur l'analyse de la valeur de Assurancia Inc. ;</t>
  </si>
  <si>
    <t xml:space="preserve"> - Travail sur valeur de Assur360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</si>
</sst>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sz val="10"/>
      <name val="Arial"/>
    </font>
    <font>
      <sz val="11"/>
      <name val="Verdana"/>
      <family val="2"/>
    </font>
    <font>
      <b/>
      <sz val="11"/>
      <color rgb="FF625850"/>
      <name val="Verdana"/>
      <family val="2"/>
    </font>
    <font>
      <b/>
      <u/>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4" fontId="1" fillId="0" borderId="0" applyFont="0" applyFill="0" applyBorder="0" applyAlignment="0" applyProtection="0"/>
    <xf numFmtId="44" fontId="1" fillId="0" borderId="0" applyFont="0" applyFill="0" applyBorder="0" applyAlignment="0" applyProtection="0"/>
    <xf numFmtId="9" fontId="22" fillId="0" borderId="0" applyFont="0" applyFill="0" applyBorder="0" applyAlignment="0" applyProtection="0"/>
    <xf numFmtId="0" fontId="1" fillId="0" borderId="0"/>
    <xf numFmtId="164" fontId="1" fillId="0" borderId="0" applyFont="0" applyFill="0" applyBorder="0" applyAlignment="0" applyProtection="0"/>
  </cellStyleXfs>
  <cellXfs count="134">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applyFill="1"/>
    <xf numFmtId="166" fontId="17" fillId="0" borderId="0" xfId="2" applyNumberFormat="1" applyFont="1" applyFill="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Fill="1" applyBorder="1"/>
    <xf numFmtId="0" fontId="17" fillId="0" borderId="0" xfId="0" applyFont="1" applyAlignment="1">
      <alignment horizontal="right"/>
    </xf>
    <xf numFmtId="166" fontId="17" fillId="0" borderId="0" xfId="1" applyNumberFormat="1" applyFont="1" applyFill="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Fill="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7" fillId="0" borderId="0" xfId="0" applyFont="1" applyAlignment="1">
      <alignment wrapText="1"/>
    </xf>
    <xf numFmtId="0" fontId="23" fillId="0" borderId="0" xfId="4" applyFont="1"/>
    <xf numFmtId="4" fontId="23" fillId="0" borderId="0" xfId="4" applyNumberFormat="1" applyFont="1" applyAlignment="1">
      <alignment horizontal="right"/>
    </xf>
    <xf numFmtId="168" fontId="23" fillId="0" borderId="0" xfId="4" applyNumberFormat="1" applyFont="1" applyAlignment="1">
      <alignment horizontal="right"/>
    </xf>
    <xf numFmtId="0" fontId="23" fillId="0" borderId="0" xfId="4" applyFont="1" applyAlignment="1">
      <alignment horizontal="left" indent="2"/>
    </xf>
    <xf numFmtId="0" fontId="17" fillId="0" borderId="0" xfId="4" applyFont="1" applyAlignment="1">
      <alignment vertical="center"/>
    </xf>
    <xf numFmtId="0" fontId="16" fillId="0" borderId="0" xfId="4" applyFont="1" applyAlignment="1">
      <alignment vertical="center"/>
    </xf>
    <xf numFmtId="4" fontId="17" fillId="0" borderId="0" xfId="4" applyNumberFormat="1" applyFont="1" applyAlignment="1">
      <alignment horizontal="right" vertical="center"/>
    </xf>
    <xf numFmtId="168" fontId="17" fillId="0" borderId="0" xfId="4" applyNumberFormat="1" applyFont="1" applyAlignment="1">
      <alignment horizontal="right" vertical="center"/>
    </xf>
    <xf numFmtId="49" fontId="16" fillId="0" borderId="0" xfId="4" applyNumberFormat="1" applyFont="1" applyAlignment="1">
      <alignment vertical="center"/>
    </xf>
    <xf numFmtId="4" fontId="16" fillId="0" borderId="0" xfId="4" applyNumberFormat="1" applyFont="1" applyAlignment="1">
      <alignment horizontal="right" vertical="center"/>
    </xf>
    <xf numFmtId="168" fontId="16" fillId="0" borderId="0" xfId="4" applyNumberFormat="1" applyFont="1" applyAlignment="1">
      <alignment horizontal="right" vertical="center"/>
    </xf>
    <xf numFmtId="0" fontId="16" fillId="0" borderId="0" xfId="4" applyFont="1" applyAlignment="1">
      <alignment horizontal="center" vertical="center"/>
    </xf>
    <xf numFmtId="0" fontId="17" fillId="0" borderId="1" xfId="4" applyFont="1" applyBorder="1" applyAlignment="1">
      <alignment vertical="center"/>
    </xf>
    <xf numFmtId="4" fontId="17" fillId="0" borderId="1" xfId="4" applyNumberFormat="1" applyFont="1" applyBorder="1" applyAlignment="1">
      <alignment horizontal="right" vertical="center"/>
    </xf>
    <xf numFmtId="168" fontId="17" fillId="0" borderId="1" xfId="4" applyNumberFormat="1" applyFont="1" applyBorder="1" applyAlignment="1">
      <alignment horizontal="right" vertical="center"/>
    </xf>
    <xf numFmtId="0" fontId="11" fillId="0" borderId="0" xfId="4" applyFont="1" applyAlignment="1">
      <alignment vertical="top"/>
    </xf>
    <xf numFmtId="0" fontId="24" fillId="0" borderId="0" xfId="4" applyFont="1" applyAlignment="1">
      <alignment horizontal="center" vertical="top"/>
    </xf>
    <xf numFmtId="0" fontId="12" fillId="0" borderId="0" xfId="4" applyFont="1" applyAlignment="1">
      <alignment vertical="center"/>
    </xf>
    <xf numFmtId="0" fontId="12" fillId="0" borderId="0" xfId="4" applyFont="1"/>
    <xf numFmtId="0" fontId="24" fillId="0" borderId="0" xfId="4" applyFont="1" applyAlignment="1">
      <alignment vertical="center"/>
    </xf>
    <xf numFmtId="4" fontId="25" fillId="0" borderId="0" xfId="4" applyNumberFormat="1" applyFont="1" applyAlignment="1">
      <alignment horizontal="center" vertical="center"/>
    </xf>
    <xf numFmtId="168" fontId="25" fillId="0" borderId="0" xfId="4" applyNumberFormat="1" applyFont="1" applyAlignment="1">
      <alignment horizontal="center" vertical="center"/>
    </xf>
    <xf numFmtId="0" fontId="12" fillId="0" borderId="0" xfId="4" quotePrefix="1" applyFont="1" applyAlignment="1">
      <alignment horizontal="left" indent="1"/>
    </xf>
    <xf numFmtId="2" fontId="12" fillId="0" borderId="0" xfId="4" applyNumberFormat="1" applyFont="1" applyAlignment="1">
      <alignment horizontal="right" vertical="center" wrapText="1" shrinkToFit="1"/>
    </xf>
    <xf numFmtId="168" fontId="12" fillId="0" borderId="0" xfId="4" applyNumberFormat="1" applyFont="1" applyAlignment="1">
      <alignment horizontal="right" vertical="center" wrapText="1" shrinkToFit="1"/>
    </xf>
    <xf numFmtId="2" fontId="12" fillId="0" borderId="0" xfId="4" applyNumberFormat="1" applyFont="1" applyAlignment="1">
      <alignment horizontal="right" vertical="center"/>
    </xf>
    <xf numFmtId="0" fontId="12" fillId="0" borderId="0" xfId="4" quotePrefix="1" applyFont="1" applyAlignment="1">
      <alignment horizontal="left" wrapText="1" indent="1" shrinkToFit="1"/>
    </xf>
    <xf numFmtId="0" fontId="12" fillId="0" borderId="0" xfId="4" quotePrefix="1" applyFont="1" applyAlignment="1">
      <alignment horizontal="left" vertical="center" wrapText="1" shrinkToFit="1"/>
    </xf>
    <xf numFmtId="0" fontId="24" fillId="0" borderId="0" xfId="4" quotePrefix="1" applyFont="1" applyAlignment="1">
      <alignment horizontal="right" vertical="center" wrapText="1" shrinkToFit="1"/>
    </xf>
    <xf numFmtId="4" fontId="26" fillId="0" borderId="0" xfId="0" applyNumberFormat="1" applyFont="1" applyAlignment="1">
      <alignment horizontal="center" vertical="center" wrapText="1"/>
    </xf>
    <xf numFmtId="168" fontId="26" fillId="0" borderId="0" xfId="0" applyNumberFormat="1" applyFont="1" applyAlignment="1">
      <alignment horizontal="center" wrapText="1"/>
    </xf>
    <xf numFmtId="169" fontId="12" fillId="0" borderId="0" xfId="4" applyNumberFormat="1" applyFont="1" applyAlignment="1">
      <alignment horizontal="center" vertical="center"/>
    </xf>
    <xf numFmtId="168" fontId="12" fillId="0" borderId="0" xfId="4" applyNumberFormat="1" applyFont="1" applyAlignment="1">
      <alignment horizontal="center" vertical="center"/>
    </xf>
    <xf numFmtId="169" fontId="25" fillId="0" borderId="0" xfId="0" applyNumberFormat="1" applyFont="1" applyAlignment="1">
      <alignment horizontal="center" vertical="center"/>
    </xf>
    <xf numFmtId="168" fontId="25" fillId="0" borderId="0" xfId="0" applyNumberFormat="1" applyFont="1" applyAlignment="1">
      <alignment horizontal="center" vertical="center"/>
    </xf>
    <xf numFmtId="0" fontId="12" fillId="0" borderId="0" xfId="4" quotePrefix="1" applyFont="1" applyAlignment="1">
      <alignment vertical="center" wrapText="1" shrinkToFit="1"/>
    </xf>
    <xf numFmtId="7" fontId="12" fillId="0" borderId="0" xfId="4" applyNumberFormat="1" applyFont="1" applyAlignment="1">
      <alignment vertical="center" wrapText="1" shrinkToFit="1"/>
    </xf>
    <xf numFmtId="0" fontId="24" fillId="0" borderId="0" xfId="4" quotePrefix="1" applyFont="1" applyAlignment="1">
      <alignment vertical="center" shrinkToFit="1"/>
    </xf>
    <xf numFmtId="169" fontId="12" fillId="0" borderId="0" xfId="4" applyNumberFormat="1" applyFont="1" applyAlignment="1">
      <alignment horizontal="center" vertical="center" shrinkToFit="1"/>
    </xf>
    <xf numFmtId="168" fontId="12" fillId="0" borderId="0" xfId="4" applyNumberFormat="1" applyFont="1" applyAlignment="1">
      <alignment horizontal="center" vertical="center" shrinkToFit="1"/>
    </xf>
    <xf numFmtId="0" fontId="24" fillId="0" borderId="0" xfId="4" applyFont="1" applyAlignment="1">
      <alignment vertical="center" shrinkToFit="1"/>
    </xf>
    <xf numFmtId="0" fontId="16" fillId="0" borderId="0" xfId="4" applyFont="1" applyAlignment="1">
      <alignment horizontal="left" vertical="center"/>
    </xf>
    <xf numFmtId="168" fontId="16" fillId="0" borderId="0" xfId="2" applyNumberFormat="1" applyFont="1"/>
    <xf numFmtId="0" fontId="17" fillId="0" borderId="0" xfId="4" applyFont="1" applyAlignment="1">
      <alignment horizontal="right" vertical="center"/>
    </xf>
    <xf numFmtId="0" fontId="17" fillId="0" borderId="0" xfId="4" applyFont="1"/>
    <xf numFmtId="168" fontId="17" fillId="0" borderId="0" xfId="2" applyNumberFormat="1" applyFont="1"/>
    <xf numFmtId="7" fontId="17" fillId="0" borderId="0" xfId="4" applyNumberFormat="1" applyFont="1" applyAlignment="1">
      <alignment horizontal="right" vertical="center"/>
    </xf>
    <xf numFmtId="168" fontId="16" fillId="0" borderId="0" xfId="5" applyNumberFormat="1" applyFont="1"/>
    <xf numFmtId="10" fontId="17" fillId="0" borderId="0" xfId="3" applyNumberFormat="1" applyFont="1" applyAlignment="1">
      <alignment horizontal="left" vertical="center"/>
    </xf>
    <xf numFmtId="168" fontId="17" fillId="0" borderId="0" xfId="5" applyNumberFormat="1" applyFont="1" applyBorder="1"/>
    <xf numFmtId="0" fontId="17" fillId="0" borderId="0" xfId="4" applyFont="1" applyAlignment="1">
      <alignment horizontal="left" vertical="center"/>
    </xf>
    <xf numFmtId="167" fontId="17" fillId="0" borderId="0" xfId="3" applyNumberFormat="1" applyFont="1" applyAlignment="1">
      <alignment horizontal="left" vertical="center"/>
    </xf>
    <xf numFmtId="168" fontId="17" fillId="0" borderId="17" xfId="5" applyNumberFormat="1" applyFont="1" applyBorder="1"/>
    <xf numFmtId="0" fontId="24" fillId="0" borderId="0" xfId="4" applyFont="1"/>
    <xf numFmtId="166" fontId="17" fillId="0" borderId="0" xfId="5" applyNumberFormat="1" applyFont="1" applyBorder="1"/>
    <xf numFmtId="168" fontId="16" fillId="0" borderId="2" xfId="2" applyNumberFormat="1" applyFont="1" applyBorder="1"/>
    <xf numFmtId="166" fontId="16" fillId="0" borderId="0" xfId="2" applyNumberFormat="1" applyFont="1" applyBorder="1"/>
    <xf numFmtId="168" fontId="17" fillId="0" borderId="0" xfId="4" applyNumberFormat="1" applyFont="1" applyAlignment="1">
      <alignment horizontal="left" vertical="center"/>
    </xf>
    <xf numFmtId="4" fontId="28" fillId="3" borderId="15" xfId="4" applyNumberFormat="1" applyFont="1" applyFill="1" applyBorder="1" applyAlignment="1">
      <alignment horizontal="right" vertical="center"/>
    </xf>
    <xf numFmtId="168" fontId="27" fillId="3" borderId="15" xfId="4" applyNumberFormat="1" applyFont="1" applyFill="1" applyBorder="1" applyAlignment="1">
      <alignment horizontal="right" vertical="center"/>
    </xf>
    <xf numFmtId="0" fontId="14" fillId="0" borderId="0" xfId="4" applyFont="1" applyAlignment="1">
      <alignment vertical="center"/>
    </xf>
    <xf numFmtId="0" fontId="14" fillId="0" borderId="0" xfId="4" applyFont="1"/>
    <xf numFmtId="0" fontId="12" fillId="0" borderId="0" xfId="4" applyFont="1" applyAlignment="1">
      <alignment horizontal="center" vertical="center"/>
    </xf>
    <xf numFmtId="0" fontId="11" fillId="0" borderId="0" xfId="4" applyFont="1"/>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indent="1" shrinkToFit="1"/>
    </xf>
    <xf numFmtId="0" fontId="10" fillId="0" borderId="13" xfId="0" applyFont="1" applyBorder="1" applyAlignment="1">
      <alignment horizontal="center" vertical="center"/>
    </xf>
    <xf numFmtId="0" fontId="17" fillId="0" borderId="0" xfId="0" applyFont="1" applyAlignment="1">
      <alignment horizontal="left" inden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7" fillId="0" borderId="0" xfId="0" applyFont="1" applyAlignment="1">
      <alignment horizontal="left"/>
    </xf>
    <xf numFmtId="0" fontId="12" fillId="0" borderId="0" xfId="0" applyFont="1" applyAlignment="1">
      <alignment horizontal="center"/>
    </xf>
    <xf numFmtId="0" fontId="12" fillId="0" borderId="0" xfId="0" applyFont="1" applyAlignment="1">
      <alignment horizontal="left" wrapText="1" shrinkToFit="1"/>
    </xf>
    <xf numFmtId="0" fontId="5" fillId="2" borderId="0" xfId="0" applyFont="1" applyFill="1" applyAlignment="1">
      <alignment horizontal="center"/>
    </xf>
    <xf numFmtId="0" fontId="16" fillId="0" borderId="13" xfId="4" applyFont="1" applyBorder="1" applyAlignment="1">
      <alignment horizontal="center" vertical="center"/>
    </xf>
    <xf numFmtId="0" fontId="27" fillId="3" borderId="14" xfId="4" applyFont="1" applyFill="1" applyBorder="1" applyAlignment="1">
      <alignment horizontal="left" vertical="center"/>
    </xf>
    <xf numFmtId="0" fontId="27" fillId="3" borderId="15" xfId="4" applyFont="1" applyFill="1" applyBorder="1" applyAlignment="1">
      <alignment horizontal="left" vertical="center"/>
    </xf>
    <xf numFmtId="0" fontId="29" fillId="0" borderId="0" xfId="4" applyFont="1" applyAlignment="1">
      <alignment horizontal="center" vertical="center"/>
    </xf>
    <xf numFmtId="0" fontId="14" fillId="0" borderId="0" xfId="4" applyFont="1" applyAlignment="1">
      <alignment horizontal="center" vertical="center"/>
    </xf>
    <xf numFmtId="0" fontId="18" fillId="0" borderId="0" xfId="4" applyFont="1" applyAlignment="1">
      <alignment horizontal="center" vertical="center"/>
    </xf>
    <xf numFmtId="0" fontId="12" fillId="0" borderId="0" xfId="4" applyFont="1" applyAlignment="1">
      <alignment horizontal="center" vertical="center"/>
    </xf>
    <xf numFmtId="0" fontId="16" fillId="0" borderId="0" xfId="0" applyFont="1" applyAlignment="1">
      <alignment horizontal="center"/>
    </xf>
    <xf numFmtId="0" fontId="24" fillId="0" borderId="0" xfId="4" quotePrefix="1" applyFont="1" applyAlignment="1">
      <alignment horizontal="left" indent="1"/>
    </xf>
    <xf numFmtId="169" fontId="25" fillId="0" borderId="0" xfId="4" applyNumberFormat="1" applyFont="1" applyAlignment="1">
      <alignment horizontal="center" vertical="center"/>
    </xf>
  </cellXfs>
  <cellStyles count="6">
    <cellStyle name="Milliers" xfId="1" builtinId="3"/>
    <cellStyle name="Milliers 2" xfId="5" xr:uid="{150E045F-FA44-49CC-B7E6-F0563B78E1FA}"/>
    <cellStyle name="Monétaire" xfId="2" builtinId="4"/>
    <cellStyle name="Normal" xfId="0" builtinId="0"/>
    <cellStyle name="Normal 2" xfId="4" xr:uid="{7925604C-E6F8-4CFF-B406-D58BF91A3D92}"/>
    <cellStyle name="Pourcentage"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FB086FC-E80A-4CCE-B1D1-7973AA2E43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973E766-70CE-4025-9D4F-200CA9D9EA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BB2167D-6D8B-40A3-B052-11B1C55D72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4893962-C8F0-4357-BF92-55FDFB0E87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5983A92-6038-4CF0-BEBE-0BBAE17725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C5E0B14-C1E4-4A68-8EA6-2C48062917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3AAB3BE-2B2E-4871-BBAF-F2A2FEBEC6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51BE1C2-056A-40AE-A861-25384FA71D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2003BF1-1D84-4C29-AFA1-826C7EDD49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75C6539-4097-4603-8E10-74F213841A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2875B80D-253E-434D-AFDD-C70574991CA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0BF683F9-5A27-4EBF-8357-2EEAF3A480F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B01FCD1-75A2-4DF3-9640-E15D6882EF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2B46D52-EC5A-4B71-A991-1CCE898198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06629A1-FD3D-4C5A-A7B1-3BB731F4D5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447ABF8-E3B8-4C5C-A200-5ADE33376E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60E9591-DF30-4E6F-8022-A78CE82CBF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zoomScale="80" zoomScaleNormal="100" zoomScaleSheetLayoutView="80" workbookViewId="0">
      <selection activeCell="B58" sqref="B58:D5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44</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3"/>
      <c r="C33" s="113"/>
      <c r="D33" s="113"/>
      <c r="E33" s="28"/>
      <c r="F33" s="21"/>
    </row>
    <row r="34" spans="1:6" ht="14.25" x14ac:dyDescent="0.2">
      <c r="A34" s="21"/>
      <c r="B34" s="113"/>
      <c r="C34" s="113"/>
      <c r="D34" s="113"/>
      <c r="E34" s="28"/>
      <c r="F34" s="21"/>
    </row>
    <row r="35" spans="1:6" ht="14.25" x14ac:dyDescent="0.2">
      <c r="A35" s="21"/>
      <c r="B35" s="113" t="s">
        <v>2</v>
      </c>
      <c r="C35" s="113"/>
      <c r="D35" s="113"/>
      <c r="E35" s="28"/>
      <c r="F35" s="21"/>
    </row>
    <row r="36" spans="1:6" ht="14.25" x14ac:dyDescent="0.2">
      <c r="A36" s="21"/>
      <c r="B36" s="113"/>
      <c r="C36" s="113"/>
      <c r="D36" s="113"/>
      <c r="E36" s="28"/>
      <c r="F36" s="21"/>
    </row>
    <row r="37" spans="1:6" ht="14.25" x14ac:dyDescent="0.2">
      <c r="A37" s="21"/>
      <c r="B37" s="113"/>
      <c r="C37" s="113"/>
      <c r="D37" s="113"/>
      <c r="E37" s="28"/>
      <c r="F37" s="21"/>
    </row>
    <row r="38" spans="1:6" ht="14.25" x14ac:dyDescent="0.2">
      <c r="A38" s="21"/>
      <c r="B38" s="113" t="s">
        <v>45</v>
      </c>
      <c r="C38" s="113"/>
      <c r="D38" s="113"/>
      <c r="E38" s="28"/>
      <c r="F38" s="21"/>
    </row>
    <row r="39" spans="1:6" ht="14.25" x14ac:dyDescent="0.2">
      <c r="A39" s="21"/>
      <c r="B39" s="113"/>
      <c r="C39" s="113"/>
      <c r="D39" s="113"/>
      <c r="E39" s="28"/>
      <c r="F39" s="21"/>
    </row>
    <row r="40" spans="1:6" ht="14.25" x14ac:dyDescent="0.2">
      <c r="A40" s="21"/>
      <c r="B40" s="113"/>
      <c r="C40" s="113"/>
      <c r="D40" s="113"/>
      <c r="E40" s="28"/>
      <c r="F40" s="21"/>
    </row>
    <row r="41" spans="1:6" ht="14.25" x14ac:dyDescent="0.2">
      <c r="A41" s="21"/>
      <c r="B41" s="113" t="s">
        <v>46</v>
      </c>
      <c r="C41" s="113"/>
      <c r="D41" s="113"/>
      <c r="E41" s="28"/>
      <c r="F41" s="21"/>
    </row>
    <row r="42" spans="1:6" ht="14.25" x14ac:dyDescent="0.2">
      <c r="A42" s="21"/>
      <c r="B42" s="113"/>
      <c r="C42" s="113"/>
      <c r="D42" s="113"/>
      <c r="E42" s="28"/>
      <c r="F42" s="21"/>
    </row>
    <row r="43" spans="1:6" ht="14.25" x14ac:dyDescent="0.2">
      <c r="A43" s="21"/>
      <c r="B43" s="113"/>
      <c r="C43" s="113"/>
      <c r="D43" s="113"/>
      <c r="E43" s="28"/>
      <c r="F43" s="21"/>
    </row>
    <row r="44" spans="1:6" ht="14.25" x14ac:dyDescent="0.2">
      <c r="A44" s="21"/>
      <c r="B44" s="113" t="s">
        <v>47</v>
      </c>
      <c r="C44" s="113"/>
      <c r="D44" s="113"/>
      <c r="E44" s="28"/>
      <c r="F44" s="21"/>
    </row>
    <row r="45" spans="1:6" ht="14.25" x14ac:dyDescent="0.2">
      <c r="A45" s="21"/>
      <c r="B45" s="113"/>
      <c r="C45" s="113"/>
      <c r="D45" s="113"/>
      <c r="E45" s="28"/>
      <c r="F45" s="21"/>
    </row>
    <row r="46" spans="1:6" ht="14.25" x14ac:dyDescent="0.2">
      <c r="A46" s="21"/>
      <c r="B46" s="113"/>
      <c r="C46" s="113"/>
      <c r="D46" s="113"/>
      <c r="E46" s="28"/>
      <c r="F46" s="21"/>
    </row>
    <row r="47" spans="1:6" ht="14.25" x14ac:dyDescent="0.2">
      <c r="A47" s="21"/>
      <c r="B47" s="113"/>
      <c r="C47" s="113"/>
      <c r="D47" s="113"/>
      <c r="E47" s="28"/>
      <c r="F47" s="21"/>
    </row>
    <row r="48" spans="1:6" ht="14.25" x14ac:dyDescent="0.2">
      <c r="A48" s="21"/>
      <c r="B48" s="113"/>
      <c r="C48" s="113"/>
      <c r="D48" s="113"/>
      <c r="E48" s="28"/>
      <c r="F48" s="21"/>
    </row>
    <row r="49" spans="1:6" ht="14.25" x14ac:dyDescent="0.2">
      <c r="A49" s="21"/>
      <c r="B49" s="113"/>
      <c r="C49" s="113"/>
      <c r="D49" s="113"/>
      <c r="E49" s="28"/>
      <c r="F49" s="21"/>
    </row>
    <row r="50" spans="1:6" ht="14.25" x14ac:dyDescent="0.2">
      <c r="A50" s="21"/>
      <c r="B50" s="113"/>
      <c r="C50" s="113"/>
      <c r="D50" s="113"/>
      <c r="E50" s="28"/>
      <c r="F50" s="21"/>
    </row>
    <row r="51" spans="1:6" ht="14.25" x14ac:dyDescent="0.2">
      <c r="A51" s="21"/>
      <c r="B51" s="113"/>
      <c r="C51" s="113"/>
      <c r="D51" s="113"/>
      <c r="E51" s="28"/>
      <c r="F51" s="21"/>
    </row>
    <row r="52" spans="1:6" ht="14.25" x14ac:dyDescent="0.2">
      <c r="A52" s="21"/>
      <c r="B52" s="113"/>
      <c r="C52" s="113"/>
      <c r="D52" s="113"/>
      <c r="E52" s="28"/>
      <c r="F52" s="21"/>
    </row>
    <row r="53" spans="1:6" ht="14.25" x14ac:dyDescent="0.2">
      <c r="A53" s="21"/>
      <c r="B53" s="113"/>
      <c r="C53" s="113"/>
      <c r="D53" s="113"/>
      <c r="E53" s="28"/>
      <c r="F53" s="21"/>
    </row>
    <row r="54" spans="1:6" ht="14.25" x14ac:dyDescent="0.2">
      <c r="A54" s="21"/>
      <c r="B54" s="113"/>
      <c r="C54" s="113"/>
      <c r="D54" s="113"/>
      <c r="E54" s="28"/>
      <c r="F54" s="21"/>
    </row>
    <row r="55" spans="1:6" ht="14.25" x14ac:dyDescent="0.2">
      <c r="A55" s="21"/>
      <c r="B55" s="113"/>
      <c r="C55" s="113"/>
      <c r="D55" s="113"/>
      <c r="E55" s="28"/>
      <c r="F55" s="21"/>
    </row>
    <row r="56" spans="1:6" ht="14.25" x14ac:dyDescent="0.2">
      <c r="A56" s="21"/>
      <c r="B56" s="113"/>
      <c r="C56" s="113"/>
      <c r="D56" s="113"/>
      <c r="E56" s="28"/>
      <c r="F56" s="21"/>
    </row>
    <row r="57" spans="1:6" ht="14.25" x14ac:dyDescent="0.2">
      <c r="A57" s="21"/>
      <c r="B57" s="113"/>
      <c r="C57" s="113"/>
      <c r="D57" s="113"/>
      <c r="E57" s="28"/>
      <c r="F57" s="21"/>
    </row>
    <row r="58" spans="1:6" ht="14.25" x14ac:dyDescent="0.2">
      <c r="A58" s="21"/>
      <c r="B58" s="113"/>
      <c r="C58" s="113"/>
      <c r="D58" s="113"/>
      <c r="E58" s="28"/>
      <c r="F58" s="21"/>
    </row>
    <row r="59" spans="1:6" ht="14.25" x14ac:dyDescent="0.2">
      <c r="A59" s="21"/>
      <c r="B59" s="113"/>
      <c r="C59" s="113"/>
      <c r="D59" s="113"/>
      <c r="E59" s="28"/>
      <c r="F59" s="21"/>
    </row>
    <row r="60" spans="1:6" ht="14.25" x14ac:dyDescent="0.2">
      <c r="A60" s="21"/>
      <c r="B60" s="113"/>
      <c r="C60" s="113"/>
      <c r="D60" s="113"/>
      <c r="E60" s="28"/>
      <c r="F60" s="21"/>
    </row>
    <row r="61" spans="1:6" ht="14.25" x14ac:dyDescent="0.2">
      <c r="A61" s="21"/>
      <c r="B61" s="113"/>
      <c r="C61" s="113"/>
      <c r="D61" s="113"/>
      <c r="E61" s="28"/>
      <c r="F61" s="21"/>
    </row>
    <row r="62" spans="1:6" ht="14.25" x14ac:dyDescent="0.2">
      <c r="A62" s="21"/>
      <c r="B62" s="113"/>
      <c r="C62" s="113"/>
      <c r="D62" s="113"/>
      <c r="E62" s="28"/>
      <c r="F62" s="21"/>
    </row>
    <row r="63" spans="1:6" ht="14.25" x14ac:dyDescent="0.2">
      <c r="A63" s="21"/>
      <c r="B63" s="113"/>
      <c r="C63" s="113"/>
      <c r="D63" s="113"/>
      <c r="E63" s="28"/>
      <c r="F63" s="21"/>
    </row>
    <row r="64" spans="1:6" ht="14.25" x14ac:dyDescent="0.2">
      <c r="A64" s="21"/>
      <c r="B64" s="113"/>
      <c r="C64" s="113"/>
      <c r="D64" s="113"/>
      <c r="E64" s="28"/>
      <c r="F64" s="21"/>
    </row>
    <row r="65" spans="1:6" ht="14.25" x14ac:dyDescent="0.2">
      <c r="A65" s="21"/>
      <c r="B65" s="113"/>
      <c r="C65" s="113"/>
      <c r="D65" s="113"/>
      <c r="E65" s="28"/>
      <c r="F65" s="21"/>
    </row>
    <row r="66" spans="1:6" ht="14.25" x14ac:dyDescent="0.2">
      <c r="A66" s="21"/>
      <c r="B66" s="113"/>
      <c r="C66" s="113"/>
      <c r="D66" s="113"/>
      <c r="E66" s="28"/>
      <c r="F66" s="21"/>
    </row>
    <row r="67" spans="1:6" ht="14.25" x14ac:dyDescent="0.2">
      <c r="A67" s="21"/>
      <c r="B67" s="113"/>
      <c r="C67" s="113"/>
      <c r="D67" s="113"/>
      <c r="E67" s="28"/>
      <c r="F67" s="21"/>
    </row>
    <row r="68" spans="1:6" ht="13.5" customHeight="1" x14ac:dyDescent="0.2">
      <c r="A68" s="21"/>
      <c r="B68" s="113"/>
      <c r="C68" s="113"/>
      <c r="D68" s="113"/>
      <c r="E68" s="28"/>
      <c r="F68" s="21"/>
    </row>
    <row r="69" spans="1:6" ht="13.5" customHeight="1" x14ac:dyDescent="0.2">
      <c r="A69" s="21"/>
      <c r="B69" s="25" t="s">
        <v>16</v>
      </c>
      <c r="C69" s="26"/>
      <c r="D69" s="26"/>
      <c r="E69" s="29">
        <f>3.75*235</f>
        <v>881.25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881.25</v>
      </c>
      <c r="F72" s="21"/>
    </row>
    <row r="73" spans="1:6" ht="13.5" customHeight="1" x14ac:dyDescent="0.2">
      <c r="A73" s="21"/>
      <c r="B73" s="26" t="s">
        <v>5</v>
      </c>
      <c r="C73" s="31">
        <v>0.05</v>
      </c>
      <c r="D73" s="26"/>
      <c r="E73" s="35">
        <f>ROUND(E72*C73,2)</f>
        <v>44.06</v>
      </c>
      <c r="F73" s="21"/>
    </row>
    <row r="74" spans="1:6" ht="13.5" customHeight="1" x14ac:dyDescent="0.2">
      <c r="A74" s="21"/>
      <c r="B74" s="26" t="s">
        <v>4</v>
      </c>
      <c r="C74" s="42">
        <v>9.9750000000000005E-2</v>
      </c>
      <c r="D74" s="26"/>
      <c r="E74" s="43">
        <f>ROUND(E72*C74,2)</f>
        <v>87.9</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1013.2099999999999</v>
      </c>
      <c r="F76" s="21"/>
    </row>
    <row r="77" spans="1:6" ht="15.75" thickTop="1" x14ac:dyDescent="0.2">
      <c r="A77" s="21"/>
      <c r="B77" s="115"/>
      <c r="C77" s="115"/>
      <c r="D77" s="115"/>
      <c r="E77" s="36"/>
      <c r="F77" s="21"/>
    </row>
    <row r="78" spans="1:6" ht="15" x14ac:dyDescent="0.2">
      <c r="A78" s="21"/>
      <c r="B78" s="120" t="s">
        <v>19</v>
      </c>
      <c r="C78" s="120"/>
      <c r="D78" s="120"/>
      <c r="E78" s="36">
        <v>0</v>
      </c>
      <c r="F78" s="21"/>
    </row>
    <row r="79" spans="1:6" ht="15" x14ac:dyDescent="0.2">
      <c r="A79" s="21"/>
      <c r="B79" s="115"/>
      <c r="C79" s="115"/>
      <c r="D79" s="115"/>
      <c r="E79" s="36"/>
      <c r="F79" s="21"/>
    </row>
    <row r="80" spans="1:6" ht="19.5" customHeight="1" x14ac:dyDescent="0.2">
      <c r="A80" s="21"/>
      <c r="B80" s="37" t="s">
        <v>18</v>
      </c>
      <c r="C80" s="38"/>
      <c r="D80" s="38"/>
      <c r="E80" s="39">
        <f>E76-E78</f>
        <v>1013.2099999999999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8"/>
      <c r="C83" s="118"/>
      <c r="D83" s="118"/>
      <c r="E83" s="118"/>
      <c r="F83" s="21"/>
    </row>
    <row r="84" spans="1:6" ht="14.25" x14ac:dyDescent="0.2">
      <c r="A84" s="112" t="s">
        <v>32</v>
      </c>
      <c r="B84" s="112"/>
      <c r="C84" s="112"/>
      <c r="D84" s="112"/>
      <c r="E84" s="112"/>
      <c r="F84" s="112"/>
    </row>
    <row r="85" spans="1:6" ht="14.25" x14ac:dyDescent="0.2">
      <c r="A85" s="121" t="s">
        <v>33</v>
      </c>
      <c r="B85" s="121"/>
      <c r="C85" s="121"/>
      <c r="D85" s="121"/>
      <c r="E85" s="121"/>
      <c r="F85" s="121"/>
    </row>
    <row r="86" spans="1:6" x14ac:dyDescent="0.2">
      <c r="A86" s="21"/>
      <c r="B86" s="21"/>
      <c r="C86" s="21"/>
      <c r="D86" s="21"/>
      <c r="E86" s="21"/>
      <c r="F86" s="21"/>
    </row>
    <row r="87" spans="1:6" x14ac:dyDescent="0.2">
      <c r="A87" s="21"/>
      <c r="B87" s="119"/>
      <c r="C87" s="119"/>
      <c r="D87" s="119"/>
      <c r="E87" s="119"/>
      <c r="F87" s="21"/>
    </row>
    <row r="88" spans="1:6" ht="15" x14ac:dyDescent="0.2">
      <c r="A88" s="111" t="s">
        <v>7</v>
      </c>
      <c r="B88" s="111"/>
      <c r="C88" s="111"/>
      <c r="D88" s="111"/>
      <c r="E88" s="111"/>
      <c r="F88" s="111"/>
    </row>
    <row r="90" spans="1:6" ht="39.75" customHeight="1" x14ac:dyDescent="0.2">
      <c r="B90" s="116"/>
      <c r="C90" s="117"/>
      <c r="D90" s="117"/>
    </row>
    <row r="91" spans="1:6" ht="13.5" customHeight="1" x14ac:dyDescent="0.2"/>
    <row r="92" spans="1:6" x14ac:dyDescent="0.2">
      <c r="B92" s="16"/>
      <c r="C92" s="16"/>
      <c r="D92" s="16"/>
    </row>
  </sheetData>
  <mergeCells count="46">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A88:F88"/>
    <mergeCell ref="A84:F84"/>
    <mergeCell ref="B33:D33"/>
    <mergeCell ref="B34:D34"/>
    <mergeCell ref="B64:D64"/>
    <mergeCell ref="B65:D65"/>
    <mergeCell ref="B66:D66"/>
    <mergeCell ref="B67:D67"/>
    <mergeCell ref="B68:D68"/>
    <mergeCell ref="B59:D59"/>
    <mergeCell ref="B60:D60"/>
    <mergeCell ref="B61:D61"/>
    <mergeCell ref="B62:D62"/>
    <mergeCell ref="B63:D63"/>
    <mergeCell ref="B53:D53"/>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88FC6-133E-474B-AAA8-4C9AFD6A08FC}">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89</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3"/>
      <c r="C33" s="113"/>
      <c r="D33" s="113"/>
      <c r="E33" s="28"/>
      <c r="F33" s="21"/>
    </row>
    <row r="34" spans="1:6" ht="14.25" x14ac:dyDescent="0.2">
      <c r="A34" s="21"/>
      <c r="B34" s="113" t="s">
        <v>90</v>
      </c>
      <c r="C34" s="113"/>
      <c r="D34" s="113"/>
      <c r="E34" s="28"/>
      <c r="F34" s="21"/>
    </row>
    <row r="35" spans="1:6" ht="14.25" x14ac:dyDescent="0.2">
      <c r="A35" s="21"/>
      <c r="B35" s="113"/>
      <c r="C35" s="113"/>
      <c r="D35" s="113"/>
      <c r="E35" s="28"/>
      <c r="F35" s="21"/>
    </row>
    <row r="36" spans="1:6" ht="14.25" x14ac:dyDescent="0.2">
      <c r="A36" s="21"/>
      <c r="B36" s="113"/>
      <c r="C36" s="113"/>
      <c r="D36" s="113"/>
      <c r="E36" s="28"/>
      <c r="F36" s="21"/>
    </row>
    <row r="37" spans="1:6" ht="14.25" x14ac:dyDescent="0.2">
      <c r="A37" s="21"/>
      <c r="B37" s="113" t="s">
        <v>80</v>
      </c>
      <c r="C37" s="113"/>
      <c r="D37" s="113"/>
      <c r="E37" s="28"/>
      <c r="F37" s="21"/>
    </row>
    <row r="38" spans="1:6" ht="14.25" x14ac:dyDescent="0.2">
      <c r="A38" s="21"/>
      <c r="B38" s="113"/>
      <c r="C38" s="113"/>
      <c r="D38" s="113"/>
      <c r="E38" s="28"/>
      <c r="F38" s="21"/>
    </row>
    <row r="39" spans="1:6" ht="14.25" x14ac:dyDescent="0.2">
      <c r="A39" s="21"/>
      <c r="B39" s="113"/>
      <c r="C39" s="113"/>
      <c r="D39" s="113"/>
      <c r="E39" s="28"/>
      <c r="F39" s="21"/>
    </row>
    <row r="40" spans="1:6" ht="14.25" x14ac:dyDescent="0.2">
      <c r="A40" s="21"/>
      <c r="B40" s="113"/>
      <c r="C40" s="113"/>
      <c r="D40" s="113"/>
      <c r="E40" s="28"/>
      <c r="F40" s="21"/>
    </row>
    <row r="41" spans="1:6" ht="14.25" x14ac:dyDescent="0.2">
      <c r="A41" s="21"/>
      <c r="B41" s="113"/>
      <c r="C41" s="113"/>
      <c r="D41" s="113"/>
      <c r="E41" s="28"/>
      <c r="F41" s="21"/>
    </row>
    <row r="42" spans="1:6" ht="14.25" x14ac:dyDescent="0.2">
      <c r="A42" s="21"/>
      <c r="B42" s="113"/>
      <c r="C42" s="113"/>
      <c r="D42" s="113"/>
      <c r="E42" s="28"/>
      <c r="F42" s="21"/>
    </row>
    <row r="43" spans="1:6" ht="14.25" x14ac:dyDescent="0.2">
      <c r="A43" s="21"/>
      <c r="B43" s="113"/>
      <c r="C43" s="113"/>
      <c r="D43" s="113"/>
      <c r="E43" s="28"/>
      <c r="F43" s="21"/>
    </row>
    <row r="44" spans="1:6" ht="14.25" x14ac:dyDescent="0.2">
      <c r="A44" s="21"/>
      <c r="B44" s="113"/>
      <c r="C44" s="113"/>
      <c r="D44" s="113"/>
      <c r="E44" s="28"/>
      <c r="F44" s="21"/>
    </row>
    <row r="45" spans="1:6" ht="14.25" x14ac:dyDescent="0.2">
      <c r="A45" s="21"/>
      <c r="B45" s="113"/>
      <c r="C45" s="113"/>
      <c r="D45" s="113"/>
      <c r="E45" s="28"/>
      <c r="F45" s="21"/>
    </row>
    <row r="46" spans="1:6" ht="14.25" x14ac:dyDescent="0.2">
      <c r="A46" s="21"/>
      <c r="B46" s="113"/>
      <c r="C46" s="113"/>
      <c r="D46" s="113"/>
      <c r="E46" s="28"/>
      <c r="F46" s="21"/>
    </row>
    <row r="47" spans="1:6" ht="14.25" x14ac:dyDescent="0.2">
      <c r="A47" s="21"/>
      <c r="B47" s="113"/>
      <c r="C47" s="113"/>
      <c r="D47" s="113"/>
      <c r="E47" s="28"/>
      <c r="F47" s="21"/>
    </row>
    <row r="48" spans="1:6" ht="14.25" x14ac:dyDescent="0.2">
      <c r="A48" s="21"/>
      <c r="B48" s="113"/>
      <c r="C48" s="113"/>
      <c r="D48" s="113"/>
      <c r="E48" s="28"/>
      <c r="F48" s="21"/>
    </row>
    <row r="49" spans="1:6" ht="14.25" x14ac:dyDescent="0.2">
      <c r="A49" s="21"/>
      <c r="B49" s="113"/>
      <c r="C49" s="113"/>
      <c r="D49" s="113"/>
      <c r="E49" s="28"/>
      <c r="F49" s="21"/>
    </row>
    <row r="50" spans="1:6" ht="14.25" x14ac:dyDescent="0.2">
      <c r="A50" s="21"/>
      <c r="B50" s="113"/>
      <c r="C50" s="113"/>
      <c r="D50" s="113"/>
      <c r="E50" s="28"/>
      <c r="F50" s="21"/>
    </row>
    <row r="51" spans="1:6" ht="14.25" x14ac:dyDescent="0.2">
      <c r="A51" s="21"/>
      <c r="B51" s="113"/>
      <c r="C51" s="113"/>
      <c r="D51" s="113"/>
      <c r="E51" s="28"/>
      <c r="F51" s="21"/>
    </row>
    <row r="52" spans="1:6" ht="14.25" x14ac:dyDescent="0.2">
      <c r="A52" s="21"/>
      <c r="B52" s="113"/>
      <c r="C52" s="113"/>
      <c r="D52" s="113"/>
      <c r="E52" s="28"/>
      <c r="F52" s="21"/>
    </row>
    <row r="53" spans="1:6" ht="14.25" x14ac:dyDescent="0.2">
      <c r="A53" s="21"/>
      <c r="B53" s="113"/>
      <c r="C53" s="113"/>
      <c r="D53" s="113"/>
      <c r="E53" s="28"/>
      <c r="F53" s="21"/>
    </row>
    <row r="54" spans="1:6" ht="14.25" x14ac:dyDescent="0.2">
      <c r="A54" s="21"/>
      <c r="B54" s="113"/>
      <c r="C54" s="113"/>
      <c r="D54" s="113"/>
      <c r="E54" s="28"/>
      <c r="F54" s="21"/>
    </row>
    <row r="55" spans="1:6" ht="14.25" x14ac:dyDescent="0.2">
      <c r="A55" s="21"/>
      <c r="B55" s="113"/>
      <c r="C55" s="113"/>
      <c r="D55" s="113"/>
      <c r="E55" s="28"/>
      <c r="F55" s="21"/>
    </row>
    <row r="56" spans="1:6" ht="14.25" x14ac:dyDescent="0.2">
      <c r="A56" s="21"/>
      <c r="B56" s="113"/>
      <c r="C56" s="113"/>
      <c r="D56" s="113"/>
      <c r="E56" s="28"/>
      <c r="F56" s="21"/>
    </row>
    <row r="57" spans="1:6" ht="14.25" x14ac:dyDescent="0.2">
      <c r="A57" s="21"/>
      <c r="B57" s="113"/>
      <c r="C57" s="113"/>
      <c r="D57" s="113"/>
      <c r="E57" s="28"/>
      <c r="F57" s="21"/>
    </row>
    <row r="58" spans="1:6" ht="14.25" x14ac:dyDescent="0.2">
      <c r="A58" s="21"/>
      <c r="B58" s="113"/>
      <c r="C58" s="113"/>
      <c r="D58" s="113"/>
      <c r="E58" s="28"/>
      <c r="F58" s="21"/>
    </row>
    <row r="59" spans="1:6" ht="14.25" x14ac:dyDescent="0.2">
      <c r="A59" s="21"/>
      <c r="B59" s="113"/>
      <c r="C59" s="113"/>
      <c r="D59" s="113"/>
      <c r="E59" s="28"/>
      <c r="F59" s="21"/>
    </row>
    <row r="60" spans="1:6" ht="14.25" x14ac:dyDescent="0.2">
      <c r="A60" s="21"/>
      <c r="B60" s="113"/>
      <c r="C60" s="113"/>
      <c r="D60" s="113"/>
      <c r="E60" s="28"/>
      <c r="F60" s="21"/>
    </row>
    <row r="61" spans="1:6" ht="14.25" x14ac:dyDescent="0.2">
      <c r="A61" s="21"/>
      <c r="B61" s="113"/>
      <c r="C61" s="113"/>
      <c r="D61" s="113"/>
      <c r="E61" s="28"/>
      <c r="F61" s="21"/>
    </row>
    <row r="62" spans="1:6" ht="14.25" x14ac:dyDescent="0.2">
      <c r="A62" s="21"/>
      <c r="B62" s="113"/>
      <c r="C62" s="113"/>
      <c r="D62" s="113"/>
      <c r="E62" s="28"/>
      <c r="F62" s="21"/>
    </row>
    <row r="63" spans="1:6" ht="14.25" x14ac:dyDescent="0.2">
      <c r="A63" s="21"/>
      <c r="B63" s="113"/>
      <c r="C63" s="113"/>
      <c r="D63" s="113"/>
      <c r="E63" s="28"/>
      <c r="F63" s="21"/>
    </row>
    <row r="64" spans="1:6" ht="14.25" x14ac:dyDescent="0.2">
      <c r="A64" s="21"/>
      <c r="B64" s="113"/>
      <c r="C64" s="113"/>
      <c r="D64" s="113"/>
      <c r="E64" s="28"/>
      <c r="F64" s="21"/>
    </row>
    <row r="65" spans="1:6" ht="14.25" x14ac:dyDescent="0.2">
      <c r="A65" s="21"/>
      <c r="B65" s="113"/>
      <c r="C65" s="113"/>
      <c r="D65" s="113"/>
      <c r="E65" s="28"/>
      <c r="F65" s="21"/>
    </row>
    <row r="66" spans="1:6" ht="14.25" x14ac:dyDescent="0.2">
      <c r="A66" s="21"/>
      <c r="B66" s="113"/>
      <c r="C66" s="113"/>
      <c r="D66" s="113"/>
      <c r="E66" s="28"/>
      <c r="F66" s="21"/>
    </row>
    <row r="67" spans="1:6" ht="14.25" x14ac:dyDescent="0.2">
      <c r="A67" s="21"/>
      <c r="B67" s="113"/>
      <c r="C67" s="113"/>
      <c r="D67" s="113"/>
      <c r="E67" s="28"/>
      <c r="F67" s="21"/>
    </row>
    <row r="68" spans="1:6" ht="13.5" customHeight="1" x14ac:dyDescent="0.2">
      <c r="A68" s="21"/>
      <c r="B68" s="113"/>
      <c r="C68" s="113"/>
      <c r="D68" s="113"/>
      <c r="E68" s="28"/>
      <c r="F68" s="21"/>
    </row>
    <row r="69" spans="1:6" ht="13.5" customHeight="1" x14ac:dyDescent="0.2">
      <c r="A69" s="21"/>
      <c r="B69" s="25" t="s">
        <v>16</v>
      </c>
      <c r="C69" s="26"/>
      <c r="D69" s="26"/>
      <c r="E69" s="29">
        <f>1.5*295</f>
        <v>442.5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442.5</v>
      </c>
      <c r="F72" s="21"/>
    </row>
    <row r="73" spans="1:6" ht="13.5" customHeight="1" x14ac:dyDescent="0.2">
      <c r="A73" s="21"/>
      <c r="B73" s="26" t="s">
        <v>5</v>
      </c>
      <c r="C73" s="31">
        <v>0.05</v>
      </c>
      <c r="D73" s="26"/>
      <c r="E73" s="35">
        <f>ROUND(E72*C73,2)</f>
        <v>22.13</v>
      </c>
      <c r="F73" s="21"/>
    </row>
    <row r="74" spans="1:6" ht="13.5" customHeight="1" x14ac:dyDescent="0.2">
      <c r="A74" s="21"/>
      <c r="B74" s="26" t="s">
        <v>4</v>
      </c>
      <c r="C74" s="42">
        <v>9.9750000000000005E-2</v>
      </c>
      <c r="D74" s="26"/>
      <c r="E74" s="43">
        <f>ROUND(E72*C74,2)</f>
        <v>44.14</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508.77</v>
      </c>
      <c r="F76" s="21"/>
    </row>
    <row r="77" spans="1:6" ht="15.75" thickTop="1" x14ac:dyDescent="0.2">
      <c r="A77" s="21"/>
      <c r="B77" s="115"/>
      <c r="C77" s="115"/>
      <c r="D77" s="115"/>
      <c r="E77" s="36"/>
      <c r="F77" s="21"/>
    </row>
    <row r="78" spans="1:6" ht="15" x14ac:dyDescent="0.2">
      <c r="A78" s="21"/>
      <c r="B78" s="120" t="s">
        <v>19</v>
      </c>
      <c r="C78" s="120"/>
      <c r="D78" s="120"/>
      <c r="E78" s="36">
        <v>0</v>
      </c>
      <c r="F78" s="21"/>
    </row>
    <row r="79" spans="1:6" ht="15" x14ac:dyDescent="0.2">
      <c r="A79" s="21"/>
      <c r="B79" s="115"/>
      <c r="C79" s="115"/>
      <c r="D79" s="115"/>
      <c r="E79" s="36"/>
      <c r="F79" s="21"/>
    </row>
    <row r="80" spans="1:6" ht="19.5" customHeight="1" x14ac:dyDescent="0.2">
      <c r="A80" s="21"/>
      <c r="B80" s="37" t="s">
        <v>18</v>
      </c>
      <c r="C80" s="38"/>
      <c r="D80" s="38"/>
      <c r="E80" s="39">
        <f>E76-E78</f>
        <v>508.77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8"/>
      <c r="C83" s="118"/>
      <c r="D83" s="118"/>
      <c r="E83" s="118"/>
      <c r="F83" s="21"/>
    </row>
    <row r="84" spans="1:6" ht="14.25" x14ac:dyDescent="0.2">
      <c r="A84" s="112" t="s">
        <v>32</v>
      </c>
      <c r="B84" s="112"/>
      <c r="C84" s="112"/>
      <c r="D84" s="112"/>
      <c r="E84" s="112"/>
      <c r="F84" s="112"/>
    </row>
    <row r="85" spans="1:6" ht="14.25" x14ac:dyDescent="0.2">
      <c r="A85" s="121" t="s">
        <v>33</v>
      </c>
      <c r="B85" s="121"/>
      <c r="C85" s="121"/>
      <c r="D85" s="121"/>
      <c r="E85" s="121"/>
      <c r="F85" s="121"/>
    </row>
    <row r="86" spans="1:6" x14ac:dyDescent="0.2">
      <c r="A86" s="21"/>
      <c r="B86" s="21"/>
      <c r="C86" s="21"/>
      <c r="D86" s="21"/>
      <c r="E86" s="21"/>
      <c r="F86" s="21"/>
    </row>
    <row r="87" spans="1:6" x14ac:dyDescent="0.2">
      <c r="A87" s="21"/>
      <c r="B87" s="119"/>
      <c r="C87" s="119"/>
      <c r="D87" s="119"/>
      <c r="E87" s="119"/>
      <c r="F87" s="21"/>
    </row>
    <row r="88" spans="1:6" ht="15" x14ac:dyDescent="0.2">
      <c r="A88" s="111" t="s">
        <v>7</v>
      </c>
      <c r="B88" s="111"/>
      <c r="C88" s="111"/>
      <c r="D88" s="111"/>
      <c r="E88" s="111"/>
      <c r="F88" s="111"/>
    </row>
    <row r="90" spans="1:6" ht="39.75" customHeight="1" x14ac:dyDescent="0.2">
      <c r="B90" s="116"/>
      <c r="C90" s="117"/>
      <c r="D90" s="117"/>
    </row>
    <row r="91" spans="1:6" ht="13.5" customHeight="1" x14ac:dyDescent="0.2"/>
    <row r="92" spans="1:6" x14ac:dyDescent="0.2">
      <c r="B92" s="16"/>
      <c r="C92" s="16"/>
      <c r="D92" s="16"/>
    </row>
  </sheetData>
  <mergeCells count="46">
    <mergeCell ref="B87:E87"/>
    <mergeCell ref="A88:F88"/>
    <mergeCell ref="B90:D90"/>
    <mergeCell ref="B36:D36"/>
    <mergeCell ref="B77:D77"/>
    <mergeCell ref="B78:D78"/>
    <mergeCell ref="B79:D79"/>
    <mergeCell ref="B83:E83"/>
    <mergeCell ref="A84:F84"/>
    <mergeCell ref="A85:F85"/>
    <mergeCell ref="B63:D63"/>
    <mergeCell ref="B64:D64"/>
    <mergeCell ref="B65:D65"/>
    <mergeCell ref="B66:D66"/>
    <mergeCell ref="B67:D67"/>
    <mergeCell ref="B68:D68"/>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0:F30"/>
    <mergeCell ref="B33:D33"/>
    <mergeCell ref="B34:D34"/>
    <mergeCell ref="B35:D35"/>
    <mergeCell ref="B37:D37"/>
  </mergeCells>
  <dataValidations count="1">
    <dataValidation type="list" allowBlank="1" showInputMessage="1" showErrorMessage="1" sqref="B77:B79 B12:B20 B33:B68" xr:uid="{5F8696F3-AB7C-4A78-A0A8-3BA140FFA76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73D4E-2D17-4C1B-B22A-07CE7A57D39D}">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92</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3"/>
      <c r="C33" s="113"/>
      <c r="D33" s="113"/>
      <c r="E33" s="28"/>
      <c r="F33" s="21"/>
    </row>
    <row r="34" spans="1:6" ht="14.25" x14ac:dyDescent="0.2">
      <c r="A34" s="21"/>
      <c r="B34" s="113" t="s">
        <v>93</v>
      </c>
      <c r="C34" s="113"/>
      <c r="D34" s="113"/>
      <c r="E34" s="28"/>
      <c r="F34" s="21"/>
    </row>
    <row r="35" spans="1:6" ht="14.25" x14ac:dyDescent="0.2">
      <c r="A35" s="21"/>
      <c r="B35" s="113"/>
      <c r="C35" s="113"/>
      <c r="D35" s="113"/>
      <c r="E35" s="28"/>
      <c r="F35" s="21"/>
    </row>
    <row r="36" spans="1:6" ht="14.25" x14ac:dyDescent="0.2">
      <c r="A36" s="21"/>
      <c r="B36" s="113"/>
      <c r="C36" s="113"/>
      <c r="D36" s="113"/>
      <c r="E36" s="28"/>
      <c r="F36" s="21"/>
    </row>
    <row r="37" spans="1:6" ht="14.25" x14ac:dyDescent="0.2">
      <c r="A37" s="21"/>
      <c r="B37" s="113" t="s">
        <v>94</v>
      </c>
      <c r="C37" s="113"/>
      <c r="D37" s="113"/>
      <c r="E37" s="28"/>
      <c r="F37" s="21"/>
    </row>
    <row r="38" spans="1:6" ht="14.25" x14ac:dyDescent="0.2">
      <c r="A38" s="21"/>
      <c r="B38" s="113"/>
      <c r="C38" s="113"/>
      <c r="D38" s="113"/>
      <c r="E38" s="28"/>
      <c r="F38" s="21"/>
    </row>
    <row r="39" spans="1:6" ht="14.25" x14ac:dyDescent="0.2">
      <c r="A39" s="21"/>
      <c r="B39" s="113"/>
      <c r="C39" s="113"/>
      <c r="D39" s="113"/>
      <c r="E39" s="28"/>
      <c r="F39" s="21"/>
    </row>
    <row r="40" spans="1:6" ht="14.25" x14ac:dyDescent="0.2">
      <c r="A40" s="21"/>
      <c r="B40" s="113"/>
      <c r="C40" s="113"/>
      <c r="D40" s="113"/>
      <c r="E40" s="28"/>
      <c r="F40" s="21"/>
    </row>
    <row r="41" spans="1:6" ht="14.25" x14ac:dyDescent="0.2">
      <c r="A41" s="21"/>
      <c r="B41" s="113"/>
      <c r="C41" s="113"/>
      <c r="D41" s="113"/>
      <c r="E41" s="28"/>
      <c r="F41" s="21"/>
    </row>
    <row r="42" spans="1:6" ht="14.25" x14ac:dyDescent="0.2">
      <c r="A42" s="21"/>
      <c r="B42" s="113"/>
      <c r="C42" s="113"/>
      <c r="D42" s="113"/>
      <c r="E42" s="28"/>
      <c r="F42" s="21"/>
    </row>
    <row r="43" spans="1:6" ht="14.25" x14ac:dyDescent="0.2">
      <c r="A43" s="21"/>
      <c r="B43" s="113"/>
      <c r="C43" s="113"/>
      <c r="D43" s="113"/>
      <c r="E43" s="28"/>
      <c r="F43" s="21"/>
    </row>
    <row r="44" spans="1:6" ht="14.25" x14ac:dyDescent="0.2">
      <c r="A44" s="21"/>
      <c r="B44" s="113"/>
      <c r="C44" s="113"/>
      <c r="D44" s="113"/>
      <c r="E44" s="28"/>
      <c r="F44" s="21"/>
    </row>
    <row r="45" spans="1:6" ht="14.25" x14ac:dyDescent="0.2">
      <c r="A45" s="21"/>
      <c r="B45" s="113"/>
      <c r="C45" s="113"/>
      <c r="D45" s="113"/>
      <c r="E45" s="28"/>
      <c r="F45" s="21"/>
    </row>
    <row r="46" spans="1:6" ht="14.25" x14ac:dyDescent="0.2">
      <c r="A46" s="21"/>
      <c r="B46" s="113"/>
      <c r="C46" s="113"/>
      <c r="D46" s="113"/>
      <c r="E46" s="28"/>
      <c r="F46" s="21"/>
    </row>
    <row r="47" spans="1:6" ht="14.25" x14ac:dyDescent="0.2">
      <c r="A47" s="21"/>
      <c r="B47" s="113"/>
      <c r="C47" s="113"/>
      <c r="D47" s="113"/>
      <c r="E47" s="28"/>
      <c r="F47" s="21"/>
    </row>
    <row r="48" spans="1:6" ht="14.25" x14ac:dyDescent="0.2">
      <c r="A48" s="21"/>
      <c r="B48" s="113"/>
      <c r="C48" s="113"/>
      <c r="D48" s="113"/>
      <c r="E48" s="28"/>
      <c r="F48" s="21"/>
    </row>
    <row r="49" spans="1:6" ht="14.25" x14ac:dyDescent="0.2">
      <c r="A49" s="21"/>
      <c r="B49" s="113"/>
      <c r="C49" s="113"/>
      <c r="D49" s="113"/>
      <c r="E49" s="28"/>
      <c r="F49" s="21"/>
    </row>
    <row r="50" spans="1:6" ht="14.25" x14ac:dyDescent="0.2">
      <c r="A50" s="21"/>
      <c r="B50" s="113"/>
      <c r="C50" s="113"/>
      <c r="D50" s="113"/>
      <c r="E50" s="28"/>
      <c r="F50" s="21"/>
    </row>
    <row r="51" spans="1:6" ht="14.25" x14ac:dyDescent="0.2">
      <c r="A51" s="21"/>
      <c r="B51" s="113"/>
      <c r="C51" s="113"/>
      <c r="D51" s="113"/>
      <c r="E51" s="28"/>
      <c r="F51" s="21"/>
    </row>
    <row r="52" spans="1:6" ht="14.25" x14ac:dyDescent="0.2">
      <c r="A52" s="21"/>
      <c r="B52" s="113"/>
      <c r="C52" s="113"/>
      <c r="D52" s="113"/>
      <c r="E52" s="28"/>
      <c r="F52" s="21"/>
    </row>
    <row r="53" spans="1:6" ht="14.25" x14ac:dyDescent="0.2">
      <c r="A53" s="21"/>
      <c r="B53" s="113"/>
      <c r="C53" s="113"/>
      <c r="D53" s="113"/>
      <c r="E53" s="28"/>
      <c r="F53" s="21"/>
    </row>
    <row r="54" spans="1:6" ht="14.25" x14ac:dyDescent="0.2">
      <c r="A54" s="21"/>
      <c r="B54" s="113"/>
      <c r="C54" s="113"/>
      <c r="D54" s="113"/>
      <c r="E54" s="28"/>
      <c r="F54" s="21"/>
    </row>
    <row r="55" spans="1:6" ht="14.25" x14ac:dyDescent="0.2">
      <c r="A55" s="21"/>
      <c r="B55" s="113"/>
      <c r="C55" s="113"/>
      <c r="D55" s="113"/>
      <c r="E55" s="28"/>
      <c r="F55" s="21"/>
    </row>
    <row r="56" spans="1:6" ht="14.25" x14ac:dyDescent="0.2">
      <c r="A56" s="21"/>
      <c r="B56" s="113"/>
      <c r="C56" s="113"/>
      <c r="D56" s="113"/>
      <c r="E56" s="28"/>
      <c r="F56" s="21"/>
    </row>
    <row r="57" spans="1:6" ht="14.25" x14ac:dyDescent="0.2">
      <c r="A57" s="21"/>
      <c r="B57" s="113"/>
      <c r="C57" s="113"/>
      <c r="D57" s="113"/>
      <c r="E57" s="28"/>
      <c r="F57" s="21"/>
    </row>
    <row r="58" spans="1:6" ht="14.25" x14ac:dyDescent="0.2">
      <c r="A58" s="21"/>
      <c r="B58" s="113"/>
      <c r="C58" s="113"/>
      <c r="D58" s="113"/>
      <c r="E58" s="28"/>
      <c r="F58" s="21"/>
    </row>
    <row r="59" spans="1:6" ht="14.25" x14ac:dyDescent="0.2">
      <c r="A59" s="21"/>
      <c r="B59" s="113"/>
      <c r="C59" s="113"/>
      <c r="D59" s="113"/>
      <c r="E59" s="28"/>
      <c r="F59" s="21"/>
    </row>
    <row r="60" spans="1:6" ht="14.25" x14ac:dyDescent="0.2">
      <c r="A60" s="21"/>
      <c r="B60" s="113"/>
      <c r="C60" s="113"/>
      <c r="D60" s="113"/>
      <c r="E60" s="28"/>
      <c r="F60" s="21"/>
    </row>
    <row r="61" spans="1:6" ht="14.25" x14ac:dyDescent="0.2">
      <c r="A61" s="21"/>
      <c r="B61" s="113"/>
      <c r="C61" s="113"/>
      <c r="D61" s="113"/>
      <c r="E61" s="28"/>
      <c r="F61" s="21"/>
    </row>
    <row r="62" spans="1:6" ht="14.25" x14ac:dyDescent="0.2">
      <c r="A62" s="21"/>
      <c r="B62" s="113"/>
      <c r="C62" s="113"/>
      <c r="D62" s="113"/>
      <c r="E62" s="28"/>
      <c r="F62" s="21"/>
    </row>
    <row r="63" spans="1:6" ht="14.25" x14ac:dyDescent="0.2">
      <c r="A63" s="21"/>
      <c r="B63" s="113"/>
      <c r="C63" s="113"/>
      <c r="D63" s="113"/>
      <c r="E63" s="28"/>
      <c r="F63" s="21"/>
    </row>
    <row r="64" spans="1:6" ht="14.25" x14ac:dyDescent="0.2">
      <c r="A64" s="21"/>
      <c r="B64" s="113"/>
      <c r="C64" s="113"/>
      <c r="D64" s="113"/>
      <c r="E64" s="28"/>
      <c r="F64" s="21"/>
    </row>
    <row r="65" spans="1:6" ht="14.25" x14ac:dyDescent="0.2">
      <c r="A65" s="21"/>
      <c r="B65" s="113"/>
      <c r="C65" s="113"/>
      <c r="D65" s="113"/>
      <c r="E65" s="28"/>
      <c r="F65" s="21"/>
    </row>
    <row r="66" spans="1:6" ht="14.25" x14ac:dyDescent="0.2">
      <c r="A66" s="21"/>
      <c r="B66" s="113"/>
      <c r="C66" s="113"/>
      <c r="D66" s="113"/>
      <c r="E66" s="28"/>
      <c r="F66" s="21"/>
    </row>
    <row r="67" spans="1:6" ht="14.25" x14ac:dyDescent="0.2">
      <c r="A67" s="21"/>
      <c r="B67" s="113"/>
      <c r="C67" s="113"/>
      <c r="D67" s="113"/>
      <c r="E67" s="28"/>
      <c r="F67" s="21"/>
    </row>
    <row r="68" spans="1:6" ht="13.5" customHeight="1" x14ac:dyDescent="0.2">
      <c r="A68" s="21"/>
      <c r="B68" s="113"/>
      <c r="C68" s="113"/>
      <c r="D68" s="113"/>
      <c r="E68" s="28"/>
      <c r="F68" s="21"/>
    </row>
    <row r="69" spans="1:6" ht="13.5" customHeight="1" x14ac:dyDescent="0.2">
      <c r="A69" s="21"/>
      <c r="B69" s="25" t="s">
        <v>16</v>
      </c>
      <c r="C69" s="26"/>
      <c r="D69" s="26"/>
      <c r="E69" s="29">
        <f>2*325</f>
        <v>650</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650</v>
      </c>
      <c r="F72" s="21"/>
    </row>
    <row r="73" spans="1:6" ht="13.5" customHeight="1" x14ac:dyDescent="0.2">
      <c r="A73" s="21"/>
      <c r="B73" s="26" t="s">
        <v>5</v>
      </c>
      <c r="C73" s="31">
        <v>0.05</v>
      </c>
      <c r="D73" s="26"/>
      <c r="E73" s="35">
        <f>ROUND(E72*C73,2)</f>
        <v>32.5</v>
      </c>
      <c r="F73" s="21"/>
    </row>
    <row r="74" spans="1:6" ht="13.5" customHeight="1" x14ac:dyDescent="0.2">
      <c r="A74" s="21"/>
      <c r="B74" s="26" t="s">
        <v>4</v>
      </c>
      <c r="C74" s="42">
        <v>9.9750000000000005E-2</v>
      </c>
      <c r="D74" s="26"/>
      <c r="E74" s="43">
        <f>ROUND(E72*C74,2)</f>
        <v>64.84</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747.34</v>
      </c>
      <c r="F76" s="21"/>
    </row>
    <row r="77" spans="1:6" ht="15.75" thickTop="1" x14ac:dyDescent="0.2">
      <c r="A77" s="21"/>
      <c r="B77" s="115"/>
      <c r="C77" s="115"/>
      <c r="D77" s="115"/>
      <c r="E77" s="36"/>
      <c r="F77" s="21"/>
    </row>
    <row r="78" spans="1:6" ht="15" x14ac:dyDescent="0.2">
      <c r="A78" s="21"/>
      <c r="B78" s="120" t="s">
        <v>19</v>
      </c>
      <c r="C78" s="120"/>
      <c r="D78" s="120"/>
      <c r="E78" s="36">
        <v>0</v>
      </c>
      <c r="F78" s="21"/>
    </row>
    <row r="79" spans="1:6" ht="15" x14ac:dyDescent="0.2">
      <c r="A79" s="21"/>
      <c r="B79" s="115"/>
      <c r="C79" s="115"/>
      <c r="D79" s="115"/>
      <c r="E79" s="36"/>
      <c r="F79" s="21"/>
    </row>
    <row r="80" spans="1:6" ht="19.5" customHeight="1" x14ac:dyDescent="0.2">
      <c r="A80" s="21"/>
      <c r="B80" s="37" t="s">
        <v>18</v>
      </c>
      <c r="C80" s="38"/>
      <c r="D80" s="38"/>
      <c r="E80" s="39">
        <f>E76-E78</f>
        <v>747.34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8"/>
      <c r="C83" s="118"/>
      <c r="D83" s="118"/>
      <c r="E83" s="118"/>
      <c r="F83" s="21"/>
    </row>
    <row r="84" spans="1:6" ht="14.25" x14ac:dyDescent="0.2">
      <c r="A84" s="112" t="s">
        <v>32</v>
      </c>
      <c r="B84" s="112"/>
      <c r="C84" s="112"/>
      <c r="D84" s="112"/>
      <c r="E84" s="112"/>
      <c r="F84" s="112"/>
    </row>
    <row r="85" spans="1:6" ht="14.25" x14ac:dyDescent="0.2">
      <c r="A85" s="121" t="s">
        <v>33</v>
      </c>
      <c r="B85" s="121"/>
      <c r="C85" s="121"/>
      <c r="D85" s="121"/>
      <c r="E85" s="121"/>
      <c r="F85" s="121"/>
    </row>
    <row r="86" spans="1:6" x14ac:dyDescent="0.2">
      <c r="A86" s="21"/>
      <c r="B86" s="21"/>
      <c r="C86" s="21"/>
      <c r="D86" s="21"/>
      <c r="E86" s="21"/>
      <c r="F86" s="21"/>
    </row>
    <row r="87" spans="1:6" x14ac:dyDescent="0.2">
      <c r="A87" s="21"/>
      <c r="B87" s="119"/>
      <c r="C87" s="119"/>
      <c r="D87" s="119"/>
      <c r="E87" s="119"/>
      <c r="F87" s="21"/>
    </row>
    <row r="88" spans="1:6" ht="15" x14ac:dyDescent="0.2">
      <c r="A88" s="111" t="s">
        <v>7</v>
      </c>
      <c r="B88" s="111"/>
      <c r="C88" s="111"/>
      <c r="D88" s="111"/>
      <c r="E88" s="111"/>
      <c r="F88" s="111"/>
    </row>
    <row r="90" spans="1:6" ht="39.75" customHeight="1" x14ac:dyDescent="0.2">
      <c r="B90" s="116"/>
      <c r="C90" s="117"/>
      <c r="D90" s="117"/>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5973E3F2-DDAE-474E-A912-168DF8DF0EA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CAB40-9410-405B-8E26-562CE9DFE659}">
  <sheetPr>
    <pageSetUpPr fitToPage="1"/>
  </sheetPr>
  <dimension ref="A12:F90"/>
  <sheetViews>
    <sheetView view="pageBreakPreview" topLeftCell="A28" zoomScale="80" zoomScaleNormal="100" zoomScaleSheetLayoutView="80" workbookViewId="0">
      <selection activeCell="E67" sqref="E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96</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3"/>
      <c r="C33" s="113"/>
      <c r="D33" s="113"/>
      <c r="E33" s="28"/>
      <c r="F33" s="21"/>
    </row>
    <row r="34" spans="1:6" ht="49.5" customHeight="1" x14ac:dyDescent="0.2">
      <c r="A34" s="21"/>
      <c r="B34" s="113" t="s">
        <v>97</v>
      </c>
      <c r="C34" s="113"/>
      <c r="D34" s="113"/>
      <c r="E34" s="28"/>
      <c r="F34" s="21"/>
    </row>
    <row r="35" spans="1:6" ht="14.25" x14ac:dyDescent="0.2">
      <c r="A35" s="21"/>
      <c r="B35" s="113"/>
      <c r="C35" s="113"/>
      <c r="D35" s="113"/>
      <c r="E35" s="28"/>
      <c r="F35" s="21"/>
    </row>
    <row r="36" spans="1:6" ht="14.25" x14ac:dyDescent="0.2">
      <c r="A36" s="21"/>
      <c r="B36" s="113" t="s">
        <v>93</v>
      </c>
      <c r="C36" s="113"/>
      <c r="D36" s="113"/>
      <c r="E36" s="28"/>
      <c r="F36" s="21"/>
    </row>
    <row r="37" spans="1:6" ht="14.25" x14ac:dyDescent="0.2">
      <c r="A37" s="21"/>
      <c r="B37" s="113"/>
      <c r="C37" s="113"/>
      <c r="D37" s="113"/>
      <c r="E37" s="28"/>
      <c r="F37" s="21"/>
    </row>
    <row r="38" spans="1:6" ht="14.25" x14ac:dyDescent="0.2">
      <c r="A38" s="21"/>
      <c r="B38" s="122" t="s">
        <v>117</v>
      </c>
      <c r="C38" s="122"/>
      <c r="D38" s="122"/>
      <c r="E38" s="28"/>
      <c r="F38" s="21"/>
    </row>
    <row r="39" spans="1:6" ht="14.25" x14ac:dyDescent="0.2">
      <c r="A39" s="21"/>
      <c r="B39" s="113"/>
      <c r="C39" s="113"/>
      <c r="D39" s="113"/>
      <c r="E39" s="28"/>
      <c r="F39" s="21"/>
    </row>
    <row r="40" spans="1:6" ht="14.25" x14ac:dyDescent="0.2">
      <c r="A40" s="21"/>
      <c r="B40" s="113"/>
      <c r="C40" s="113"/>
      <c r="D40" s="113"/>
      <c r="E40" s="28"/>
      <c r="F40" s="21"/>
    </row>
    <row r="41" spans="1:6" ht="14.25" x14ac:dyDescent="0.2">
      <c r="A41" s="21"/>
      <c r="B41" s="113"/>
      <c r="C41" s="113"/>
      <c r="D41" s="113"/>
      <c r="E41" s="28"/>
      <c r="F41" s="21"/>
    </row>
    <row r="42" spans="1:6" ht="14.25" x14ac:dyDescent="0.2">
      <c r="A42" s="21"/>
      <c r="B42" s="113"/>
      <c r="C42" s="113"/>
      <c r="D42" s="113"/>
      <c r="E42" s="28"/>
      <c r="F42" s="21"/>
    </row>
    <row r="43" spans="1:6" ht="14.25" x14ac:dyDescent="0.2">
      <c r="A43" s="21"/>
      <c r="B43" s="113"/>
      <c r="C43" s="113"/>
      <c r="D43" s="113"/>
      <c r="E43" s="28"/>
      <c r="F43" s="21"/>
    </row>
    <row r="44" spans="1:6" ht="14.25" x14ac:dyDescent="0.2">
      <c r="A44" s="21"/>
      <c r="B44" s="113"/>
      <c r="C44" s="113"/>
      <c r="D44" s="113"/>
      <c r="E44" s="28"/>
      <c r="F44" s="21"/>
    </row>
    <row r="45" spans="1:6" ht="14.25" x14ac:dyDescent="0.2">
      <c r="A45" s="21"/>
      <c r="B45" s="113"/>
      <c r="C45" s="113"/>
      <c r="D45" s="113"/>
      <c r="E45" s="28"/>
      <c r="F45" s="21"/>
    </row>
    <row r="46" spans="1:6" ht="14.25" x14ac:dyDescent="0.2">
      <c r="A46" s="21"/>
      <c r="B46" s="113"/>
      <c r="C46" s="113"/>
      <c r="D46" s="113"/>
      <c r="E46" s="28"/>
      <c r="F46" s="21"/>
    </row>
    <row r="47" spans="1:6" ht="14.25" x14ac:dyDescent="0.2">
      <c r="A47" s="21"/>
      <c r="B47" s="113"/>
      <c r="C47" s="113"/>
      <c r="D47" s="113"/>
      <c r="E47" s="28"/>
      <c r="F47" s="21"/>
    </row>
    <row r="48" spans="1:6" ht="14.25" x14ac:dyDescent="0.2">
      <c r="A48" s="21"/>
      <c r="B48" s="113"/>
      <c r="C48" s="113"/>
      <c r="D48" s="113"/>
      <c r="E48" s="28"/>
      <c r="F48" s="21"/>
    </row>
    <row r="49" spans="1:6" ht="14.25" x14ac:dyDescent="0.2">
      <c r="A49" s="21"/>
      <c r="B49" s="113"/>
      <c r="C49" s="113"/>
      <c r="D49" s="113"/>
      <c r="E49" s="28"/>
      <c r="F49" s="21"/>
    </row>
    <row r="50" spans="1:6" ht="14.25" x14ac:dyDescent="0.2">
      <c r="A50" s="21"/>
      <c r="B50" s="113"/>
      <c r="C50" s="113"/>
      <c r="D50" s="113"/>
      <c r="E50" s="28"/>
      <c r="F50" s="21"/>
    </row>
    <row r="51" spans="1:6" ht="14.25" x14ac:dyDescent="0.2">
      <c r="A51" s="21"/>
      <c r="B51" s="113"/>
      <c r="C51" s="113"/>
      <c r="D51" s="113"/>
      <c r="E51" s="28"/>
      <c r="F51" s="21"/>
    </row>
    <row r="52" spans="1:6" ht="14.25" x14ac:dyDescent="0.2">
      <c r="A52" s="21"/>
      <c r="B52" s="113"/>
      <c r="C52" s="113"/>
      <c r="D52" s="113"/>
      <c r="E52" s="28"/>
      <c r="F52" s="21"/>
    </row>
    <row r="53" spans="1:6" ht="14.25" x14ac:dyDescent="0.2">
      <c r="A53" s="21"/>
      <c r="B53" s="113"/>
      <c r="C53" s="113"/>
      <c r="D53" s="113"/>
      <c r="E53" s="28"/>
      <c r="F53" s="21"/>
    </row>
    <row r="54" spans="1:6" ht="14.25" x14ac:dyDescent="0.2">
      <c r="A54" s="21"/>
      <c r="B54" s="113"/>
      <c r="C54" s="113"/>
      <c r="D54" s="113"/>
      <c r="E54" s="28"/>
      <c r="F54" s="21"/>
    </row>
    <row r="55" spans="1:6" ht="14.25" x14ac:dyDescent="0.2">
      <c r="A55" s="21"/>
      <c r="B55" s="113"/>
      <c r="C55" s="113"/>
      <c r="D55" s="113"/>
      <c r="E55" s="28"/>
      <c r="F55" s="21"/>
    </row>
    <row r="56" spans="1:6" ht="14.25" x14ac:dyDescent="0.2">
      <c r="A56" s="21"/>
      <c r="B56" s="113"/>
      <c r="C56" s="113"/>
      <c r="D56" s="113"/>
      <c r="E56" s="28"/>
      <c r="F56" s="21"/>
    </row>
    <row r="57" spans="1:6" ht="14.25" x14ac:dyDescent="0.2">
      <c r="A57" s="21"/>
      <c r="B57" s="113"/>
      <c r="C57" s="113"/>
      <c r="D57" s="113"/>
      <c r="E57" s="28"/>
      <c r="F57" s="21"/>
    </row>
    <row r="58" spans="1:6" ht="14.25" x14ac:dyDescent="0.2">
      <c r="A58" s="21"/>
      <c r="B58" s="113"/>
      <c r="C58" s="113"/>
      <c r="D58" s="113"/>
      <c r="E58" s="28"/>
      <c r="F58" s="21"/>
    </row>
    <row r="59" spans="1:6" ht="14.25" x14ac:dyDescent="0.2">
      <c r="A59" s="21"/>
      <c r="B59" s="113"/>
      <c r="C59" s="113"/>
      <c r="D59" s="113"/>
      <c r="E59" s="28"/>
      <c r="F59" s="21"/>
    </row>
    <row r="60" spans="1:6" ht="14.25" x14ac:dyDescent="0.2">
      <c r="A60" s="21"/>
      <c r="B60" s="113"/>
      <c r="C60" s="113"/>
      <c r="D60" s="113"/>
      <c r="E60" s="28"/>
      <c r="F60" s="21"/>
    </row>
    <row r="61" spans="1:6" ht="14.25" x14ac:dyDescent="0.2">
      <c r="A61" s="21"/>
      <c r="B61" s="113"/>
      <c r="C61" s="113"/>
      <c r="D61" s="113"/>
      <c r="E61" s="28"/>
      <c r="F61" s="21"/>
    </row>
    <row r="62" spans="1:6" ht="14.25" x14ac:dyDescent="0.2">
      <c r="A62" s="21"/>
      <c r="B62" s="113"/>
      <c r="C62" s="113"/>
      <c r="D62" s="113"/>
      <c r="E62" s="28"/>
      <c r="F62" s="21"/>
    </row>
    <row r="63" spans="1:6" ht="14.25" x14ac:dyDescent="0.2">
      <c r="A63" s="21"/>
      <c r="B63" s="113"/>
      <c r="C63" s="113"/>
      <c r="D63" s="113"/>
      <c r="E63" s="28"/>
      <c r="F63" s="21"/>
    </row>
    <row r="64" spans="1:6" ht="14.25" x14ac:dyDescent="0.2">
      <c r="A64" s="21"/>
      <c r="B64" s="113"/>
      <c r="C64" s="113"/>
      <c r="D64" s="113"/>
      <c r="E64" s="28"/>
      <c r="F64" s="21"/>
    </row>
    <row r="65" spans="1:6" ht="14.25" x14ac:dyDescent="0.2">
      <c r="A65" s="21"/>
      <c r="B65" s="113"/>
      <c r="C65" s="113"/>
      <c r="D65" s="113"/>
      <c r="E65" s="28"/>
      <c r="F65" s="21"/>
    </row>
    <row r="66" spans="1:6" ht="13.5" customHeight="1" x14ac:dyDescent="0.2">
      <c r="A66" s="21"/>
      <c r="B66" s="113"/>
      <c r="C66" s="113"/>
      <c r="D66" s="113"/>
      <c r="E66" s="28"/>
      <c r="F66" s="21"/>
    </row>
    <row r="67" spans="1:6" ht="13.5" customHeight="1" x14ac:dyDescent="0.2">
      <c r="A67" s="21"/>
      <c r="B67" s="25" t="s">
        <v>16</v>
      </c>
      <c r="C67" s="26"/>
      <c r="D67" s="26"/>
      <c r="E67" s="29">
        <f>10.5*350</f>
        <v>3675</v>
      </c>
      <c r="F67" s="21"/>
    </row>
    <row r="68" spans="1:6" ht="13.5" customHeight="1" x14ac:dyDescent="0.2">
      <c r="A68" s="21"/>
      <c r="B68" s="34" t="s">
        <v>13</v>
      </c>
      <c r="C68" s="26"/>
      <c r="D68" s="26"/>
      <c r="E68" s="30">
        <v>0</v>
      </c>
      <c r="F68" s="21"/>
    </row>
    <row r="69" spans="1:6" ht="13.5" customHeight="1" x14ac:dyDescent="0.2">
      <c r="A69" s="21"/>
      <c r="B69" s="34" t="s">
        <v>14</v>
      </c>
      <c r="C69" s="26"/>
      <c r="D69" s="26"/>
      <c r="E69" s="30">
        <v>0</v>
      </c>
      <c r="F69" s="21"/>
    </row>
    <row r="70" spans="1:6" ht="13.5" customHeight="1" x14ac:dyDescent="0.2">
      <c r="A70" s="21"/>
      <c r="B70" s="25" t="s">
        <v>15</v>
      </c>
      <c r="C70" s="26"/>
      <c r="D70" s="26"/>
      <c r="E70" s="29">
        <f>SUM(E67:E69)</f>
        <v>3675</v>
      </c>
      <c r="F70" s="21"/>
    </row>
    <row r="71" spans="1:6" ht="13.5" customHeight="1" x14ac:dyDescent="0.2">
      <c r="A71" s="21"/>
      <c r="B71" s="26" t="s">
        <v>5</v>
      </c>
      <c r="C71" s="31">
        <v>0.05</v>
      </c>
      <c r="D71" s="26"/>
      <c r="E71" s="35">
        <f>ROUND(E70*C71,2)</f>
        <v>183.75</v>
      </c>
      <c r="F71" s="21"/>
    </row>
    <row r="72" spans="1:6" ht="13.5" customHeight="1" x14ac:dyDescent="0.2">
      <c r="A72" s="21"/>
      <c r="B72" s="26" t="s">
        <v>4</v>
      </c>
      <c r="C72" s="42">
        <v>9.9750000000000005E-2</v>
      </c>
      <c r="D72" s="26"/>
      <c r="E72" s="43">
        <f>ROUND(E70*C72,2)</f>
        <v>366.58</v>
      </c>
      <c r="F72" s="21"/>
    </row>
    <row r="73" spans="1:6" ht="13.5" customHeight="1" x14ac:dyDescent="0.2">
      <c r="A73" s="21"/>
      <c r="B73" s="26"/>
      <c r="C73" s="26"/>
      <c r="D73" s="26"/>
      <c r="E73" s="32"/>
      <c r="F73" s="21"/>
    </row>
    <row r="74" spans="1:6" ht="16.5" customHeight="1" thickBot="1" x14ac:dyDescent="0.25">
      <c r="A74" s="21"/>
      <c r="B74" s="25" t="s">
        <v>17</v>
      </c>
      <c r="C74" s="26"/>
      <c r="D74" s="26"/>
      <c r="E74" s="33">
        <f>SUM(E70:E72)</f>
        <v>4225.33</v>
      </c>
      <c r="F74" s="21"/>
    </row>
    <row r="75" spans="1:6" ht="15.75" thickTop="1" x14ac:dyDescent="0.2">
      <c r="A75" s="21"/>
      <c r="B75" s="115"/>
      <c r="C75" s="115"/>
      <c r="D75" s="115"/>
      <c r="E75" s="36"/>
      <c r="F75" s="21"/>
    </row>
    <row r="76" spans="1:6" ht="15" x14ac:dyDescent="0.2">
      <c r="A76" s="21"/>
      <c r="B76" s="120" t="s">
        <v>19</v>
      </c>
      <c r="C76" s="120"/>
      <c r="D76" s="120"/>
      <c r="E76" s="36">
        <v>0</v>
      </c>
      <c r="F76" s="21"/>
    </row>
    <row r="77" spans="1:6" ht="15" x14ac:dyDescent="0.2">
      <c r="A77" s="21"/>
      <c r="B77" s="115"/>
      <c r="C77" s="115"/>
      <c r="D77" s="115"/>
      <c r="E77" s="36"/>
      <c r="F77" s="21"/>
    </row>
    <row r="78" spans="1:6" ht="19.5" customHeight="1" x14ac:dyDescent="0.2">
      <c r="A78" s="21"/>
      <c r="B78" s="37" t="s">
        <v>18</v>
      </c>
      <c r="C78" s="38"/>
      <c r="D78" s="38"/>
      <c r="E78" s="39">
        <f>E74-E76</f>
        <v>4225.33</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18"/>
      <c r="C81" s="118"/>
      <c r="D81" s="118"/>
      <c r="E81" s="118"/>
      <c r="F81" s="21"/>
    </row>
    <row r="82" spans="1:6" ht="14.25" x14ac:dyDescent="0.2">
      <c r="A82" s="112" t="s">
        <v>32</v>
      </c>
      <c r="B82" s="112"/>
      <c r="C82" s="112"/>
      <c r="D82" s="112"/>
      <c r="E82" s="112"/>
      <c r="F82" s="112"/>
    </row>
    <row r="83" spans="1:6" ht="14.25" x14ac:dyDescent="0.2">
      <c r="A83" s="121" t="s">
        <v>33</v>
      </c>
      <c r="B83" s="121"/>
      <c r="C83" s="121"/>
      <c r="D83" s="121"/>
      <c r="E83" s="121"/>
      <c r="F83" s="121"/>
    </row>
    <row r="84" spans="1:6" x14ac:dyDescent="0.2">
      <c r="A84" s="21"/>
      <c r="B84" s="21"/>
      <c r="C84" s="21"/>
      <c r="D84" s="21"/>
      <c r="E84" s="21"/>
      <c r="F84" s="21"/>
    </row>
    <row r="85" spans="1:6" x14ac:dyDescent="0.2">
      <c r="A85" s="21"/>
      <c r="B85" s="119"/>
      <c r="C85" s="119"/>
      <c r="D85" s="119"/>
      <c r="E85" s="119"/>
      <c r="F85" s="21"/>
    </row>
    <row r="86" spans="1:6" ht="15" x14ac:dyDescent="0.2">
      <c r="A86" s="111" t="s">
        <v>7</v>
      </c>
      <c r="B86" s="111"/>
      <c r="C86" s="111"/>
      <c r="D86" s="111"/>
      <c r="E86" s="111"/>
      <c r="F86" s="111"/>
    </row>
    <row r="88" spans="1:6" ht="39.75" customHeight="1" x14ac:dyDescent="0.2">
      <c r="B88" s="116"/>
      <c r="C88" s="117"/>
      <c r="D88" s="117"/>
    </row>
    <row r="89" spans="1:6" ht="13.5" customHeight="1" x14ac:dyDescent="0.2"/>
    <row r="90" spans="1:6" x14ac:dyDescent="0.2">
      <c r="B90" s="16"/>
      <c r="C90" s="16"/>
      <c r="D90" s="16"/>
    </row>
  </sheetData>
  <mergeCells count="44">
    <mergeCell ref="A83:F83"/>
    <mergeCell ref="B85:E85"/>
    <mergeCell ref="A86:F86"/>
    <mergeCell ref="B88:D88"/>
    <mergeCell ref="B66:D66"/>
    <mergeCell ref="B75:D75"/>
    <mergeCell ref="B76:D76"/>
    <mergeCell ref="B77:D77"/>
    <mergeCell ref="B81:E81"/>
    <mergeCell ref="A82:F82"/>
    <mergeCell ref="B65:D65"/>
    <mergeCell ref="B54:D54"/>
    <mergeCell ref="B55:D55"/>
    <mergeCell ref="B56:D56"/>
    <mergeCell ref="B57:D57"/>
    <mergeCell ref="B58:D58"/>
    <mergeCell ref="B59:D59"/>
    <mergeCell ref="B60:D60"/>
    <mergeCell ref="B61:D61"/>
    <mergeCell ref="B62:D62"/>
    <mergeCell ref="B63:D63"/>
    <mergeCell ref="B64:D64"/>
    <mergeCell ref="B53:D53"/>
    <mergeCell ref="B42:D42"/>
    <mergeCell ref="B43:D43"/>
    <mergeCell ref="B44:D44"/>
    <mergeCell ref="B45:D45"/>
    <mergeCell ref="B46:D46"/>
    <mergeCell ref="B47:D47"/>
    <mergeCell ref="B48:D48"/>
    <mergeCell ref="B49:D49"/>
    <mergeCell ref="B50:D50"/>
    <mergeCell ref="B51:D51"/>
    <mergeCell ref="B52:D52"/>
    <mergeCell ref="B38:D38"/>
    <mergeCell ref="B39:D39"/>
    <mergeCell ref="B40:D40"/>
    <mergeCell ref="B41:D41"/>
    <mergeCell ref="A30:F30"/>
    <mergeCell ref="B33:D33"/>
    <mergeCell ref="B34:D34"/>
    <mergeCell ref="B35:D35"/>
    <mergeCell ref="B36:D36"/>
    <mergeCell ref="B37:D37"/>
  </mergeCells>
  <dataValidations count="1">
    <dataValidation type="list" allowBlank="1" showInputMessage="1" showErrorMessage="1" sqref="B75:B77 B12:B20 B33:B66" xr:uid="{E52FBC62-AAA9-479B-B665-63EF8BB08AB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4DE3E-69C1-4577-B85A-A5BB35A3D285}">
  <sheetPr>
    <pageSetUpPr fitToPage="1"/>
  </sheetPr>
  <dimension ref="A12:F90"/>
  <sheetViews>
    <sheetView view="pageBreakPreview"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119</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3"/>
      <c r="C33" s="113"/>
      <c r="D33" s="113"/>
      <c r="E33" s="28"/>
      <c r="F33" s="21"/>
    </row>
    <row r="34" spans="1:6" ht="49.5" customHeight="1" x14ac:dyDescent="0.2">
      <c r="A34" s="21"/>
      <c r="B34" s="113" t="s">
        <v>120</v>
      </c>
      <c r="C34" s="113"/>
      <c r="D34" s="113"/>
      <c r="E34" s="28"/>
      <c r="F34" s="21"/>
    </row>
    <row r="35" spans="1:6" ht="14.25" x14ac:dyDescent="0.2">
      <c r="A35" s="21"/>
      <c r="B35" s="113"/>
      <c r="C35" s="113"/>
      <c r="D35" s="113"/>
      <c r="E35" s="28"/>
      <c r="F35" s="21"/>
    </row>
    <row r="36" spans="1:6" ht="14.25" x14ac:dyDescent="0.2">
      <c r="A36" s="21"/>
      <c r="B36" s="122" t="s">
        <v>121</v>
      </c>
      <c r="C36" s="122"/>
      <c r="D36" s="122"/>
      <c r="E36" s="28"/>
      <c r="F36" s="21"/>
    </row>
    <row r="37" spans="1:6" ht="14.25" x14ac:dyDescent="0.2">
      <c r="A37" s="21"/>
      <c r="B37" s="113"/>
      <c r="C37" s="113"/>
      <c r="D37" s="113"/>
      <c r="E37" s="28"/>
      <c r="F37" s="21"/>
    </row>
    <row r="38" spans="1:6" ht="14.25" x14ac:dyDescent="0.2">
      <c r="A38" s="21"/>
      <c r="B38" s="122"/>
      <c r="C38" s="122"/>
      <c r="D38" s="122"/>
      <c r="E38" s="28"/>
      <c r="F38" s="21"/>
    </row>
    <row r="39" spans="1:6" ht="14.25" x14ac:dyDescent="0.2">
      <c r="A39" s="21"/>
      <c r="B39" s="113"/>
      <c r="C39" s="113"/>
      <c r="D39" s="113"/>
      <c r="E39" s="28"/>
      <c r="F39" s="21"/>
    </row>
    <row r="40" spans="1:6" ht="14.25" x14ac:dyDescent="0.2">
      <c r="A40" s="21"/>
      <c r="B40" s="113"/>
      <c r="C40" s="113"/>
      <c r="D40" s="113"/>
      <c r="E40" s="28"/>
      <c r="F40" s="21"/>
    </row>
    <row r="41" spans="1:6" ht="14.25" x14ac:dyDescent="0.2">
      <c r="A41" s="21"/>
      <c r="B41" s="113"/>
      <c r="C41" s="113"/>
      <c r="D41" s="113"/>
      <c r="E41" s="28"/>
      <c r="F41" s="21"/>
    </row>
    <row r="42" spans="1:6" ht="14.25" x14ac:dyDescent="0.2">
      <c r="A42" s="21"/>
      <c r="B42" s="113"/>
      <c r="C42" s="113"/>
      <c r="D42" s="113"/>
      <c r="E42" s="28"/>
      <c r="F42" s="21"/>
    </row>
    <row r="43" spans="1:6" ht="14.25" x14ac:dyDescent="0.2">
      <c r="A43" s="21"/>
      <c r="B43" s="113"/>
      <c r="C43" s="113"/>
      <c r="D43" s="113"/>
      <c r="E43" s="28"/>
      <c r="F43" s="21"/>
    </row>
    <row r="44" spans="1:6" ht="14.25" x14ac:dyDescent="0.2">
      <c r="A44" s="21"/>
      <c r="B44" s="113"/>
      <c r="C44" s="113"/>
      <c r="D44" s="113"/>
      <c r="E44" s="28"/>
      <c r="F44" s="21"/>
    </row>
    <row r="45" spans="1:6" ht="14.25" x14ac:dyDescent="0.2">
      <c r="A45" s="21"/>
      <c r="B45" s="113"/>
      <c r="C45" s="113"/>
      <c r="D45" s="113"/>
      <c r="E45" s="28"/>
      <c r="F45" s="21"/>
    </row>
    <row r="46" spans="1:6" ht="14.25" x14ac:dyDescent="0.2">
      <c r="A46" s="21"/>
      <c r="B46" s="113"/>
      <c r="C46" s="113"/>
      <c r="D46" s="113"/>
      <c r="E46" s="28"/>
      <c r="F46" s="21"/>
    </row>
    <row r="47" spans="1:6" ht="14.25" x14ac:dyDescent="0.2">
      <c r="A47" s="21"/>
      <c r="B47" s="113"/>
      <c r="C47" s="113"/>
      <c r="D47" s="113"/>
      <c r="E47" s="28"/>
      <c r="F47" s="21"/>
    </row>
    <row r="48" spans="1:6" ht="14.25" x14ac:dyDescent="0.2">
      <c r="A48" s="21"/>
      <c r="B48" s="113"/>
      <c r="C48" s="113"/>
      <c r="D48" s="113"/>
      <c r="E48" s="28"/>
      <c r="F48" s="21"/>
    </row>
    <row r="49" spans="1:6" ht="14.25" x14ac:dyDescent="0.2">
      <c r="A49" s="21"/>
      <c r="B49" s="113"/>
      <c r="C49" s="113"/>
      <c r="D49" s="113"/>
      <c r="E49" s="28"/>
      <c r="F49" s="21"/>
    </row>
    <row r="50" spans="1:6" ht="14.25" x14ac:dyDescent="0.2">
      <c r="A50" s="21"/>
      <c r="B50" s="113"/>
      <c r="C50" s="113"/>
      <c r="D50" s="113"/>
      <c r="E50" s="28"/>
      <c r="F50" s="21"/>
    </row>
    <row r="51" spans="1:6" ht="14.25" x14ac:dyDescent="0.2">
      <c r="A51" s="21"/>
      <c r="B51" s="113"/>
      <c r="C51" s="113"/>
      <c r="D51" s="113"/>
      <c r="E51" s="28"/>
      <c r="F51" s="21"/>
    </row>
    <row r="52" spans="1:6" ht="14.25" x14ac:dyDescent="0.2">
      <c r="A52" s="21"/>
      <c r="B52" s="113"/>
      <c r="C52" s="113"/>
      <c r="D52" s="113"/>
      <c r="E52" s="28"/>
      <c r="F52" s="21"/>
    </row>
    <row r="53" spans="1:6" ht="14.25" x14ac:dyDescent="0.2">
      <c r="A53" s="21"/>
      <c r="B53" s="113"/>
      <c r="C53" s="113"/>
      <c r="D53" s="113"/>
      <c r="E53" s="28"/>
      <c r="F53" s="21"/>
    </row>
    <row r="54" spans="1:6" ht="14.25" x14ac:dyDescent="0.2">
      <c r="A54" s="21"/>
      <c r="B54" s="113"/>
      <c r="C54" s="113"/>
      <c r="D54" s="113"/>
      <c r="E54" s="28"/>
      <c r="F54" s="21"/>
    </row>
    <row r="55" spans="1:6" ht="14.25" x14ac:dyDescent="0.2">
      <c r="A55" s="21"/>
      <c r="B55" s="113"/>
      <c r="C55" s="113"/>
      <c r="D55" s="113"/>
      <c r="E55" s="28"/>
      <c r="F55" s="21"/>
    </row>
    <row r="56" spans="1:6" ht="14.25" x14ac:dyDescent="0.2">
      <c r="A56" s="21"/>
      <c r="B56" s="113"/>
      <c r="C56" s="113"/>
      <c r="D56" s="113"/>
      <c r="E56" s="28"/>
      <c r="F56" s="21"/>
    </row>
    <row r="57" spans="1:6" ht="14.25" x14ac:dyDescent="0.2">
      <c r="A57" s="21"/>
      <c r="B57" s="113"/>
      <c r="C57" s="113"/>
      <c r="D57" s="113"/>
      <c r="E57" s="28"/>
      <c r="F57" s="21"/>
    </row>
    <row r="58" spans="1:6" ht="14.25" x14ac:dyDescent="0.2">
      <c r="A58" s="21"/>
      <c r="B58" s="113"/>
      <c r="C58" s="113"/>
      <c r="D58" s="113"/>
      <c r="E58" s="28"/>
      <c r="F58" s="21"/>
    </row>
    <row r="59" spans="1:6" ht="14.25" x14ac:dyDescent="0.2">
      <c r="A59" s="21"/>
      <c r="B59" s="113"/>
      <c r="C59" s="113"/>
      <c r="D59" s="113"/>
      <c r="E59" s="28"/>
      <c r="F59" s="21"/>
    </row>
    <row r="60" spans="1:6" ht="14.25" x14ac:dyDescent="0.2">
      <c r="A60" s="21"/>
      <c r="B60" s="113"/>
      <c r="C60" s="113"/>
      <c r="D60" s="113"/>
      <c r="E60" s="28"/>
      <c r="F60" s="21"/>
    </row>
    <row r="61" spans="1:6" ht="14.25" x14ac:dyDescent="0.2">
      <c r="A61" s="21"/>
      <c r="B61" s="113"/>
      <c r="C61" s="113"/>
      <c r="D61" s="113"/>
      <c r="E61" s="28"/>
      <c r="F61" s="21"/>
    </row>
    <row r="62" spans="1:6" ht="14.25" x14ac:dyDescent="0.2">
      <c r="A62" s="21"/>
      <c r="B62" s="113"/>
      <c r="C62" s="113"/>
      <c r="D62" s="113"/>
      <c r="E62" s="28"/>
      <c r="F62" s="21"/>
    </row>
    <row r="63" spans="1:6" ht="14.25" x14ac:dyDescent="0.2">
      <c r="A63" s="21"/>
      <c r="B63" s="113"/>
      <c r="C63" s="113"/>
      <c r="D63" s="113"/>
      <c r="E63" s="28"/>
      <c r="F63" s="21"/>
    </row>
    <row r="64" spans="1:6" ht="14.25" x14ac:dyDescent="0.2">
      <c r="A64" s="21"/>
      <c r="B64" s="113"/>
      <c r="C64" s="113"/>
      <c r="D64" s="113"/>
      <c r="E64" s="28"/>
      <c r="F64" s="21"/>
    </row>
    <row r="65" spans="1:6" ht="14.25" x14ac:dyDescent="0.2">
      <c r="A65" s="21"/>
      <c r="B65" s="113"/>
      <c r="C65" s="113"/>
      <c r="D65" s="113"/>
      <c r="E65" s="28"/>
      <c r="F65" s="21"/>
    </row>
    <row r="66" spans="1:6" ht="13.5" customHeight="1" x14ac:dyDescent="0.2">
      <c r="A66" s="21"/>
      <c r="B66" s="113"/>
      <c r="C66" s="113"/>
      <c r="D66" s="113"/>
      <c r="E66" s="28"/>
      <c r="F66" s="21"/>
    </row>
    <row r="67" spans="1:6" ht="13.5" customHeight="1" x14ac:dyDescent="0.2">
      <c r="A67" s="21"/>
      <c r="B67" s="25" t="s">
        <v>16</v>
      </c>
      <c r="C67" s="26"/>
      <c r="D67" s="26"/>
      <c r="E67" s="29">
        <f>11.75*350</f>
        <v>4112.5</v>
      </c>
      <c r="F67" s="21"/>
    </row>
    <row r="68" spans="1:6" ht="13.5" customHeight="1" x14ac:dyDescent="0.2">
      <c r="A68" s="21"/>
      <c r="B68" s="34" t="s">
        <v>13</v>
      </c>
      <c r="C68" s="26"/>
      <c r="D68" s="26"/>
      <c r="E68" s="30">
        <v>0</v>
      </c>
      <c r="F68" s="21"/>
    </row>
    <row r="69" spans="1:6" ht="13.5" customHeight="1" x14ac:dyDescent="0.2">
      <c r="A69" s="21"/>
      <c r="B69" s="34" t="s">
        <v>14</v>
      </c>
      <c r="C69" s="26"/>
      <c r="D69" s="26"/>
      <c r="E69" s="30">
        <v>0</v>
      </c>
      <c r="F69" s="21"/>
    </row>
    <row r="70" spans="1:6" ht="13.5" customHeight="1" x14ac:dyDescent="0.2">
      <c r="A70" s="21"/>
      <c r="B70" s="25" t="s">
        <v>15</v>
      </c>
      <c r="C70" s="26"/>
      <c r="D70" s="26"/>
      <c r="E70" s="29">
        <f>SUM(E67:E69)</f>
        <v>4112.5</v>
      </c>
      <c r="F70" s="21"/>
    </row>
    <row r="71" spans="1:6" ht="13.5" customHeight="1" x14ac:dyDescent="0.2">
      <c r="A71" s="21"/>
      <c r="B71" s="26" t="s">
        <v>5</v>
      </c>
      <c r="C71" s="31">
        <v>0.05</v>
      </c>
      <c r="D71" s="26"/>
      <c r="E71" s="35">
        <f>ROUND(E70*C71,2)</f>
        <v>205.63</v>
      </c>
      <c r="F71" s="21"/>
    </row>
    <row r="72" spans="1:6" ht="13.5" customHeight="1" x14ac:dyDescent="0.2">
      <c r="A72" s="21"/>
      <c r="B72" s="26" t="s">
        <v>4</v>
      </c>
      <c r="C72" s="42">
        <v>9.9750000000000005E-2</v>
      </c>
      <c r="D72" s="26"/>
      <c r="E72" s="43">
        <f>ROUND(E70*C72,2)</f>
        <v>410.22</v>
      </c>
      <c r="F72" s="21"/>
    </row>
    <row r="73" spans="1:6" ht="13.5" customHeight="1" x14ac:dyDescent="0.2">
      <c r="A73" s="21"/>
      <c r="B73" s="26"/>
      <c r="C73" s="26"/>
      <c r="D73" s="26"/>
      <c r="E73" s="32"/>
      <c r="F73" s="21"/>
    </row>
    <row r="74" spans="1:6" ht="16.5" customHeight="1" thickBot="1" x14ac:dyDescent="0.25">
      <c r="A74" s="21"/>
      <c r="B74" s="25" t="s">
        <v>17</v>
      </c>
      <c r="C74" s="26"/>
      <c r="D74" s="26"/>
      <c r="E74" s="33">
        <f>SUM(E70:E72)</f>
        <v>4728.3500000000004</v>
      </c>
      <c r="F74" s="21"/>
    </row>
    <row r="75" spans="1:6" ht="15.75" thickTop="1" x14ac:dyDescent="0.2">
      <c r="A75" s="21"/>
      <c r="B75" s="115"/>
      <c r="C75" s="115"/>
      <c r="D75" s="115"/>
      <c r="E75" s="36"/>
      <c r="F75" s="21"/>
    </row>
    <row r="76" spans="1:6" ht="15" x14ac:dyDescent="0.2">
      <c r="A76" s="21"/>
      <c r="B76" s="120" t="s">
        <v>19</v>
      </c>
      <c r="C76" s="120"/>
      <c r="D76" s="120"/>
      <c r="E76" s="36">
        <v>0</v>
      </c>
      <c r="F76" s="21"/>
    </row>
    <row r="77" spans="1:6" ht="15" x14ac:dyDescent="0.2">
      <c r="A77" s="21"/>
      <c r="B77" s="115"/>
      <c r="C77" s="115"/>
      <c r="D77" s="115"/>
      <c r="E77" s="36"/>
      <c r="F77" s="21"/>
    </row>
    <row r="78" spans="1:6" ht="19.5" customHeight="1" x14ac:dyDescent="0.2">
      <c r="A78" s="21"/>
      <c r="B78" s="37" t="s">
        <v>18</v>
      </c>
      <c r="C78" s="38"/>
      <c r="D78" s="38"/>
      <c r="E78" s="39">
        <f>E74-E76</f>
        <v>4728.3500000000004</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18"/>
      <c r="C81" s="118"/>
      <c r="D81" s="118"/>
      <c r="E81" s="118"/>
      <c r="F81" s="21"/>
    </row>
    <row r="82" spans="1:6" ht="14.25" x14ac:dyDescent="0.2">
      <c r="A82" s="112" t="s">
        <v>32</v>
      </c>
      <c r="B82" s="112"/>
      <c r="C82" s="112"/>
      <c r="D82" s="112"/>
      <c r="E82" s="112"/>
      <c r="F82" s="112"/>
    </row>
    <row r="83" spans="1:6" ht="14.25" x14ac:dyDescent="0.2">
      <c r="A83" s="121" t="s">
        <v>33</v>
      </c>
      <c r="B83" s="121"/>
      <c r="C83" s="121"/>
      <c r="D83" s="121"/>
      <c r="E83" s="121"/>
      <c r="F83" s="121"/>
    </row>
    <row r="84" spans="1:6" x14ac:dyDescent="0.2">
      <c r="A84" s="21"/>
      <c r="B84" s="21"/>
      <c r="C84" s="21"/>
      <c r="D84" s="21"/>
      <c r="E84" s="21"/>
      <c r="F84" s="21"/>
    </row>
    <row r="85" spans="1:6" x14ac:dyDescent="0.2">
      <c r="A85" s="21"/>
      <c r="B85" s="119"/>
      <c r="C85" s="119"/>
      <c r="D85" s="119"/>
      <c r="E85" s="119"/>
      <c r="F85" s="21"/>
    </row>
    <row r="86" spans="1:6" ht="15" x14ac:dyDescent="0.2">
      <c r="A86" s="111" t="s">
        <v>7</v>
      </c>
      <c r="B86" s="111"/>
      <c r="C86" s="111"/>
      <c r="D86" s="111"/>
      <c r="E86" s="111"/>
      <c r="F86" s="111"/>
    </row>
    <row r="88" spans="1:6" ht="39.75" customHeight="1" x14ac:dyDescent="0.2">
      <c r="B88" s="116"/>
      <c r="C88" s="117"/>
      <c r="D88" s="117"/>
    </row>
    <row r="89" spans="1:6" ht="13.5" customHeight="1" x14ac:dyDescent="0.2"/>
    <row r="90" spans="1:6" x14ac:dyDescent="0.2">
      <c r="B90" s="16"/>
      <c r="C90" s="16"/>
      <c r="D90"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5:D75"/>
    <mergeCell ref="B56:D56"/>
    <mergeCell ref="B57:D57"/>
    <mergeCell ref="B58:D58"/>
    <mergeCell ref="B59:D59"/>
    <mergeCell ref="B60:D60"/>
    <mergeCell ref="B61:D61"/>
    <mergeCell ref="B62:D62"/>
    <mergeCell ref="B63:D63"/>
    <mergeCell ref="B64:D64"/>
    <mergeCell ref="B65:D65"/>
    <mergeCell ref="B66:D66"/>
    <mergeCell ref="A86:F86"/>
    <mergeCell ref="B88:D88"/>
    <mergeCell ref="B76:D76"/>
    <mergeCell ref="B77:D77"/>
    <mergeCell ref="B81:E81"/>
    <mergeCell ref="A82:F82"/>
    <mergeCell ref="A83:F83"/>
    <mergeCell ref="B85:E85"/>
  </mergeCells>
  <dataValidations count="1">
    <dataValidation type="list" allowBlank="1" showInputMessage="1" showErrorMessage="1" sqref="B75:B77 B12:B20 B33:B66" xr:uid="{CA2A55E0-32FF-4627-98C8-0E90207861B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7E2DE-2CC6-4C5D-9BAE-421E7260F700}">
  <sheetPr>
    <pageSetUpPr fitToPage="1"/>
  </sheetPr>
  <dimension ref="A12:F91"/>
  <sheetViews>
    <sheetView view="pageBreakPreview" topLeftCell="A21"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123</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3"/>
      <c r="C33" s="113"/>
      <c r="D33" s="113"/>
      <c r="E33" s="28"/>
      <c r="F33" s="21"/>
    </row>
    <row r="34" spans="1:6" ht="14.25" x14ac:dyDescent="0.2">
      <c r="A34" s="21"/>
      <c r="B34" s="122" t="s">
        <v>124</v>
      </c>
      <c r="C34" s="122"/>
      <c r="D34" s="122"/>
      <c r="E34" s="28"/>
      <c r="F34" s="21"/>
    </row>
    <row r="35" spans="1:6" ht="14.25" x14ac:dyDescent="0.2">
      <c r="A35" s="21"/>
      <c r="B35" s="113"/>
      <c r="C35" s="113"/>
      <c r="D35" s="113"/>
      <c r="E35" s="28"/>
      <c r="F35" s="21"/>
    </row>
    <row r="36" spans="1:6" ht="14.25" x14ac:dyDescent="0.2">
      <c r="A36" s="21"/>
      <c r="B36" s="122" t="s">
        <v>125</v>
      </c>
      <c r="C36" s="122"/>
      <c r="D36" s="122"/>
      <c r="E36" s="28"/>
      <c r="F36" s="21"/>
    </row>
    <row r="37" spans="1:6" ht="14.25" x14ac:dyDescent="0.2">
      <c r="A37" s="21"/>
      <c r="B37" s="113"/>
      <c r="C37" s="113"/>
      <c r="D37" s="113"/>
      <c r="E37" s="28"/>
      <c r="F37" s="21"/>
    </row>
    <row r="38" spans="1:6" ht="14.25" x14ac:dyDescent="0.2">
      <c r="A38" s="21"/>
      <c r="B38" s="122" t="s">
        <v>103</v>
      </c>
      <c r="C38" s="122"/>
      <c r="D38" s="122"/>
      <c r="E38" s="28"/>
      <c r="F38" s="21"/>
    </row>
    <row r="39" spans="1:6" ht="14.25" x14ac:dyDescent="0.2">
      <c r="A39" s="21"/>
      <c r="B39" s="113"/>
      <c r="C39" s="113"/>
      <c r="D39" s="113"/>
      <c r="E39" s="28"/>
      <c r="F39" s="21"/>
    </row>
    <row r="40" spans="1:6" ht="14.25" x14ac:dyDescent="0.2">
      <c r="A40" s="21"/>
      <c r="B40" s="113" t="s">
        <v>2</v>
      </c>
      <c r="C40" s="113"/>
      <c r="D40" s="113"/>
      <c r="E40" s="28"/>
      <c r="F40" s="21"/>
    </row>
    <row r="41" spans="1:6" ht="14.25" x14ac:dyDescent="0.2">
      <c r="A41" s="21"/>
      <c r="B41" s="113"/>
      <c r="C41" s="113"/>
      <c r="D41" s="113"/>
      <c r="E41" s="28"/>
      <c r="F41" s="21"/>
    </row>
    <row r="42" spans="1:6" ht="28.5" customHeight="1" x14ac:dyDescent="0.2">
      <c r="A42" s="21"/>
      <c r="B42" s="113" t="s">
        <v>126</v>
      </c>
      <c r="C42" s="113"/>
      <c r="D42" s="113"/>
      <c r="E42" s="28"/>
      <c r="F42" s="21"/>
    </row>
    <row r="43" spans="1:6" ht="14.25" x14ac:dyDescent="0.2">
      <c r="A43" s="21"/>
      <c r="B43" s="113"/>
      <c r="C43" s="113"/>
      <c r="D43" s="113"/>
      <c r="E43" s="28"/>
      <c r="F43" s="21"/>
    </row>
    <row r="44" spans="1:6" ht="14.25" x14ac:dyDescent="0.2">
      <c r="A44" s="21"/>
      <c r="B44" s="113" t="s">
        <v>127</v>
      </c>
      <c r="C44" s="113"/>
      <c r="D44" s="113"/>
      <c r="E44" s="28"/>
      <c r="F44" s="21"/>
    </row>
    <row r="45" spans="1:6" ht="14.25" x14ac:dyDescent="0.2">
      <c r="A45" s="21"/>
      <c r="B45" s="113"/>
      <c r="C45" s="113"/>
      <c r="D45" s="113"/>
      <c r="E45" s="28"/>
      <c r="F45" s="21"/>
    </row>
    <row r="46" spans="1:6" ht="14.25" x14ac:dyDescent="0.2">
      <c r="A46" s="21"/>
      <c r="B46" s="113" t="s">
        <v>114</v>
      </c>
      <c r="C46" s="113"/>
      <c r="D46" s="113"/>
      <c r="E46" s="28"/>
      <c r="F46" s="21"/>
    </row>
    <row r="47" spans="1:6" ht="14.25" x14ac:dyDescent="0.2">
      <c r="A47" s="21"/>
      <c r="B47" s="113"/>
      <c r="C47" s="113"/>
      <c r="D47" s="113"/>
      <c r="E47" s="28"/>
      <c r="F47" s="21"/>
    </row>
    <row r="48" spans="1:6" ht="14.25" x14ac:dyDescent="0.2">
      <c r="A48" s="21"/>
      <c r="B48" s="113"/>
      <c r="C48" s="113"/>
      <c r="D48" s="113"/>
      <c r="E48" s="28"/>
      <c r="F48" s="21"/>
    </row>
    <row r="49" spans="1:6" ht="14.25" x14ac:dyDescent="0.2">
      <c r="A49" s="21"/>
      <c r="B49" s="113"/>
      <c r="C49" s="113"/>
      <c r="D49" s="113"/>
      <c r="E49" s="28"/>
      <c r="F49" s="21"/>
    </row>
    <row r="50" spans="1:6" ht="14.25" x14ac:dyDescent="0.2">
      <c r="A50" s="21"/>
      <c r="B50" s="113"/>
      <c r="C50" s="113"/>
      <c r="D50" s="113"/>
      <c r="E50" s="28"/>
      <c r="F50" s="21"/>
    </row>
    <row r="51" spans="1:6" ht="14.25" x14ac:dyDescent="0.2">
      <c r="A51" s="21"/>
      <c r="B51" s="113"/>
      <c r="C51" s="113"/>
      <c r="D51" s="113"/>
      <c r="E51" s="28"/>
      <c r="F51" s="21"/>
    </row>
    <row r="52" spans="1:6" ht="14.25" x14ac:dyDescent="0.2">
      <c r="A52" s="21"/>
      <c r="B52" s="113"/>
      <c r="C52" s="113"/>
      <c r="D52" s="113"/>
      <c r="E52" s="28"/>
      <c r="F52" s="21"/>
    </row>
    <row r="53" spans="1:6" ht="14.25" x14ac:dyDescent="0.2">
      <c r="A53" s="21"/>
      <c r="B53" s="113"/>
      <c r="C53" s="113"/>
      <c r="D53" s="113"/>
      <c r="E53" s="28"/>
      <c r="F53" s="21"/>
    </row>
    <row r="54" spans="1:6" ht="14.25" x14ac:dyDescent="0.2">
      <c r="A54" s="21"/>
      <c r="B54" s="113"/>
      <c r="C54" s="113"/>
      <c r="D54" s="113"/>
      <c r="E54" s="28"/>
      <c r="F54" s="21"/>
    </row>
    <row r="55" spans="1:6" ht="14.25" x14ac:dyDescent="0.2">
      <c r="A55" s="21"/>
      <c r="B55" s="113"/>
      <c r="C55" s="113"/>
      <c r="D55" s="113"/>
      <c r="E55" s="28"/>
      <c r="F55" s="21"/>
    </row>
    <row r="56" spans="1:6" ht="14.25" x14ac:dyDescent="0.2">
      <c r="A56" s="21"/>
      <c r="B56" s="113"/>
      <c r="C56" s="113"/>
      <c r="D56" s="113"/>
      <c r="E56" s="28"/>
      <c r="F56" s="21"/>
    </row>
    <row r="57" spans="1:6" ht="14.25" x14ac:dyDescent="0.2">
      <c r="A57" s="21"/>
      <c r="B57" s="113"/>
      <c r="C57" s="113"/>
      <c r="D57" s="113"/>
      <c r="E57" s="28"/>
      <c r="F57" s="21"/>
    </row>
    <row r="58" spans="1:6" ht="14.25" x14ac:dyDescent="0.2">
      <c r="A58" s="21"/>
      <c r="B58" s="113"/>
      <c r="C58" s="113"/>
      <c r="D58" s="113"/>
      <c r="E58" s="28"/>
      <c r="F58" s="21"/>
    </row>
    <row r="59" spans="1:6" ht="14.25" x14ac:dyDescent="0.2">
      <c r="A59" s="21"/>
      <c r="B59" s="113"/>
      <c r="C59" s="113"/>
      <c r="D59" s="113"/>
      <c r="E59" s="28"/>
      <c r="F59" s="21"/>
    </row>
    <row r="60" spans="1:6" ht="14.25" x14ac:dyDescent="0.2">
      <c r="A60" s="21"/>
      <c r="B60" s="113"/>
      <c r="C60" s="113"/>
      <c r="D60" s="113"/>
      <c r="E60" s="28"/>
      <c r="F60" s="21"/>
    </row>
    <row r="61" spans="1:6" ht="14.25" x14ac:dyDescent="0.2">
      <c r="A61" s="21"/>
      <c r="B61" s="113"/>
      <c r="C61" s="113"/>
      <c r="D61" s="113"/>
      <c r="E61" s="28"/>
      <c r="F61" s="21"/>
    </row>
    <row r="62" spans="1:6" ht="14.25" x14ac:dyDescent="0.2">
      <c r="A62" s="21"/>
      <c r="B62" s="113"/>
      <c r="C62" s="113"/>
      <c r="D62" s="113"/>
      <c r="E62" s="28"/>
      <c r="F62" s="21"/>
    </row>
    <row r="63" spans="1:6" ht="14.25" x14ac:dyDescent="0.2">
      <c r="A63" s="21"/>
      <c r="B63" s="113"/>
      <c r="C63" s="113"/>
      <c r="D63" s="113"/>
      <c r="E63" s="28"/>
      <c r="F63" s="21"/>
    </row>
    <row r="64" spans="1:6" ht="14.25" x14ac:dyDescent="0.2">
      <c r="A64" s="21"/>
      <c r="B64" s="113"/>
      <c r="C64" s="113"/>
      <c r="D64" s="113"/>
      <c r="E64" s="28"/>
      <c r="F64" s="21"/>
    </row>
    <row r="65" spans="1:6" ht="14.25" x14ac:dyDescent="0.2">
      <c r="A65" s="21"/>
      <c r="B65" s="113"/>
      <c r="C65" s="113"/>
      <c r="D65" s="113"/>
      <c r="E65" s="28"/>
      <c r="F65" s="21"/>
    </row>
    <row r="66" spans="1:6" ht="14.25" x14ac:dyDescent="0.2">
      <c r="A66" s="21"/>
      <c r="B66" s="113"/>
      <c r="C66" s="113"/>
      <c r="D66" s="113"/>
      <c r="E66" s="28"/>
      <c r="F66" s="21"/>
    </row>
    <row r="67" spans="1:6" ht="13.5" customHeight="1" x14ac:dyDescent="0.2">
      <c r="A67" s="21"/>
      <c r="B67" s="113"/>
      <c r="C67" s="113"/>
      <c r="D67" s="113"/>
      <c r="E67" s="28"/>
      <c r="F67" s="21"/>
    </row>
    <row r="68" spans="1:6" ht="13.5" customHeight="1" x14ac:dyDescent="0.2">
      <c r="A68" s="21"/>
      <c r="B68" s="25" t="s">
        <v>16</v>
      </c>
      <c r="C68" s="26"/>
      <c r="D68" s="26"/>
      <c r="E68" s="29">
        <f>16.25*350</f>
        <v>5687.5</v>
      </c>
      <c r="F68" s="21"/>
    </row>
    <row r="69" spans="1:6" ht="13.5" customHeight="1" x14ac:dyDescent="0.2">
      <c r="A69" s="21"/>
      <c r="B69" s="34" t="s">
        <v>13</v>
      </c>
      <c r="C69" s="26"/>
      <c r="D69" s="26"/>
      <c r="E69" s="30">
        <v>0</v>
      </c>
      <c r="F69" s="21"/>
    </row>
    <row r="70" spans="1:6" ht="13.5" customHeight="1" x14ac:dyDescent="0.2">
      <c r="A70" s="21"/>
      <c r="B70" s="34" t="s">
        <v>14</v>
      </c>
      <c r="C70" s="26"/>
      <c r="D70" s="26"/>
      <c r="E70" s="30">
        <v>0</v>
      </c>
      <c r="F70" s="21"/>
    </row>
    <row r="71" spans="1:6" ht="13.5" customHeight="1" x14ac:dyDescent="0.2">
      <c r="A71" s="21"/>
      <c r="B71" s="25" t="s">
        <v>15</v>
      </c>
      <c r="C71" s="26"/>
      <c r="D71" s="26"/>
      <c r="E71" s="29">
        <f>SUM(E68:E70)</f>
        <v>5687.5</v>
      </c>
      <c r="F71" s="21"/>
    </row>
    <row r="72" spans="1:6" ht="13.5" customHeight="1" x14ac:dyDescent="0.2">
      <c r="A72" s="21"/>
      <c r="B72" s="26" t="s">
        <v>5</v>
      </c>
      <c r="C72" s="31">
        <v>0.05</v>
      </c>
      <c r="D72" s="26"/>
      <c r="E72" s="35">
        <f>ROUND(E71*C72,2)</f>
        <v>284.38</v>
      </c>
      <c r="F72" s="21"/>
    </row>
    <row r="73" spans="1:6" ht="13.5" customHeight="1" x14ac:dyDescent="0.2">
      <c r="A73" s="21"/>
      <c r="B73" s="26" t="s">
        <v>4</v>
      </c>
      <c r="C73" s="42">
        <v>9.9750000000000005E-2</v>
      </c>
      <c r="D73" s="26"/>
      <c r="E73" s="43">
        <f>ROUND(E71*C73,2)</f>
        <v>567.33000000000004</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6539.21</v>
      </c>
      <c r="F75" s="21"/>
    </row>
    <row r="76" spans="1:6" ht="15.75" thickTop="1" x14ac:dyDescent="0.2">
      <c r="A76" s="21"/>
      <c r="B76" s="115"/>
      <c r="C76" s="115"/>
      <c r="D76" s="115"/>
      <c r="E76" s="36"/>
      <c r="F76" s="21"/>
    </row>
    <row r="77" spans="1:6" ht="15" x14ac:dyDescent="0.2">
      <c r="A77" s="21"/>
      <c r="B77" s="120" t="s">
        <v>19</v>
      </c>
      <c r="C77" s="120"/>
      <c r="D77" s="120"/>
      <c r="E77" s="36">
        <v>0</v>
      </c>
      <c r="F77" s="21"/>
    </row>
    <row r="78" spans="1:6" ht="15" x14ac:dyDescent="0.2">
      <c r="A78" s="21"/>
      <c r="B78" s="115"/>
      <c r="C78" s="115"/>
      <c r="D78" s="115"/>
      <c r="E78" s="36"/>
      <c r="F78" s="21"/>
    </row>
    <row r="79" spans="1:6" ht="19.5" customHeight="1" x14ac:dyDescent="0.2">
      <c r="A79" s="21"/>
      <c r="B79" s="37" t="s">
        <v>18</v>
      </c>
      <c r="C79" s="38"/>
      <c r="D79" s="38"/>
      <c r="E79" s="39">
        <f>E75-E77</f>
        <v>6539.21</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8"/>
      <c r="C82" s="118"/>
      <c r="D82" s="118"/>
      <c r="E82" s="118"/>
      <c r="F82" s="21"/>
    </row>
    <row r="83" spans="1:6" ht="14.25" x14ac:dyDescent="0.2">
      <c r="A83" s="112" t="s">
        <v>32</v>
      </c>
      <c r="B83" s="112"/>
      <c r="C83" s="112"/>
      <c r="D83" s="112"/>
      <c r="E83" s="112"/>
      <c r="F83" s="112"/>
    </row>
    <row r="84" spans="1:6" ht="14.25" x14ac:dyDescent="0.2">
      <c r="A84" s="121" t="s">
        <v>33</v>
      </c>
      <c r="B84" s="121"/>
      <c r="C84" s="121"/>
      <c r="D84" s="121"/>
      <c r="E84" s="121"/>
      <c r="F84" s="121"/>
    </row>
    <row r="85" spans="1:6" x14ac:dyDescent="0.2">
      <c r="A85" s="21"/>
      <c r="B85" s="21"/>
      <c r="C85" s="21"/>
      <c r="D85" s="21"/>
      <c r="E85" s="21"/>
      <c r="F85" s="21"/>
    </row>
    <row r="86" spans="1:6" x14ac:dyDescent="0.2">
      <c r="A86" s="21"/>
      <c r="B86" s="119"/>
      <c r="C86" s="119"/>
      <c r="D86" s="119"/>
      <c r="E86" s="119"/>
      <c r="F86" s="21"/>
    </row>
    <row r="87" spans="1:6" ht="15" x14ac:dyDescent="0.2">
      <c r="A87" s="111" t="s">
        <v>7</v>
      </c>
      <c r="B87" s="111"/>
      <c r="C87" s="111"/>
      <c r="D87" s="111"/>
      <c r="E87" s="111"/>
      <c r="F87" s="111"/>
    </row>
    <row r="89" spans="1:6" ht="39.75" customHeight="1" x14ac:dyDescent="0.2">
      <c r="B89" s="116"/>
      <c r="C89" s="117"/>
      <c r="D89" s="117"/>
    </row>
    <row r="90" spans="1:6" ht="13.5" customHeight="1" x14ac:dyDescent="0.2"/>
    <row r="91" spans="1:6" x14ac:dyDescent="0.2">
      <c r="B91" s="16"/>
      <c r="C91" s="16"/>
      <c r="D91" s="16"/>
    </row>
  </sheetData>
  <mergeCells count="45">
    <mergeCell ref="A87:F87"/>
    <mergeCell ref="B89:D89"/>
    <mergeCell ref="B40:D40"/>
    <mergeCell ref="B41:D41"/>
    <mergeCell ref="B77:D77"/>
    <mergeCell ref="B78:D78"/>
    <mergeCell ref="B82:E82"/>
    <mergeCell ref="A83:F83"/>
    <mergeCell ref="A84:F84"/>
    <mergeCell ref="B86:E86"/>
    <mergeCell ref="B63:D63"/>
    <mergeCell ref="B64:D64"/>
    <mergeCell ref="B65:D65"/>
    <mergeCell ref="B66:D66"/>
    <mergeCell ref="B67:D67"/>
    <mergeCell ref="B76:D76"/>
    <mergeCell ref="B62:D62"/>
    <mergeCell ref="B51:D51"/>
    <mergeCell ref="B52:D52"/>
    <mergeCell ref="B53:D53"/>
    <mergeCell ref="B54:D54"/>
    <mergeCell ref="B55:D55"/>
    <mergeCell ref="B56:D56"/>
    <mergeCell ref="B57:D57"/>
    <mergeCell ref="B58:D58"/>
    <mergeCell ref="B59:D59"/>
    <mergeCell ref="B60:D60"/>
    <mergeCell ref="B61:D61"/>
    <mergeCell ref="B50:D50"/>
    <mergeCell ref="B38:D38"/>
    <mergeCell ref="B39:D39"/>
    <mergeCell ref="B42:D42"/>
    <mergeCell ref="B43:D43"/>
    <mergeCell ref="B44:D44"/>
    <mergeCell ref="B45:D45"/>
    <mergeCell ref="B46:D46"/>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6:B78 B12:B20 B33:B67" xr:uid="{481529A6-8F71-4719-BFB2-955DA141AD1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F99FE-609D-4C0A-B03A-7E480B0A4C95}">
  <sheetPr>
    <pageSetUpPr fitToPage="1"/>
  </sheetPr>
  <dimension ref="A12:F89"/>
  <sheetViews>
    <sheetView view="pageBreakPreview" zoomScale="80" zoomScaleNormal="100" zoomScaleSheetLayoutView="80" workbookViewId="0">
      <selection activeCell="E67" sqref="E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129</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3"/>
      <c r="C33" s="113"/>
      <c r="D33" s="113"/>
      <c r="E33" s="28"/>
      <c r="F33" s="21"/>
    </row>
    <row r="34" spans="1:6" ht="29.25" customHeight="1" x14ac:dyDescent="0.2">
      <c r="A34" s="21"/>
      <c r="B34" s="113" t="s">
        <v>130</v>
      </c>
      <c r="C34" s="113"/>
      <c r="D34" s="113"/>
      <c r="E34" s="28"/>
      <c r="F34" s="21"/>
    </row>
    <row r="35" spans="1:6" ht="14.25" x14ac:dyDescent="0.2">
      <c r="A35" s="21"/>
      <c r="B35" s="122"/>
      <c r="C35" s="122"/>
      <c r="D35" s="122"/>
      <c r="E35" s="28"/>
      <c r="F35" s="21"/>
    </row>
    <row r="36" spans="1:6" ht="31.5" customHeight="1" x14ac:dyDescent="0.2">
      <c r="A36" s="21"/>
      <c r="B36" s="113" t="s">
        <v>131</v>
      </c>
      <c r="C36" s="113"/>
      <c r="D36" s="113"/>
      <c r="E36" s="28"/>
      <c r="F36" s="21"/>
    </row>
    <row r="37" spans="1:6" ht="14.25" x14ac:dyDescent="0.2">
      <c r="A37" s="21"/>
      <c r="B37" s="122"/>
      <c r="C37" s="122"/>
      <c r="D37" s="122"/>
      <c r="E37" s="28"/>
      <c r="F37" s="21"/>
    </row>
    <row r="38" spans="1:6" ht="28.5" customHeight="1" x14ac:dyDescent="0.2">
      <c r="A38" s="21"/>
      <c r="B38" s="113" t="s">
        <v>132</v>
      </c>
      <c r="C38" s="113"/>
      <c r="D38" s="113"/>
      <c r="E38" s="28"/>
      <c r="F38" s="21"/>
    </row>
    <row r="39" spans="1:6" ht="14.25" x14ac:dyDescent="0.2">
      <c r="A39" s="21"/>
      <c r="B39" s="113"/>
      <c r="C39" s="113"/>
      <c r="D39" s="113"/>
      <c r="E39" s="28"/>
      <c r="F39" s="21"/>
    </row>
    <row r="40" spans="1:6" ht="14.25" x14ac:dyDescent="0.2">
      <c r="A40" s="21"/>
      <c r="B40" s="113" t="s">
        <v>111</v>
      </c>
      <c r="C40" s="113"/>
      <c r="D40" s="113"/>
      <c r="E40" s="28"/>
      <c r="F40" s="21"/>
    </row>
    <row r="41" spans="1:6" ht="14.25" x14ac:dyDescent="0.2">
      <c r="A41" s="21"/>
      <c r="B41" s="113"/>
      <c r="C41" s="113"/>
      <c r="D41" s="113"/>
      <c r="E41" s="28"/>
      <c r="F41" s="21"/>
    </row>
    <row r="42" spans="1:6" ht="14.25" x14ac:dyDescent="0.2">
      <c r="A42" s="21"/>
      <c r="B42" s="113" t="s">
        <v>104</v>
      </c>
      <c r="C42" s="113"/>
      <c r="D42" s="113"/>
      <c r="E42" s="28"/>
      <c r="F42" s="21"/>
    </row>
    <row r="43" spans="1:6" ht="14.25" x14ac:dyDescent="0.2">
      <c r="A43" s="21"/>
      <c r="B43" s="113"/>
      <c r="C43" s="113"/>
      <c r="D43" s="113"/>
      <c r="E43" s="28"/>
      <c r="F43" s="21"/>
    </row>
    <row r="44" spans="1:6" ht="14.25" x14ac:dyDescent="0.2">
      <c r="A44" s="21"/>
      <c r="B44" s="113" t="s">
        <v>105</v>
      </c>
      <c r="C44" s="113"/>
      <c r="D44" s="113"/>
      <c r="E44" s="28"/>
      <c r="F44" s="21"/>
    </row>
    <row r="45" spans="1:6" ht="14.25" x14ac:dyDescent="0.2">
      <c r="A45" s="21"/>
      <c r="B45" s="113"/>
      <c r="C45" s="113"/>
      <c r="D45" s="113"/>
      <c r="E45" s="28"/>
      <c r="F45" s="21"/>
    </row>
    <row r="46" spans="1:6" ht="14.25" x14ac:dyDescent="0.2">
      <c r="A46" s="21"/>
      <c r="B46" s="113" t="s">
        <v>107</v>
      </c>
      <c r="C46" s="113"/>
      <c r="D46" s="113"/>
      <c r="E46" s="28"/>
      <c r="F46" s="21"/>
    </row>
    <row r="47" spans="1:6" ht="14.25" x14ac:dyDescent="0.2">
      <c r="A47" s="21"/>
      <c r="B47" s="113"/>
      <c r="C47" s="113"/>
      <c r="D47" s="113"/>
      <c r="E47" s="28"/>
      <c r="F47" s="21"/>
    </row>
    <row r="48" spans="1:6" ht="14.25" x14ac:dyDescent="0.2">
      <c r="A48" s="21"/>
      <c r="B48" s="113" t="s">
        <v>21</v>
      </c>
      <c r="C48" s="113"/>
      <c r="D48" s="113"/>
      <c r="E48" s="28"/>
      <c r="F48" s="21"/>
    </row>
    <row r="49" spans="1:6" ht="14.25" x14ac:dyDescent="0.2">
      <c r="A49" s="21"/>
      <c r="B49" s="113"/>
      <c r="C49" s="113"/>
      <c r="D49" s="113"/>
      <c r="E49" s="28"/>
      <c r="F49" s="21"/>
    </row>
    <row r="50" spans="1:6" ht="14.25" x14ac:dyDescent="0.2">
      <c r="A50" s="21"/>
      <c r="B50" s="113" t="s">
        <v>24</v>
      </c>
      <c r="C50" s="113"/>
      <c r="D50" s="113"/>
      <c r="E50" s="28"/>
      <c r="F50" s="21"/>
    </row>
    <row r="51" spans="1:6" ht="14.25" x14ac:dyDescent="0.2">
      <c r="A51" s="21"/>
      <c r="B51" s="113"/>
      <c r="C51" s="113"/>
      <c r="D51" s="113"/>
      <c r="E51" s="28"/>
      <c r="F51" s="21"/>
    </row>
    <row r="52" spans="1:6" ht="14.25" x14ac:dyDescent="0.2">
      <c r="A52" s="21"/>
      <c r="B52" s="113" t="s">
        <v>133</v>
      </c>
      <c r="C52" s="113"/>
      <c r="D52" s="113"/>
      <c r="E52" s="28"/>
      <c r="F52" s="21"/>
    </row>
    <row r="53" spans="1:6" ht="14.25" x14ac:dyDescent="0.2">
      <c r="A53" s="21"/>
      <c r="B53" s="113"/>
      <c r="C53" s="113"/>
      <c r="D53" s="113"/>
      <c r="E53" s="28"/>
      <c r="F53" s="21"/>
    </row>
    <row r="54" spans="1:6" ht="14.25" x14ac:dyDescent="0.2">
      <c r="A54" s="21"/>
      <c r="B54" s="113" t="s">
        <v>36</v>
      </c>
      <c r="C54" s="113"/>
      <c r="D54" s="113"/>
      <c r="E54" s="28"/>
      <c r="F54" s="21"/>
    </row>
    <row r="55" spans="1:6" ht="14.25" x14ac:dyDescent="0.2">
      <c r="A55" s="21"/>
      <c r="B55" s="113"/>
      <c r="C55" s="113"/>
      <c r="D55" s="113"/>
      <c r="E55" s="28"/>
      <c r="F55" s="21"/>
    </row>
    <row r="56" spans="1:6" ht="14.25" x14ac:dyDescent="0.2">
      <c r="A56" s="21"/>
      <c r="B56" s="113" t="s">
        <v>114</v>
      </c>
      <c r="C56" s="113"/>
      <c r="D56" s="113"/>
      <c r="E56" s="28"/>
      <c r="F56" s="21"/>
    </row>
    <row r="57" spans="1:6" ht="14.25" x14ac:dyDescent="0.2">
      <c r="A57" s="21"/>
      <c r="B57" s="113"/>
      <c r="C57" s="113"/>
      <c r="D57" s="113"/>
      <c r="E57" s="28"/>
      <c r="F57" s="21"/>
    </row>
    <row r="58" spans="1:6" ht="14.25" x14ac:dyDescent="0.2">
      <c r="A58" s="21"/>
      <c r="B58" s="113"/>
      <c r="C58" s="113"/>
      <c r="D58" s="113"/>
      <c r="E58" s="28"/>
      <c r="F58" s="21"/>
    </row>
    <row r="59" spans="1:6" ht="14.25" x14ac:dyDescent="0.2">
      <c r="A59" s="21"/>
      <c r="B59" s="113"/>
      <c r="C59" s="113"/>
      <c r="D59" s="113"/>
      <c r="E59" s="28"/>
      <c r="F59" s="21"/>
    </row>
    <row r="60" spans="1:6" ht="14.25" x14ac:dyDescent="0.2">
      <c r="A60" s="21"/>
      <c r="B60" s="113"/>
      <c r="C60" s="113"/>
      <c r="D60" s="113"/>
      <c r="E60" s="28"/>
      <c r="F60" s="21"/>
    </row>
    <row r="61" spans="1:6" ht="14.25" x14ac:dyDescent="0.2">
      <c r="A61" s="21"/>
      <c r="B61" s="113"/>
      <c r="C61" s="113"/>
      <c r="D61" s="113"/>
      <c r="E61" s="28"/>
      <c r="F61" s="21"/>
    </row>
    <row r="62" spans="1:6" ht="14.25" x14ac:dyDescent="0.2">
      <c r="A62" s="21"/>
      <c r="B62" s="113"/>
      <c r="C62" s="113"/>
      <c r="D62" s="113"/>
      <c r="E62" s="28"/>
      <c r="F62" s="21"/>
    </row>
    <row r="63" spans="1:6" ht="14.25" x14ac:dyDescent="0.2">
      <c r="A63" s="21"/>
      <c r="B63" s="113"/>
      <c r="C63" s="113"/>
      <c r="D63" s="113"/>
      <c r="E63" s="28"/>
      <c r="F63" s="21"/>
    </row>
    <row r="64" spans="1:6" ht="14.25" x14ac:dyDescent="0.2">
      <c r="A64" s="21"/>
      <c r="B64" s="113"/>
      <c r="C64" s="113"/>
      <c r="D64" s="113"/>
      <c r="E64" s="28"/>
      <c r="F64" s="21"/>
    </row>
    <row r="65" spans="1:6" ht="13.5" customHeight="1" x14ac:dyDescent="0.2">
      <c r="A65" s="21"/>
      <c r="B65" s="113"/>
      <c r="C65" s="113"/>
      <c r="D65" s="113"/>
      <c r="E65" s="28"/>
      <c r="F65" s="21"/>
    </row>
    <row r="66" spans="1:6" ht="13.5" customHeight="1" x14ac:dyDescent="0.2">
      <c r="A66" s="21"/>
      <c r="B66" s="25" t="s">
        <v>16</v>
      </c>
      <c r="C66" s="26"/>
      <c r="D66" s="26"/>
      <c r="E66" s="29">
        <f>33.75*350</f>
        <v>11812.5</v>
      </c>
      <c r="F66" s="21"/>
    </row>
    <row r="67" spans="1:6" ht="13.5" customHeight="1" x14ac:dyDescent="0.2">
      <c r="A67" s="21"/>
      <c r="B67" s="34" t="s">
        <v>13</v>
      </c>
      <c r="C67" s="26"/>
      <c r="D67" s="26"/>
      <c r="E67" s="30">
        <v>0</v>
      </c>
      <c r="F67" s="21"/>
    </row>
    <row r="68" spans="1:6" ht="13.5" customHeight="1" x14ac:dyDescent="0.2">
      <c r="A68" s="21"/>
      <c r="B68" s="34" t="s">
        <v>14</v>
      </c>
      <c r="C68" s="26"/>
      <c r="D68" s="26"/>
      <c r="E68" s="30">
        <v>0</v>
      </c>
      <c r="F68" s="21"/>
    </row>
    <row r="69" spans="1:6" ht="13.5" customHeight="1" x14ac:dyDescent="0.2">
      <c r="A69" s="21"/>
      <c r="B69" s="25" t="s">
        <v>15</v>
      </c>
      <c r="C69" s="26"/>
      <c r="D69" s="26"/>
      <c r="E69" s="29">
        <f>SUM(E66:E68)</f>
        <v>11812.5</v>
      </c>
      <c r="F69" s="21"/>
    </row>
    <row r="70" spans="1:6" ht="13.5" customHeight="1" x14ac:dyDescent="0.2">
      <c r="A70" s="21"/>
      <c r="B70" s="26" t="s">
        <v>5</v>
      </c>
      <c r="C70" s="31">
        <v>0.05</v>
      </c>
      <c r="D70" s="26"/>
      <c r="E70" s="35">
        <f>ROUND(E69*C70,2)</f>
        <v>590.63</v>
      </c>
      <c r="F70" s="21"/>
    </row>
    <row r="71" spans="1:6" ht="13.5" customHeight="1" x14ac:dyDescent="0.2">
      <c r="A71" s="21"/>
      <c r="B71" s="26" t="s">
        <v>4</v>
      </c>
      <c r="C71" s="42">
        <v>9.9750000000000005E-2</v>
      </c>
      <c r="D71" s="26"/>
      <c r="E71" s="43">
        <f>ROUND(E69*C71,2)</f>
        <v>1178.3</v>
      </c>
      <c r="F71" s="21"/>
    </row>
    <row r="72" spans="1:6" ht="13.5" customHeight="1" x14ac:dyDescent="0.2">
      <c r="A72" s="21"/>
      <c r="B72" s="26"/>
      <c r="C72" s="26"/>
      <c r="D72" s="26"/>
      <c r="E72" s="32"/>
      <c r="F72" s="21"/>
    </row>
    <row r="73" spans="1:6" ht="16.5" customHeight="1" thickBot="1" x14ac:dyDescent="0.25">
      <c r="A73" s="21"/>
      <c r="B73" s="25" t="s">
        <v>17</v>
      </c>
      <c r="C73" s="26"/>
      <c r="D73" s="26"/>
      <c r="E73" s="33">
        <f>SUM(E69:E71)</f>
        <v>13581.429999999998</v>
      </c>
      <c r="F73" s="21"/>
    </row>
    <row r="74" spans="1:6" ht="15.75" thickTop="1" x14ac:dyDescent="0.2">
      <c r="A74" s="21"/>
      <c r="B74" s="115"/>
      <c r="C74" s="115"/>
      <c r="D74" s="115"/>
      <c r="E74" s="36"/>
      <c r="F74" s="21"/>
    </row>
    <row r="75" spans="1:6" ht="15" x14ac:dyDescent="0.2">
      <c r="A75" s="21"/>
      <c r="B75" s="120" t="s">
        <v>19</v>
      </c>
      <c r="C75" s="120"/>
      <c r="D75" s="120"/>
      <c r="E75" s="36">
        <v>0</v>
      </c>
      <c r="F75" s="21"/>
    </row>
    <row r="76" spans="1:6" ht="15" x14ac:dyDescent="0.2">
      <c r="A76" s="21"/>
      <c r="B76" s="115"/>
      <c r="C76" s="115"/>
      <c r="D76" s="115"/>
      <c r="E76" s="36"/>
      <c r="F76" s="21"/>
    </row>
    <row r="77" spans="1:6" ht="19.5" customHeight="1" x14ac:dyDescent="0.2">
      <c r="A77" s="21"/>
      <c r="B77" s="37" t="s">
        <v>18</v>
      </c>
      <c r="C77" s="38"/>
      <c r="D77" s="38"/>
      <c r="E77" s="39">
        <f>E73-E75</f>
        <v>13581.429999999998</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118"/>
      <c r="C80" s="118"/>
      <c r="D80" s="118"/>
      <c r="E80" s="118"/>
      <c r="F80" s="21"/>
    </row>
    <row r="81" spans="1:6" ht="14.25" x14ac:dyDescent="0.2">
      <c r="A81" s="112" t="s">
        <v>32</v>
      </c>
      <c r="B81" s="112"/>
      <c r="C81" s="112"/>
      <c r="D81" s="112"/>
      <c r="E81" s="112"/>
      <c r="F81" s="112"/>
    </row>
    <row r="82" spans="1:6" ht="14.25" x14ac:dyDescent="0.2">
      <c r="A82" s="121" t="s">
        <v>33</v>
      </c>
      <c r="B82" s="121"/>
      <c r="C82" s="121"/>
      <c r="D82" s="121"/>
      <c r="E82" s="121"/>
      <c r="F82" s="121"/>
    </row>
    <row r="83" spans="1:6" x14ac:dyDescent="0.2">
      <c r="A83" s="21"/>
      <c r="B83" s="21"/>
      <c r="C83" s="21"/>
      <c r="D83" s="21"/>
      <c r="E83" s="21"/>
      <c r="F83" s="21"/>
    </row>
    <row r="84" spans="1:6" x14ac:dyDescent="0.2">
      <c r="A84" s="21"/>
      <c r="B84" s="119"/>
      <c r="C84" s="119"/>
      <c r="D84" s="119"/>
      <c r="E84" s="119"/>
      <c r="F84" s="21"/>
    </row>
    <row r="85" spans="1:6" ht="15" x14ac:dyDescent="0.2">
      <c r="A85" s="111" t="s">
        <v>7</v>
      </c>
      <c r="B85" s="111"/>
      <c r="C85" s="111"/>
      <c r="D85" s="111"/>
      <c r="E85" s="111"/>
      <c r="F85" s="111"/>
    </row>
    <row r="87" spans="1:6" ht="39.75" customHeight="1" x14ac:dyDescent="0.2">
      <c r="B87" s="116"/>
      <c r="C87" s="117"/>
      <c r="D87" s="117"/>
    </row>
    <row r="88" spans="1:6" ht="13.5" customHeight="1" x14ac:dyDescent="0.2"/>
    <row r="89" spans="1:6" x14ac:dyDescent="0.2">
      <c r="B89" s="16"/>
      <c r="C89" s="16"/>
      <c r="D89" s="16"/>
    </row>
  </sheetData>
  <mergeCells count="43">
    <mergeCell ref="A30:F30"/>
    <mergeCell ref="B33:D33"/>
    <mergeCell ref="B34:D34"/>
    <mergeCell ref="B35:D35"/>
    <mergeCell ref="B36:D36"/>
    <mergeCell ref="B37:D37"/>
    <mergeCell ref="B38:D38"/>
    <mergeCell ref="B39:D39"/>
    <mergeCell ref="B40:D40"/>
    <mergeCell ref="B41:D41"/>
    <mergeCell ref="B53:D53"/>
    <mergeCell ref="B42:D42"/>
    <mergeCell ref="B43:D43"/>
    <mergeCell ref="B44:D44"/>
    <mergeCell ref="B45:D45"/>
    <mergeCell ref="B46:D46"/>
    <mergeCell ref="B47:D47"/>
    <mergeCell ref="B48:D48"/>
    <mergeCell ref="B49:D49"/>
    <mergeCell ref="B50:D50"/>
    <mergeCell ref="B51:D51"/>
    <mergeCell ref="B52:D52"/>
    <mergeCell ref="B65:D65"/>
    <mergeCell ref="B54:D54"/>
    <mergeCell ref="B55:D55"/>
    <mergeCell ref="B56:D56"/>
    <mergeCell ref="B57:D57"/>
    <mergeCell ref="B58:D58"/>
    <mergeCell ref="B59:D59"/>
    <mergeCell ref="B60:D60"/>
    <mergeCell ref="B61:D61"/>
    <mergeCell ref="B62:D62"/>
    <mergeCell ref="B63:D63"/>
    <mergeCell ref="B64:D64"/>
    <mergeCell ref="B84:E84"/>
    <mergeCell ref="A85:F85"/>
    <mergeCell ref="B87:D87"/>
    <mergeCell ref="B74:D74"/>
    <mergeCell ref="B75:D75"/>
    <mergeCell ref="B76:D76"/>
    <mergeCell ref="B80:E80"/>
    <mergeCell ref="A81:F81"/>
    <mergeCell ref="A82:F82"/>
  </mergeCells>
  <dataValidations count="1">
    <dataValidation type="list" allowBlank="1" showInputMessage="1" showErrorMessage="1" sqref="B74:B76 B12:B20 B33:B65" xr:uid="{A8C4AD31-D397-4194-A571-4D4514EC4C4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1BDBF-3268-4369-B5EB-6E78D61FBF4F}">
  <sheetPr>
    <pageSetUpPr fitToPage="1"/>
  </sheetPr>
  <dimension ref="A12:F92"/>
  <sheetViews>
    <sheetView view="pageBreakPreview" topLeftCell="A27"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135</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3"/>
      <c r="C33" s="113"/>
      <c r="D33" s="113"/>
      <c r="E33" s="28"/>
      <c r="F33" s="21"/>
    </row>
    <row r="34" spans="1:6" ht="14.25" x14ac:dyDescent="0.2">
      <c r="A34" s="21"/>
      <c r="B34" s="113" t="s">
        <v>10</v>
      </c>
      <c r="C34" s="113"/>
      <c r="D34" s="113"/>
      <c r="E34" s="28"/>
      <c r="F34" s="21"/>
    </row>
    <row r="35" spans="1:6" ht="14.25" x14ac:dyDescent="0.2">
      <c r="A35" s="21"/>
      <c r="B35" s="122"/>
      <c r="C35" s="122"/>
      <c r="D35" s="122"/>
      <c r="E35" s="28"/>
      <c r="F35" s="21"/>
    </row>
    <row r="36" spans="1:6" ht="14.25" x14ac:dyDescent="0.2">
      <c r="A36" s="21"/>
      <c r="B36" s="113" t="s">
        <v>114</v>
      </c>
      <c r="C36" s="113"/>
      <c r="D36" s="113"/>
      <c r="E36" s="28"/>
      <c r="F36" s="21"/>
    </row>
    <row r="37" spans="1:6" ht="14.25" x14ac:dyDescent="0.2">
      <c r="A37" s="21"/>
      <c r="B37" s="122"/>
      <c r="C37" s="122"/>
      <c r="D37" s="122"/>
      <c r="E37" s="28"/>
      <c r="F37" s="21"/>
    </row>
    <row r="38" spans="1:6" ht="14.25" x14ac:dyDescent="0.2">
      <c r="A38" s="21"/>
      <c r="B38" s="113" t="s">
        <v>137</v>
      </c>
      <c r="C38" s="113"/>
      <c r="D38" s="113"/>
      <c r="E38" s="28"/>
      <c r="F38" s="21"/>
    </row>
    <row r="39" spans="1:6" ht="14.25" x14ac:dyDescent="0.2">
      <c r="A39" s="21"/>
      <c r="B39" s="113"/>
      <c r="C39" s="113"/>
      <c r="D39" s="113"/>
      <c r="E39" s="28"/>
      <c r="F39" s="21"/>
    </row>
    <row r="40" spans="1:6" ht="14.25" x14ac:dyDescent="0.2">
      <c r="A40" s="21"/>
      <c r="B40" s="113" t="s">
        <v>136</v>
      </c>
      <c r="C40" s="113"/>
      <c r="D40" s="113"/>
      <c r="E40" s="28"/>
      <c r="F40" s="21"/>
    </row>
    <row r="41" spans="1:6" ht="14.25" x14ac:dyDescent="0.2">
      <c r="A41" s="21"/>
      <c r="B41" s="113"/>
      <c r="C41" s="113"/>
      <c r="D41" s="113"/>
      <c r="E41" s="28"/>
      <c r="F41" s="21"/>
    </row>
    <row r="42" spans="1:6" ht="14.25" x14ac:dyDescent="0.2">
      <c r="A42" s="21"/>
      <c r="B42" s="113" t="s">
        <v>93</v>
      </c>
      <c r="C42" s="113"/>
      <c r="D42" s="113"/>
      <c r="E42" s="28"/>
      <c r="F42" s="21"/>
    </row>
    <row r="43" spans="1:6" ht="14.25" x14ac:dyDescent="0.2">
      <c r="A43" s="21"/>
      <c r="B43" s="113"/>
      <c r="C43" s="113"/>
      <c r="D43" s="113"/>
      <c r="E43" s="28"/>
      <c r="F43" s="21"/>
    </row>
    <row r="44" spans="1:6" ht="14.25" x14ac:dyDescent="0.2">
      <c r="A44" s="21"/>
      <c r="B44" s="113" t="s">
        <v>38</v>
      </c>
      <c r="C44" s="113"/>
      <c r="D44" s="113"/>
      <c r="E44" s="28"/>
      <c r="F44" s="21"/>
    </row>
    <row r="45" spans="1:6" ht="14.25" x14ac:dyDescent="0.2">
      <c r="A45" s="21"/>
      <c r="B45" s="113"/>
      <c r="C45" s="113"/>
      <c r="D45" s="113"/>
      <c r="E45" s="28"/>
      <c r="F45" s="21"/>
    </row>
    <row r="46" spans="1:6" ht="14.25" x14ac:dyDescent="0.2">
      <c r="A46" s="21"/>
      <c r="B46" s="113"/>
      <c r="C46" s="113"/>
      <c r="D46" s="113"/>
      <c r="E46" s="28"/>
      <c r="F46" s="21"/>
    </row>
    <row r="47" spans="1:6" ht="14.25" x14ac:dyDescent="0.2">
      <c r="A47" s="21"/>
      <c r="B47" s="113"/>
      <c r="C47" s="113"/>
      <c r="D47" s="113"/>
      <c r="E47" s="28"/>
      <c r="F47" s="21"/>
    </row>
    <row r="48" spans="1:6" ht="14.25" x14ac:dyDescent="0.2">
      <c r="A48" s="21"/>
      <c r="B48" s="113"/>
      <c r="C48" s="113"/>
      <c r="D48" s="113"/>
      <c r="E48" s="28"/>
      <c r="F48" s="21"/>
    </row>
    <row r="49" spans="1:6" ht="14.25" x14ac:dyDescent="0.2">
      <c r="A49" s="21"/>
      <c r="B49" s="113"/>
      <c r="C49" s="113"/>
      <c r="D49" s="113"/>
      <c r="E49" s="28"/>
      <c r="F49" s="21"/>
    </row>
    <row r="50" spans="1:6" ht="14.25" x14ac:dyDescent="0.2">
      <c r="A50" s="21"/>
      <c r="B50" s="113"/>
      <c r="C50" s="113"/>
      <c r="D50" s="113"/>
      <c r="E50" s="28"/>
      <c r="F50" s="21"/>
    </row>
    <row r="51" spans="1:6" ht="14.25" x14ac:dyDescent="0.2">
      <c r="A51" s="21"/>
      <c r="B51" s="113"/>
      <c r="C51" s="113"/>
      <c r="D51" s="113"/>
      <c r="E51" s="28"/>
      <c r="F51" s="21"/>
    </row>
    <row r="52" spans="1:6" ht="14.25" x14ac:dyDescent="0.2">
      <c r="A52" s="21"/>
      <c r="B52" s="113"/>
      <c r="C52" s="113"/>
      <c r="D52" s="113"/>
      <c r="E52" s="28"/>
      <c r="F52" s="21"/>
    </row>
    <row r="53" spans="1:6" ht="14.25" x14ac:dyDescent="0.2">
      <c r="A53" s="21"/>
      <c r="B53" s="113"/>
      <c r="C53" s="113"/>
      <c r="D53" s="113"/>
      <c r="E53" s="28"/>
      <c r="F53" s="21"/>
    </row>
    <row r="54" spans="1:6" ht="14.25" x14ac:dyDescent="0.2">
      <c r="A54" s="21"/>
      <c r="B54" s="113"/>
      <c r="C54" s="113"/>
      <c r="D54" s="113"/>
      <c r="E54" s="28"/>
      <c r="F54" s="21"/>
    </row>
    <row r="55" spans="1:6" ht="14.25" x14ac:dyDescent="0.2">
      <c r="A55" s="21"/>
      <c r="B55" s="113"/>
      <c r="C55" s="113"/>
      <c r="D55" s="113"/>
      <c r="E55" s="28"/>
      <c r="F55" s="21"/>
    </row>
    <row r="56" spans="1:6" ht="14.25" x14ac:dyDescent="0.2">
      <c r="A56" s="21"/>
      <c r="B56" s="113"/>
      <c r="C56" s="113"/>
      <c r="D56" s="113"/>
      <c r="E56" s="28"/>
      <c r="F56" s="21"/>
    </row>
    <row r="57" spans="1:6" ht="14.25" x14ac:dyDescent="0.2">
      <c r="A57" s="21"/>
      <c r="B57" s="113"/>
      <c r="C57" s="113"/>
      <c r="D57" s="113"/>
      <c r="E57" s="28"/>
      <c r="F57" s="21"/>
    </row>
    <row r="58" spans="1:6" ht="14.25" x14ac:dyDescent="0.2">
      <c r="A58" s="21"/>
      <c r="B58" s="113"/>
      <c r="C58" s="113"/>
      <c r="D58" s="113"/>
      <c r="E58" s="28"/>
      <c r="F58" s="21"/>
    </row>
    <row r="59" spans="1:6" ht="14.25" x14ac:dyDescent="0.2">
      <c r="A59" s="21"/>
      <c r="B59" s="113"/>
      <c r="C59" s="113"/>
      <c r="D59" s="113"/>
      <c r="E59" s="28"/>
      <c r="F59" s="21"/>
    </row>
    <row r="60" spans="1:6" ht="14.25" x14ac:dyDescent="0.2">
      <c r="A60" s="21"/>
      <c r="B60" s="113"/>
      <c r="C60" s="113"/>
      <c r="D60" s="113"/>
      <c r="E60" s="28"/>
      <c r="F60" s="21"/>
    </row>
    <row r="61" spans="1:6" ht="14.25" x14ac:dyDescent="0.2">
      <c r="A61" s="21"/>
      <c r="B61" s="113"/>
      <c r="C61" s="113"/>
      <c r="D61" s="113"/>
      <c r="E61" s="28"/>
      <c r="F61" s="21"/>
    </row>
    <row r="62" spans="1:6" ht="14.25" x14ac:dyDescent="0.2">
      <c r="A62" s="21"/>
      <c r="B62" s="113"/>
      <c r="C62" s="113"/>
      <c r="D62" s="113"/>
      <c r="E62" s="28"/>
      <c r="F62" s="21"/>
    </row>
    <row r="63" spans="1:6" ht="14.25" x14ac:dyDescent="0.2">
      <c r="A63" s="21"/>
      <c r="B63" s="113"/>
      <c r="C63" s="113"/>
      <c r="D63" s="113"/>
      <c r="E63" s="28"/>
      <c r="F63" s="21"/>
    </row>
    <row r="64" spans="1:6" ht="14.25" x14ac:dyDescent="0.2">
      <c r="A64" s="21"/>
      <c r="B64" s="113"/>
      <c r="C64" s="113"/>
      <c r="D64" s="113"/>
      <c r="E64" s="28"/>
      <c r="F64" s="21"/>
    </row>
    <row r="65" spans="1:6" ht="14.25" x14ac:dyDescent="0.2">
      <c r="A65" s="21"/>
      <c r="B65" s="113"/>
      <c r="C65" s="113"/>
      <c r="D65" s="113"/>
      <c r="E65" s="28"/>
      <c r="F65" s="21"/>
    </row>
    <row r="66" spans="1:6" ht="14.25" x14ac:dyDescent="0.2">
      <c r="A66" s="21"/>
      <c r="B66" s="113"/>
      <c r="C66" s="113"/>
      <c r="D66" s="113"/>
      <c r="E66" s="28"/>
      <c r="F66" s="21"/>
    </row>
    <row r="67" spans="1:6" ht="14.25" x14ac:dyDescent="0.2">
      <c r="A67" s="21"/>
      <c r="B67" s="113"/>
      <c r="C67" s="113"/>
      <c r="D67" s="113"/>
      <c r="E67" s="28"/>
      <c r="F67" s="21"/>
    </row>
    <row r="68" spans="1:6" ht="13.5" customHeight="1" x14ac:dyDescent="0.2">
      <c r="A68" s="21"/>
      <c r="B68" s="113"/>
      <c r="C68" s="113"/>
      <c r="D68" s="113"/>
      <c r="E68" s="28"/>
      <c r="F68" s="21"/>
    </row>
    <row r="69" spans="1:6" ht="13.5" customHeight="1" x14ac:dyDescent="0.2">
      <c r="A69" s="21"/>
      <c r="B69" s="25" t="s">
        <v>16</v>
      </c>
      <c r="C69" s="26"/>
      <c r="D69" s="26"/>
      <c r="E69" s="29">
        <f>9.75*350</f>
        <v>3412.5</v>
      </c>
      <c r="F69" s="21"/>
    </row>
    <row r="70" spans="1:6" ht="13.5" customHeight="1" x14ac:dyDescent="0.2">
      <c r="A70" s="21"/>
      <c r="B70" s="34" t="s">
        <v>13</v>
      </c>
      <c r="C70" s="26"/>
      <c r="D70" s="26"/>
      <c r="E70" s="30">
        <v>25</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3437.5</v>
      </c>
      <c r="F72" s="21"/>
    </row>
    <row r="73" spans="1:6" ht="13.5" customHeight="1" x14ac:dyDescent="0.2">
      <c r="A73" s="21"/>
      <c r="B73" s="26" t="s">
        <v>5</v>
      </c>
      <c r="C73" s="31">
        <v>0.05</v>
      </c>
      <c r="D73" s="26"/>
      <c r="E73" s="35">
        <f>ROUND(E72*C73,2)</f>
        <v>171.88</v>
      </c>
      <c r="F73" s="21"/>
    </row>
    <row r="74" spans="1:6" ht="13.5" customHeight="1" x14ac:dyDescent="0.2">
      <c r="A74" s="21"/>
      <c r="B74" s="26" t="s">
        <v>4</v>
      </c>
      <c r="C74" s="42">
        <v>9.9750000000000005E-2</v>
      </c>
      <c r="D74" s="26"/>
      <c r="E74" s="43">
        <f>ROUND(E72*C74,2)</f>
        <v>342.89</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3952.27</v>
      </c>
      <c r="F76" s="21"/>
    </row>
    <row r="77" spans="1:6" ht="15.75" thickTop="1" x14ac:dyDescent="0.2">
      <c r="A77" s="21"/>
      <c r="B77" s="115"/>
      <c r="C77" s="115"/>
      <c r="D77" s="115"/>
      <c r="E77" s="36"/>
      <c r="F77" s="21"/>
    </row>
    <row r="78" spans="1:6" ht="15" x14ac:dyDescent="0.2">
      <c r="A78" s="21"/>
      <c r="B78" s="120" t="s">
        <v>19</v>
      </c>
      <c r="C78" s="120"/>
      <c r="D78" s="120"/>
      <c r="E78" s="36">
        <v>0</v>
      </c>
      <c r="F78" s="21"/>
    </row>
    <row r="79" spans="1:6" ht="15" x14ac:dyDescent="0.2">
      <c r="A79" s="21"/>
      <c r="B79" s="115"/>
      <c r="C79" s="115"/>
      <c r="D79" s="115"/>
      <c r="E79" s="36"/>
      <c r="F79" s="21"/>
    </row>
    <row r="80" spans="1:6" ht="19.5" customHeight="1" x14ac:dyDescent="0.2">
      <c r="A80" s="21"/>
      <c r="B80" s="37" t="s">
        <v>18</v>
      </c>
      <c r="C80" s="38"/>
      <c r="D80" s="38"/>
      <c r="E80" s="39">
        <f>E76-E78</f>
        <v>3952.27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8"/>
      <c r="C83" s="118"/>
      <c r="D83" s="118"/>
      <c r="E83" s="118"/>
      <c r="F83" s="21"/>
    </row>
    <row r="84" spans="1:6" ht="14.25" x14ac:dyDescent="0.2">
      <c r="A84" s="112" t="s">
        <v>32</v>
      </c>
      <c r="B84" s="112"/>
      <c r="C84" s="112"/>
      <c r="D84" s="112"/>
      <c r="E84" s="112"/>
      <c r="F84" s="112"/>
    </row>
    <row r="85" spans="1:6" ht="14.25" x14ac:dyDescent="0.2">
      <c r="A85" s="121" t="s">
        <v>33</v>
      </c>
      <c r="B85" s="121"/>
      <c r="C85" s="121"/>
      <c r="D85" s="121"/>
      <c r="E85" s="121"/>
      <c r="F85" s="121"/>
    </row>
    <row r="86" spans="1:6" x14ac:dyDescent="0.2">
      <c r="A86" s="21"/>
      <c r="B86" s="21"/>
      <c r="C86" s="21"/>
      <c r="D86" s="21"/>
      <c r="E86" s="21"/>
      <c r="F86" s="21"/>
    </row>
    <row r="87" spans="1:6" x14ac:dyDescent="0.2">
      <c r="A87" s="21"/>
      <c r="B87" s="119"/>
      <c r="C87" s="119"/>
      <c r="D87" s="119"/>
      <c r="E87" s="119"/>
      <c r="F87" s="21"/>
    </row>
    <row r="88" spans="1:6" ht="15" x14ac:dyDescent="0.2">
      <c r="A88" s="111" t="s">
        <v>7</v>
      </c>
      <c r="B88" s="111"/>
      <c r="C88" s="111"/>
      <c r="D88" s="111"/>
      <c r="E88" s="111"/>
      <c r="F88" s="111"/>
    </row>
    <row r="90" spans="1:6" ht="39.75" customHeight="1" x14ac:dyDescent="0.2">
      <c r="B90" s="116"/>
      <c r="C90" s="117"/>
      <c r="D90" s="117"/>
    </row>
    <row r="91" spans="1:6" ht="13.5" customHeight="1" x14ac:dyDescent="0.2"/>
    <row r="92" spans="1:6" x14ac:dyDescent="0.2">
      <c r="B92" s="16"/>
      <c r="C92" s="16"/>
      <c r="D92" s="16"/>
    </row>
  </sheetData>
  <mergeCells count="46">
    <mergeCell ref="B90:D90"/>
    <mergeCell ref="B79:D79"/>
    <mergeCell ref="B83:E83"/>
    <mergeCell ref="A84:F84"/>
    <mergeCell ref="A85:F85"/>
    <mergeCell ref="B87:E87"/>
    <mergeCell ref="A88:F88"/>
    <mergeCell ref="B78:D78"/>
    <mergeCell ref="B56:D56"/>
    <mergeCell ref="B57:D57"/>
    <mergeCell ref="B61:D61"/>
    <mergeCell ref="B62:D62"/>
    <mergeCell ref="B63:D63"/>
    <mergeCell ref="B64:D64"/>
    <mergeCell ref="B58:D58"/>
    <mergeCell ref="B59:D59"/>
    <mergeCell ref="B60:D60"/>
    <mergeCell ref="B65:D65"/>
    <mergeCell ref="B66:D66"/>
    <mergeCell ref="B67:D67"/>
    <mergeCell ref="B68:D68"/>
    <mergeCell ref="B77:D77"/>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14C5C1FB-3863-4F1A-AB99-3BDE7F15EC2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A237A-D7D8-47B9-8718-FECBAE0E69CA}">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139</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3"/>
      <c r="C33" s="113"/>
      <c r="D33" s="113"/>
      <c r="E33" s="28"/>
      <c r="F33" s="21"/>
    </row>
    <row r="34" spans="1:6" ht="14.25" x14ac:dyDescent="0.2">
      <c r="A34" s="21"/>
      <c r="B34" s="113" t="s">
        <v>140</v>
      </c>
      <c r="C34" s="113"/>
      <c r="D34" s="113"/>
      <c r="E34" s="28"/>
      <c r="F34" s="21"/>
    </row>
    <row r="35" spans="1:6" ht="14.25" x14ac:dyDescent="0.2">
      <c r="A35" s="21"/>
      <c r="B35" s="122"/>
      <c r="C35" s="122"/>
      <c r="D35" s="122"/>
      <c r="E35" s="28"/>
      <c r="F35" s="21"/>
    </row>
    <row r="36" spans="1:6" ht="14.25" x14ac:dyDescent="0.2">
      <c r="A36" s="21"/>
      <c r="B36" s="113" t="s">
        <v>114</v>
      </c>
      <c r="C36" s="113"/>
      <c r="D36" s="113"/>
      <c r="E36" s="28"/>
      <c r="F36" s="21"/>
    </row>
    <row r="37" spans="1:6" ht="14.25" x14ac:dyDescent="0.2">
      <c r="A37" s="21"/>
      <c r="B37" s="122"/>
      <c r="C37" s="122"/>
      <c r="D37" s="122"/>
      <c r="E37" s="28"/>
      <c r="F37" s="21"/>
    </row>
    <row r="38" spans="1:6" ht="14.25" x14ac:dyDescent="0.2">
      <c r="A38" s="21"/>
      <c r="B38" s="113" t="s">
        <v>141</v>
      </c>
      <c r="C38" s="113"/>
      <c r="D38" s="113"/>
      <c r="E38" s="28"/>
      <c r="F38" s="21"/>
    </row>
    <row r="39" spans="1:6" ht="14.25" x14ac:dyDescent="0.2">
      <c r="A39" s="21"/>
      <c r="B39" s="113"/>
      <c r="C39" s="113"/>
      <c r="D39" s="113"/>
      <c r="E39" s="28"/>
      <c r="F39" s="21"/>
    </row>
    <row r="40" spans="1:6" ht="14.25" x14ac:dyDescent="0.2">
      <c r="A40" s="21"/>
      <c r="B40" s="113" t="s">
        <v>37</v>
      </c>
      <c r="C40" s="113"/>
      <c r="D40" s="113"/>
      <c r="E40" s="28"/>
      <c r="F40" s="21"/>
    </row>
    <row r="41" spans="1:6" ht="14.25" x14ac:dyDescent="0.2">
      <c r="A41" s="21"/>
      <c r="B41" s="113"/>
      <c r="C41" s="113"/>
      <c r="D41" s="113"/>
      <c r="E41" s="28"/>
      <c r="F41" s="21"/>
    </row>
    <row r="42" spans="1:6" ht="14.25" x14ac:dyDescent="0.2">
      <c r="A42" s="21"/>
      <c r="B42" s="113"/>
      <c r="C42" s="113"/>
      <c r="D42" s="113"/>
      <c r="E42" s="28"/>
      <c r="F42" s="21"/>
    </row>
    <row r="43" spans="1:6" ht="14.25" x14ac:dyDescent="0.2">
      <c r="A43" s="21"/>
      <c r="B43" s="113"/>
      <c r="C43" s="113"/>
      <c r="D43" s="113"/>
      <c r="E43" s="28"/>
      <c r="F43" s="21"/>
    </row>
    <row r="44" spans="1:6" ht="14.25" x14ac:dyDescent="0.2">
      <c r="A44" s="21"/>
      <c r="B44" s="113"/>
      <c r="C44" s="113"/>
      <c r="D44" s="113"/>
      <c r="E44" s="28"/>
      <c r="F44" s="21"/>
    </row>
    <row r="45" spans="1:6" ht="14.25" x14ac:dyDescent="0.2">
      <c r="A45" s="21"/>
      <c r="B45" s="113"/>
      <c r="C45" s="113"/>
      <c r="D45" s="113"/>
      <c r="E45" s="28"/>
      <c r="F45" s="21"/>
    </row>
    <row r="46" spans="1:6" ht="14.25" x14ac:dyDescent="0.2">
      <c r="A46" s="21"/>
      <c r="B46" s="113"/>
      <c r="C46" s="113"/>
      <c r="D46" s="113"/>
      <c r="E46" s="28"/>
      <c r="F46" s="21"/>
    </row>
    <row r="47" spans="1:6" ht="14.25" x14ac:dyDescent="0.2">
      <c r="A47" s="21"/>
      <c r="B47" s="113"/>
      <c r="C47" s="113"/>
      <c r="D47" s="113"/>
      <c r="E47" s="28"/>
      <c r="F47" s="21"/>
    </row>
    <row r="48" spans="1:6" ht="14.25" x14ac:dyDescent="0.2">
      <c r="A48" s="21"/>
      <c r="B48" s="113"/>
      <c r="C48" s="113"/>
      <c r="D48" s="113"/>
      <c r="E48" s="28"/>
      <c r="F48" s="21"/>
    </row>
    <row r="49" spans="1:6" ht="14.25" x14ac:dyDescent="0.2">
      <c r="A49" s="21"/>
      <c r="B49" s="113"/>
      <c r="C49" s="113"/>
      <c r="D49" s="113"/>
      <c r="E49" s="28"/>
      <c r="F49" s="21"/>
    </row>
    <row r="50" spans="1:6" ht="14.25" x14ac:dyDescent="0.2">
      <c r="A50" s="21"/>
      <c r="B50" s="113"/>
      <c r="C50" s="113"/>
      <c r="D50" s="113"/>
      <c r="E50" s="28"/>
      <c r="F50" s="21"/>
    </row>
    <row r="51" spans="1:6" ht="14.25" x14ac:dyDescent="0.2">
      <c r="A51" s="21"/>
      <c r="B51" s="113"/>
      <c r="C51" s="113"/>
      <c r="D51" s="113"/>
      <c r="E51" s="28"/>
      <c r="F51" s="21"/>
    </row>
    <row r="52" spans="1:6" ht="14.25" x14ac:dyDescent="0.2">
      <c r="A52" s="21"/>
      <c r="B52" s="113"/>
      <c r="C52" s="113"/>
      <c r="D52" s="113"/>
      <c r="E52" s="28"/>
      <c r="F52" s="21"/>
    </row>
    <row r="53" spans="1:6" ht="14.25" x14ac:dyDescent="0.2">
      <c r="A53" s="21"/>
      <c r="B53" s="113"/>
      <c r="C53" s="113"/>
      <c r="D53" s="113"/>
      <c r="E53" s="28"/>
      <c r="F53" s="21"/>
    </row>
    <row r="54" spans="1:6" ht="14.25" x14ac:dyDescent="0.2">
      <c r="A54" s="21"/>
      <c r="B54" s="113"/>
      <c r="C54" s="113"/>
      <c r="D54" s="113"/>
      <c r="E54" s="28"/>
      <c r="F54" s="21"/>
    </row>
    <row r="55" spans="1:6" ht="14.25" x14ac:dyDescent="0.2">
      <c r="A55" s="21"/>
      <c r="B55" s="113"/>
      <c r="C55" s="113"/>
      <c r="D55" s="113"/>
      <c r="E55" s="28"/>
      <c r="F55" s="21"/>
    </row>
    <row r="56" spans="1:6" ht="14.25" x14ac:dyDescent="0.2">
      <c r="A56" s="21"/>
      <c r="B56" s="113"/>
      <c r="C56" s="113"/>
      <c r="D56" s="113"/>
      <c r="E56" s="28"/>
      <c r="F56" s="21"/>
    </row>
    <row r="57" spans="1:6" ht="14.25" x14ac:dyDescent="0.2">
      <c r="A57" s="21"/>
      <c r="B57" s="113"/>
      <c r="C57" s="113"/>
      <c r="D57" s="113"/>
      <c r="E57" s="28"/>
      <c r="F57" s="21"/>
    </row>
    <row r="58" spans="1:6" ht="14.25" x14ac:dyDescent="0.2">
      <c r="A58" s="21"/>
      <c r="B58" s="113"/>
      <c r="C58" s="113"/>
      <c r="D58" s="113"/>
      <c r="E58" s="28"/>
      <c r="F58" s="21"/>
    </row>
    <row r="59" spans="1:6" ht="14.25" x14ac:dyDescent="0.2">
      <c r="A59" s="21"/>
      <c r="B59" s="113"/>
      <c r="C59" s="113"/>
      <c r="D59" s="113"/>
      <c r="E59" s="28"/>
      <c r="F59" s="21"/>
    </row>
    <row r="60" spans="1:6" ht="14.25" x14ac:dyDescent="0.2">
      <c r="A60" s="21"/>
      <c r="B60" s="113"/>
      <c r="C60" s="113"/>
      <c r="D60" s="113"/>
      <c r="E60" s="28"/>
      <c r="F60" s="21"/>
    </row>
    <row r="61" spans="1:6" ht="14.25" x14ac:dyDescent="0.2">
      <c r="A61" s="21"/>
      <c r="B61" s="113"/>
      <c r="C61" s="113"/>
      <c r="D61" s="113"/>
      <c r="E61" s="28"/>
      <c r="F61" s="21"/>
    </row>
    <row r="62" spans="1:6" ht="14.25" x14ac:dyDescent="0.2">
      <c r="A62" s="21"/>
      <c r="B62" s="113"/>
      <c r="C62" s="113"/>
      <c r="D62" s="113"/>
      <c r="E62" s="28"/>
      <c r="F62" s="21"/>
    </row>
    <row r="63" spans="1:6" ht="14.25" x14ac:dyDescent="0.2">
      <c r="A63" s="21"/>
      <c r="B63" s="113"/>
      <c r="C63" s="113"/>
      <c r="D63" s="113"/>
      <c r="E63" s="28"/>
      <c r="F63" s="21"/>
    </row>
    <row r="64" spans="1:6" ht="14.25" x14ac:dyDescent="0.2">
      <c r="A64" s="21"/>
      <c r="B64" s="113"/>
      <c r="C64" s="113"/>
      <c r="D64" s="113"/>
      <c r="E64" s="28"/>
      <c r="F64" s="21"/>
    </row>
    <row r="65" spans="1:6" ht="14.25" x14ac:dyDescent="0.2">
      <c r="A65" s="21"/>
      <c r="B65" s="113"/>
      <c r="C65" s="113"/>
      <c r="D65" s="113"/>
      <c r="E65" s="28"/>
      <c r="F65" s="21"/>
    </row>
    <row r="66" spans="1:6" ht="14.25" x14ac:dyDescent="0.2">
      <c r="A66" s="21"/>
      <c r="B66" s="113"/>
      <c r="C66" s="113"/>
      <c r="D66" s="113"/>
      <c r="E66" s="28"/>
      <c r="F66" s="21"/>
    </row>
    <row r="67" spans="1:6" ht="14.25" x14ac:dyDescent="0.2">
      <c r="A67" s="21"/>
      <c r="B67" s="113"/>
      <c r="C67" s="113"/>
      <c r="D67" s="113"/>
      <c r="E67" s="28"/>
      <c r="F67" s="21"/>
    </row>
    <row r="68" spans="1:6" ht="13.5" customHeight="1" x14ac:dyDescent="0.2">
      <c r="A68" s="21"/>
      <c r="B68" s="113"/>
      <c r="C68" s="113"/>
      <c r="D68" s="113"/>
      <c r="E68" s="28"/>
      <c r="F68" s="21"/>
    </row>
    <row r="69" spans="1:6" ht="13.5" customHeight="1" x14ac:dyDescent="0.2">
      <c r="A69" s="21"/>
      <c r="B69" s="25" t="s">
        <v>16</v>
      </c>
      <c r="C69" s="26"/>
      <c r="D69" s="26"/>
      <c r="E69" s="29">
        <f>5.25*350</f>
        <v>1837.5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1837.5</v>
      </c>
      <c r="F72" s="21"/>
    </row>
    <row r="73" spans="1:6" ht="13.5" customHeight="1" x14ac:dyDescent="0.2">
      <c r="A73" s="21"/>
      <c r="B73" s="26" t="s">
        <v>5</v>
      </c>
      <c r="C73" s="31">
        <v>0.05</v>
      </c>
      <c r="D73" s="26"/>
      <c r="E73" s="35">
        <f>ROUND(E72*C73,2)</f>
        <v>91.88</v>
      </c>
      <c r="F73" s="21"/>
    </row>
    <row r="74" spans="1:6" ht="13.5" customHeight="1" x14ac:dyDescent="0.2">
      <c r="A74" s="21"/>
      <c r="B74" s="26" t="s">
        <v>4</v>
      </c>
      <c r="C74" s="42">
        <v>9.9750000000000005E-2</v>
      </c>
      <c r="D74" s="26"/>
      <c r="E74" s="43">
        <f>ROUND(E72*C74,2)</f>
        <v>183.29</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2112.67</v>
      </c>
      <c r="F76" s="21"/>
    </row>
    <row r="77" spans="1:6" ht="15.75" thickTop="1" x14ac:dyDescent="0.2">
      <c r="A77" s="21"/>
      <c r="B77" s="115"/>
      <c r="C77" s="115"/>
      <c r="D77" s="115"/>
      <c r="E77" s="36"/>
      <c r="F77" s="21"/>
    </row>
    <row r="78" spans="1:6" ht="15" x14ac:dyDescent="0.2">
      <c r="A78" s="21"/>
      <c r="B78" s="120" t="s">
        <v>19</v>
      </c>
      <c r="C78" s="120"/>
      <c r="D78" s="120"/>
      <c r="E78" s="36">
        <v>0</v>
      </c>
      <c r="F78" s="21"/>
    </row>
    <row r="79" spans="1:6" ht="15" x14ac:dyDescent="0.2">
      <c r="A79" s="21"/>
      <c r="B79" s="115"/>
      <c r="C79" s="115"/>
      <c r="D79" s="115"/>
      <c r="E79" s="36"/>
      <c r="F79" s="21"/>
    </row>
    <row r="80" spans="1:6" ht="19.5" customHeight="1" x14ac:dyDescent="0.2">
      <c r="A80" s="21"/>
      <c r="B80" s="37" t="s">
        <v>18</v>
      </c>
      <c r="C80" s="38"/>
      <c r="D80" s="38"/>
      <c r="E80" s="39">
        <f>E76-E78</f>
        <v>2112.67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8"/>
      <c r="C83" s="118"/>
      <c r="D83" s="118"/>
      <c r="E83" s="118"/>
      <c r="F83" s="21"/>
    </row>
    <row r="84" spans="1:6" ht="14.25" x14ac:dyDescent="0.2">
      <c r="A84" s="112" t="s">
        <v>32</v>
      </c>
      <c r="B84" s="112"/>
      <c r="C84" s="112"/>
      <c r="D84" s="112"/>
      <c r="E84" s="112"/>
      <c r="F84" s="112"/>
    </row>
    <row r="85" spans="1:6" ht="14.25" x14ac:dyDescent="0.2">
      <c r="A85" s="121" t="s">
        <v>33</v>
      </c>
      <c r="B85" s="121"/>
      <c r="C85" s="121"/>
      <c r="D85" s="121"/>
      <c r="E85" s="121"/>
      <c r="F85" s="121"/>
    </row>
    <row r="86" spans="1:6" x14ac:dyDescent="0.2">
      <c r="A86" s="21"/>
      <c r="B86" s="21"/>
      <c r="C86" s="21"/>
      <c r="D86" s="21"/>
      <c r="E86" s="21"/>
      <c r="F86" s="21"/>
    </row>
    <row r="87" spans="1:6" x14ac:dyDescent="0.2">
      <c r="A87" s="21"/>
      <c r="B87" s="119"/>
      <c r="C87" s="119"/>
      <c r="D87" s="119"/>
      <c r="E87" s="119"/>
      <c r="F87" s="21"/>
    </row>
    <row r="88" spans="1:6" ht="15" x14ac:dyDescent="0.2">
      <c r="A88" s="111" t="s">
        <v>7</v>
      </c>
      <c r="B88" s="111"/>
      <c r="C88" s="111"/>
      <c r="D88" s="111"/>
      <c r="E88" s="111"/>
      <c r="F88" s="111"/>
    </row>
    <row r="90" spans="1:6" ht="39.75" customHeight="1" x14ac:dyDescent="0.2">
      <c r="B90" s="116"/>
      <c r="C90" s="117"/>
      <c r="D90" s="117"/>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D8933153-CD70-48EC-9756-75CCB1D4133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917C6-CBEB-46FB-AC69-AA5D7035298E}">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143</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3"/>
      <c r="C33" s="113"/>
      <c r="D33" s="113"/>
      <c r="E33" s="28"/>
      <c r="F33" s="21"/>
    </row>
    <row r="34" spans="1:6" ht="14.25" x14ac:dyDescent="0.2">
      <c r="A34" s="21"/>
      <c r="B34" s="113" t="s">
        <v>144</v>
      </c>
      <c r="C34" s="113"/>
      <c r="D34" s="113"/>
      <c r="E34" s="28"/>
      <c r="F34" s="21"/>
    </row>
    <row r="35" spans="1:6" ht="14.25" x14ac:dyDescent="0.2">
      <c r="A35" s="21"/>
      <c r="B35" s="122"/>
      <c r="C35" s="122"/>
      <c r="D35" s="122"/>
      <c r="E35" s="28"/>
      <c r="F35" s="21"/>
    </row>
    <row r="36" spans="1:6" ht="14.25" x14ac:dyDescent="0.2">
      <c r="A36" s="21"/>
      <c r="B36" s="113"/>
      <c r="C36" s="113"/>
      <c r="D36" s="113"/>
      <c r="E36" s="28"/>
      <c r="F36" s="21"/>
    </row>
    <row r="37" spans="1:6" ht="14.25" x14ac:dyDescent="0.2">
      <c r="A37" s="21"/>
      <c r="B37" s="122"/>
      <c r="C37" s="122"/>
      <c r="D37" s="122"/>
      <c r="E37" s="28"/>
      <c r="F37" s="21"/>
    </row>
    <row r="38" spans="1:6" ht="14.25" x14ac:dyDescent="0.2">
      <c r="A38" s="21"/>
      <c r="B38" s="113"/>
      <c r="C38" s="113"/>
      <c r="D38" s="113"/>
      <c r="E38" s="28"/>
      <c r="F38" s="21"/>
    </row>
    <row r="39" spans="1:6" ht="14.25" x14ac:dyDescent="0.2">
      <c r="A39" s="21"/>
      <c r="B39" s="113"/>
      <c r="C39" s="113"/>
      <c r="D39" s="113"/>
      <c r="E39" s="28"/>
      <c r="F39" s="21"/>
    </row>
    <row r="40" spans="1:6" ht="14.25" x14ac:dyDescent="0.2">
      <c r="A40" s="21"/>
      <c r="B40" s="113"/>
      <c r="C40" s="113"/>
      <c r="D40" s="113"/>
      <c r="E40" s="28"/>
      <c r="F40" s="21"/>
    </row>
    <row r="41" spans="1:6" ht="14.25" x14ac:dyDescent="0.2">
      <c r="A41" s="21"/>
      <c r="B41" s="113"/>
      <c r="C41" s="113"/>
      <c r="D41" s="113"/>
      <c r="E41" s="28"/>
      <c r="F41" s="21"/>
    </row>
    <row r="42" spans="1:6" ht="14.25" x14ac:dyDescent="0.2">
      <c r="A42" s="21"/>
      <c r="B42" s="113"/>
      <c r="C42" s="113"/>
      <c r="D42" s="113"/>
      <c r="E42" s="28"/>
      <c r="F42" s="21"/>
    </row>
    <row r="43" spans="1:6" ht="14.25" x14ac:dyDescent="0.2">
      <c r="A43" s="21"/>
      <c r="B43" s="113"/>
      <c r="C43" s="113"/>
      <c r="D43" s="113"/>
      <c r="E43" s="28"/>
      <c r="F43" s="21"/>
    </row>
    <row r="44" spans="1:6" ht="14.25" x14ac:dyDescent="0.2">
      <c r="A44" s="21"/>
      <c r="B44" s="113"/>
      <c r="C44" s="113"/>
      <c r="D44" s="113"/>
      <c r="E44" s="28"/>
      <c r="F44" s="21"/>
    </row>
    <row r="45" spans="1:6" ht="14.25" x14ac:dyDescent="0.2">
      <c r="A45" s="21"/>
      <c r="B45" s="113"/>
      <c r="C45" s="113"/>
      <c r="D45" s="113"/>
      <c r="E45" s="28"/>
      <c r="F45" s="21"/>
    </row>
    <row r="46" spans="1:6" ht="14.25" x14ac:dyDescent="0.2">
      <c r="A46" s="21"/>
      <c r="B46" s="113"/>
      <c r="C46" s="113"/>
      <c r="D46" s="113"/>
      <c r="E46" s="28"/>
      <c r="F46" s="21"/>
    </row>
    <row r="47" spans="1:6" ht="14.25" x14ac:dyDescent="0.2">
      <c r="A47" s="21"/>
      <c r="B47" s="113"/>
      <c r="C47" s="113"/>
      <c r="D47" s="113"/>
      <c r="E47" s="28"/>
      <c r="F47" s="21"/>
    </row>
    <row r="48" spans="1:6" ht="14.25" x14ac:dyDescent="0.2">
      <c r="A48" s="21"/>
      <c r="B48" s="113"/>
      <c r="C48" s="113"/>
      <c r="D48" s="113"/>
      <c r="E48" s="28"/>
      <c r="F48" s="21"/>
    </row>
    <row r="49" spans="1:6" ht="14.25" x14ac:dyDescent="0.2">
      <c r="A49" s="21"/>
      <c r="B49" s="113"/>
      <c r="C49" s="113"/>
      <c r="D49" s="113"/>
      <c r="E49" s="28"/>
      <c r="F49" s="21"/>
    </row>
    <row r="50" spans="1:6" ht="14.25" x14ac:dyDescent="0.2">
      <c r="A50" s="21"/>
      <c r="B50" s="113"/>
      <c r="C50" s="113"/>
      <c r="D50" s="113"/>
      <c r="E50" s="28"/>
      <c r="F50" s="21"/>
    </row>
    <row r="51" spans="1:6" ht="14.25" x14ac:dyDescent="0.2">
      <c r="A51" s="21"/>
      <c r="B51" s="113"/>
      <c r="C51" s="113"/>
      <c r="D51" s="113"/>
      <c r="E51" s="28"/>
      <c r="F51" s="21"/>
    </row>
    <row r="52" spans="1:6" ht="14.25" x14ac:dyDescent="0.2">
      <c r="A52" s="21"/>
      <c r="B52" s="113"/>
      <c r="C52" s="113"/>
      <c r="D52" s="113"/>
      <c r="E52" s="28"/>
      <c r="F52" s="21"/>
    </row>
    <row r="53" spans="1:6" ht="14.25" x14ac:dyDescent="0.2">
      <c r="A53" s="21"/>
      <c r="B53" s="113"/>
      <c r="C53" s="113"/>
      <c r="D53" s="113"/>
      <c r="E53" s="28"/>
      <c r="F53" s="21"/>
    </row>
    <row r="54" spans="1:6" ht="14.25" x14ac:dyDescent="0.2">
      <c r="A54" s="21"/>
      <c r="B54" s="113"/>
      <c r="C54" s="113"/>
      <c r="D54" s="113"/>
      <c r="E54" s="28"/>
      <c r="F54" s="21"/>
    </row>
    <row r="55" spans="1:6" ht="14.25" x14ac:dyDescent="0.2">
      <c r="A55" s="21"/>
      <c r="B55" s="113"/>
      <c r="C55" s="113"/>
      <c r="D55" s="113"/>
      <c r="E55" s="28"/>
      <c r="F55" s="21"/>
    </row>
    <row r="56" spans="1:6" ht="14.25" x14ac:dyDescent="0.2">
      <c r="A56" s="21"/>
      <c r="B56" s="113"/>
      <c r="C56" s="113"/>
      <c r="D56" s="113"/>
      <c r="E56" s="28"/>
      <c r="F56" s="21"/>
    </row>
    <row r="57" spans="1:6" ht="14.25" x14ac:dyDescent="0.2">
      <c r="A57" s="21"/>
      <c r="B57" s="113"/>
      <c r="C57" s="113"/>
      <c r="D57" s="113"/>
      <c r="E57" s="28"/>
      <c r="F57" s="21"/>
    </row>
    <row r="58" spans="1:6" ht="14.25" x14ac:dyDescent="0.2">
      <c r="A58" s="21"/>
      <c r="B58" s="113"/>
      <c r="C58" s="113"/>
      <c r="D58" s="113"/>
      <c r="E58" s="28"/>
      <c r="F58" s="21"/>
    </row>
    <row r="59" spans="1:6" ht="14.25" x14ac:dyDescent="0.2">
      <c r="A59" s="21"/>
      <c r="B59" s="113"/>
      <c r="C59" s="113"/>
      <c r="D59" s="113"/>
      <c r="E59" s="28"/>
      <c r="F59" s="21"/>
    </row>
    <row r="60" spans="1:6" ht="14.25" x14ac:dyDescent="0.2">
      <c r="A60" s="21"/>
      <c r="B60" s="113"/>
      <c r="C60" s="113"/>
      <c r="D60" s="113"/>
      <c r="E60" s="28"/>
      <c r="F60" s="21"/>
    </row>
    <row r="61" spans="1:6" ht="14.25" x14ac:dyDescent="0.2">
      <c r="A61" s="21"/>
      <c r="B61" s="113"/>
      <c r="C61" s="113"/>
      <c r="D61" s="113"/>
      <c r="E61" s="28"/>
      <c r="F61" s="21"/>
    </row>
    <row r="62" spans="1:6" ht="14.25" x14ac:dyDescent="0.2">
      <c r="A62" s="21"/>
      <c r="B62" s="113"/>
      <c r="C62" s="113"/>
      <c r="D62" s="113"/>
      <c r="E62" s="28"/>
      <c r="F62" s="21"/>
    </row>
    <row r="63" spans="1:6" ht="14.25" x14ac:dyDescent="0.2">
      <c r="A63" s="21"/>
      <c r="B63" s="113"/>
      <c r="C63" s="113"/>
      <c r="D63" s="113"/>
      <c r="E63" s="28"/>
      <c r="F63" s="21"/>
    </row>
    <row r="64" spans="1:6" ht="14.25" x14ac:dyDescent="0.2">
      <c r="A64" s="21"/>
      <c r="B64" s="113"/>
      <c r="C64" s="113"/>
      <c r="D64" s="113"/>
      <c r="E64" s="28"/>
      <c r="F64" s="21"/>
    </row>
    <row r="65" spans="1:6" ht="14.25" x14ac:dyDescent="0.2">
      <c r="A65" s="21"/>
      <c r="B65" s="113"/>
      <c r="C65" s="113"/>
      <c r="D65" s="113"/>
      <c r="E65" s="28"/>
      <c r="F65" s="21"/>
    </row>
    <row r="66" spans="1:6" ht="14.25" x14ac:dyDescent="0.2">
      <c r="A66" s="21"/>
      <c r="B66" s="113"/>
      <c r="C66" s="113"/>
      <c r="D66" s="113"/>
      <c r="E66" s="28"/>
      <c r="F66" s="21"/>
    </row>
    <row r="67" spans="1:6" ht="14.25" x14ac:dyDescent="0.2">
      <c r="A67" s="21"/>
      <c r="B67" s="113"/>
      <c r="C67" s="113"/>
      <c r="D67" s="113"/>
      <c r="E67" s="28"/>
      <c r="F67" s="21"/>
    </row>
    <row r="68" spans="1:6" ht="13.5" customHeight="1" x14ac:dyDescent="0.2">
      <c r="A68" s="21"/>
      <c r="B68" s="113"/>
      <c r="C68" s="113"/>
      <c r="D68" s="113"/>
      <c r="E68" s="28"/>
      <c r="F68" s="21"/>
    </row>
    <row r="69" spans="1:6" ht="13.5" customHeight="1" x14ac:dyDescent="0.2">
      <c r="A69" s="21"/>
      <c r="B69" s="25" t="s">
        <v>16</v>
      </c>
      <c r="C69" s="26"/>
      <c r="D69" s="26"/>
      <c r="E69" s="29">
        <f>0.5*350</f>
        <v>175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175</v>
      </c>
      <c r="F72" s="21"/>
    </row>
    <row r="73" spans="1:6" ht="13.5" customHeight="1" x14ac:dyDescent="0.2">
      <c r="A73" s="21"/>
      <c r="B73" s="26" t="s">
        <v>5</v>
      </c>
      <c r="C73" s="31">
        <v>0.05</v>
      </c>
      <c r="D73" s="26"/>
      <c r="E73" s="35">
        <f>ROUND(E72*C73,2)</f>
        <v>8.75</v>
      </c>
      <c r="F73" s="21"/>
    </row>
    <row r="74" spans="1:6" ht="13.5" customHeight="1" x14ac:dyDescent="0.2">
      <c r="A74" s="21"/>
      <c r="B74" s="26" t="s">
        <v>4</v>
      </c>
      <c r="C74" s="42">
        <v>9.9750000000000005E-2</v>
      </c>
      <c r="D74" s="26"/>
      <c r="E74" s="43">
        <f>ROUND(E72*C74,2)</f>
        <v>17.46</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201.21</v>
      </c>
      <c r="F76" s="21"/>
    </row>
    <row r="77" spans="1:6" ht="15.75" thickTop="1" x14ac:dyDescent="0.2">
      <c r="A77" s="21"/>
      <c r="B77" s="115"/>
      <c r="C77" s="115"/>
      <c r="D77" s="115"/>
      <c r="E77" s="36"/>
      <c r="F77" s="21"/>
    </row>
    <row r="78" spans="1:6" ht="15" x14ac:dyDescent="0.2">
      <c r="A78" s="21"/>
      <c r="B78" s="120" t="s">
        <v>19</v>
      </c>
      <c r="C78" s="120"/>
      <c r="D78" s="120"/>
      <c r="E78" s="36">
        <v>0</v>
      </c>
      <c r="F78" s="21"/>
    </row>
    <row r="79" spans="1:6" ht="15" x14ac:dyDescent="0.2">
      <c r="A79" s="21"/>
      <c r="B79" s="115"/>
      <c r="C79" s="115"/>
      <c r="D79" s="115"/>
      <c r="E79" s="36"/>
      <c r="F79" s="21"/>
    </row>
    <row r="80" spans="1:6" ht="19.5" customHeight="1" x14ac:dyDescent="0.2">
      <c r="A80" s="21"/>
      <c r="B80" s="37" t="s">
        <v>18</v>
      </c>
      <c r="C80" s="38"/>
      <c r="D80" s="38"/>
      <c r="E80" s="39">
        <f>E76-E78</f>
        <v>201.21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8"/>
      <c r="C83" s="118"/>
      <c r="D83" s="118"/>
      <c r="E83" s="118"/>
      <c r="F83" s="21"/>
    </row>
    <row r="84" spans="1:6" ht="14.25" x14ac:dyDescent="0.2">
      <c r="A84" s="112" t="s">
        <v>32</v>
      </c>
      <c r="B84" s="112"/>
      <c r="C84" s="112"/>
      <c r="D84" s="112"/>
      <c r="E84" s="112"/>
      <c r="F84" s="112"/>
    </row>
    <row r="85" spans="1:6" ht="14.25" x14ac:dyDescent="0.2">
      <c r="A85" s="121" t="s">
        <v>33</v>
      </c>
      <c r="B85" s="121"/>
      <c r="C85" s="121"/>
      <c r="D85" s="121"/>
      <c r="E85" s="121"/>
      <c r="F85" s="121"/>
    </row>
    <row r="86" spans="1:6" x14ac:dyDescent="0.2">
      <c r="A86" s="21"/>
      <c r="B86" s="21"/>
      <c r="C86" s="21"/>
      <c r="D86" s="21"/>
      <c r="E86" s="21"/>
      <c r="F86" s="21"/>
    </row>
    <row r="87" spans="1:6" x14ac:dyDescent="0.2">
      <c r="A87" s="21"/>
      <c r="B87" s="119"/>
      <c r="C87" s="119"/>
      <c r="D87" s="119"/>
      <c r="E87" s="119"/>
      <c r="F87" s="21"/>
    </row>
    <row r="88" spans="1:6" ht="15" x14ac:dyDescent="0.2">
      <c r="A88" s="111" t="s">
        <v>7</v>
      </c>
      <c r="B88" s="111"/>
      <c r="C88" s="111"/>
      <c r="D88" s="111"/>
      <c r="E88" s="111"/>
      <c r="F88" s="111"/>
    </row>
    <row r="90" spans="1:6" ht="39.75" customHeight="1" x14ac:dyDescent="0.2">
      <c r="B90" s="116"/>
      <c r="C90" s="117"/>
      <c r="D90" s="117"/>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5D2BDB27-68E8-4A86-A94F-23E070136D3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8CEB5-3521-43E0-984C-18B6BB504729}">
  <sheetPr>
    <pageSetUpPr fitToPage="1"/>
  </sheetPr>
  <dimension ref="A12:F90"/>
  <sheetViews>
    <sheetView view="pageBreakPreview" zoomScale="80" zoomScaleNormal="100" zoomScaleSheetLayoutView="80" workbookViewId="0">
      <selection activeCell="B60" sqref="B60:D6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146</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147</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3"/>
      <c r="C33" s="113"/>
      <c r="D33" s="113"/>
      <c r="E33" s="28"/>
      <c r="F33" s="21"/>
    </row>
    <row r="34" spans="1:6" ht="44.25" customHeight="1" x14ac:dyDescent="0.2">
      <c r="A34" s="21"/>
      <c r="B34" s="113" t="s">
        <v>148</v>
      </c>
      <c r="C34" s="113"/>
      <c r="D34" s="113"/>
      <c r="E34" s="28"/>
      <c r="F34" s="21"/>
    </row>
    <row r="35" spans="1:6" ht="14.25" x14ac:dyDescent="0.2">
      <c r="A35" s="21"/>
      <c r="B35" s="122"/>
      <c r="C35" s="122"/>
      <c r="D35" s="122"/>
      <c r="E35" s="28"/>
      <c r="F35" s="21"/>
    </row>
    <row r="36" spans="1:6" ht="14.25" x14ac:dyDescent="0.2">
      <c r="A36" s="21"/>
      <c r="B36" s="113"/>
      <c r="C36" s="113"/>
      <c r="D36" s="113"/>
      <c r="E36" s="28"/>
      <c r="F36" s="21"/>
    </row>
    <row r="37" spans="1:6" ht="14.25" x14ac:dyDescent="0.2">
      <c r="A37" s="21"/>
      <c r="B37" s="113"/>
      <c r="C37" s="113"/>
      <c r="D37" s="113"/>
      <c r="E37" s="28"/>
      <c r="F37" s="21"/>
    </row>
    <row r="38" spans="1:6" ht="14.25" x14ac:dyDescent="0.2">
      <c r="A38" s="21"/>
      <c r="B38" s="113"/>
      <c r="C38" s="113"/>
      <c r="D38" s="113"/>
      <c r="E38" s="28"/>
      <c r="F38" s="21"/>
    </row>
    <row r="39" spans="1:6" ht="14.25" x14ac:dyDescent="0.2">
      <c r="A39" s="21"/>
      <c r="B39" s="113"/>
      <c r="C39" s="113"/>
      <c r="D39" s="113"/>
      <c r="E39" s="28"/>
      <c r="F39" s="21"/>
    </row>
    <row r="40" spans="1:6" ht="14.25" x14ac:dyDescent="0.2">
      <c r="A40" s="21"/>
      <c r="B40" s="113"/>
      <c r="C40" s="113"/>
      <c r="D40" s="113"/>
      <c r="E40" s="28"/>
      <c r="F40" s="21"/>
    </row>
    <row r="41" spans="1:6" ht="14.25" x14ac:dyDescent="0.2">
      <c r="A41" s="21"/>
      <c r="B41" s="113"/>
      <c r="C41" s="113"/>
      <c r="D41" s="113"/>
      <c r="E41" s="28"/>
      <c r="F41" s="21"/>
    </row>
    <row r="42" spans="1:6" ht="14.25" x14ac:dyDescent="0.2">
      <c r="A42" s="21"/>
      <c r="B42" s="113"/>
      <c r="C42" s="113"/>
      <c r="D42" s="113"/>
      <c r="E42" s="28"/>
      <c r="F42" s="21"/>
    </row>
    <row r="43" spans="1:6" ht="14.25" x14ac:dyDescent="0.2">
      <c r="A43" s="21"/>
      <c r="B43" s="113"/>
      <c r="C43" s="113"/>
      <c r="D43" s="113"/>
      <c r="E43" s="28"/>
      <c r="F43" s="21"/>
    </row>
    <row r="44" spans="1:6" ht="14.25" x14ac:dyDescent="0.2">
      <c r="A44" s="21"/>
      <c r="B44" s="113"/>
      <c r="C44" s="113"/>
      <c r="D44" s="113"/>
      <c r="E44" s="28"/>
      <c r="F44" s="21"/>
    </row>
    <row r="45" spans="1:6" ht="14.25" x14ac:dyDescent="0.2">
      <c r="A45" s="21"/>
      <c r="B45" s="113"/>
      <c r="C45" s="113"/>
      <c r="D45" s="113"/>
      <c r="E45" s="28"/>
      <c r="F45" s="21"/>
    </row>
    <row r="46" spans="1:6" ht="14.25" x14ac:dyDescent="0.2">
      <c r="A46" s="21"/>
      <c r="B46" s="113"/>
      <c r="C46" s="113"/>
      <c r="D46" s="113"/>
      <c r="E46" s="28"/>
      <c r="F46" s="21"/>
    </row>
    <row r="47" spans="1:6" ht="14.25" x14ac:dyDescent="0.2">
      <c r="A47" s="21"/>
      <c r="B47" s="113"/>
      <c r="C47" s="113"/>
      <c r="D47" s="113"/>
      <c r="E47" s="28"/>
      <c r="F47" s="21"/>
    </row>
    <row r="48" spans="1:6" ht="14.25" x14ac:dyDescent="0.2">
      <c r="A48" s="21"/>
      <c r="B48" s="113"/>
      <c r="C48" s="113"/>
      <c r="D48" s="113"/>
      <c r="E48" s="28"/>
      <c r="F48" s="21"/>
    </row>
    <row r="49" spans="1:6" ht="14.25" x14ac:dyDescent="0.2">
      <c r="A49" s="21"/>
      <c r="B49" s="113"/>
      <c r="C49" s="113"/>
      <c r="D49" s="113"/>
      <c r="E49" s="28"/>
      <c r="F49" s="21"/>
    </row>
    <row r="50" spans="1:6" ht="14.25" x14ac:dyDescent="0.2">
      <c r="A50" s="21"/>
      <c r="B50" s="113"/>
      <c r="C50" s="113"/>
      <c r="D50" s="113"/>
      <c r="E50" s="28"/>
      <c r="F50" s="21"/>
    </row>
    <row r="51" spans="1:6" ht="14.25" x14ac:dyDescent="0.2">
      <c r="A51" s="21"/>
      <c r="B51" s="113"/>
      <c r="C51" s="113"/>
      <c r="D51" s="113"/>
      <c r="E51" s="28"/>
      <c r="F51" s="21"/>
    </row>
    <row r="52" spans="1:6" ht="14.25" x14ac:dyDescent="0.2">
      <c r="A52" s="21"/>
      <c r="B52" s="113"/>
      <c r="C52" s="113"/>
      <c r="D52" s="113"/>
      <c r="E52" s="28"/>
      <c r="F52" s="21"/>
    </row>
    <row r="53" spans="1:6" ht="14.25" x14ac:dyDescent="0.2">
      <c r="A53" s="21"/>
      <c r="B53" s="113"/>
      <c r="C53" s="113"/>
      <c r="D53" s="113"/>
      <c r="E53" s="28"/>
      <c r="F53" s="21"/>
    </row>
    <row r="54" spans="1:6" ht="14.25" x14ac:dyDescent="0.2">
      <c r="A54" s="21"/>
      <c r="B54" s="113"/>
      <c r="C54" s="113"/>
      <c r="D54" s="113"/>
      <c r="E54" s="28"/>
      <c r="F54" s="21"/>
    </row>
    <row r="55" spans="1:6" ht="14.25" x14ac:dyDescent="0.2">
      <c r="A55" s="21"/>
      <c r="B55" s="113"/>
      <c r="C55" s="113"/>
      <c r="D55" s="113"/>
      <c r="E55" s="28"/>
      <c r="F55" s="21"/>
    </row>
    <row r="56" spans="1:6" ht="14.25" x14ac:dyDescent="0.2">
      <c r="A56" s="21"/>
      <c r="B56" s="113"/>
      <c r="C56" s="113"/>
      <c r="D56" s="113"/>
      <c r="E56" s="28"/>
      <c r="F56" s="21"/>
    </row>
    <row r="57" spans="1:6" ht="14.25" x14ac:dyDescent="0.2">
      <c r="A57" s="21"/>
      <c r="B57" s="113"/>
      <c r="C57" s="113"/>
      <c r="D57" s="113"/>
      <c r="E57" s="28"/>
      <c r="F57" s="21"/>
    </row>
    <row r="58" spans="1:6" ht="14.25" x14ac:dyDescent="0.2">
      <c r="A58" s="21"/>
      <c r="B58" s="113"/>
      <c r="C58" s="113"/>
      <c r="D58" s="113"/>
      <c r="E58" s="28"/>
      <c r="F58" s="21"/>
    </row>
    <row r="59" spans="1:6" ht="14.25" x14ac:dyDescent="0.2">
      <c r="A59" s="21"/>
      <c r="B59" s="113"/>
      <c r="C59" s="113"/>
      <c r="D59" s="113"/>
      <c r="E59" s="28"/>
      <c r="F59" s="21"/>
    </row>
    <row r="60" spans="1:6" ht="14.25" x14ac:dyDescent="0.2">
      <c r="A60" s="21"/>
      <c r="B60" s="113"/>
      <c r="C60" s="113"/>
      <c r="D60" s="113"/>
      <c r="E60" s="28"/>
      <c r="F60" s="21"/>
    </row>
    <row r="61" spans="1:6" ht="14.25" x14ac:dyDescent="0.2">
      <c r="A61" s="21"/>
      <c r="B61" s="113"/>
      <c r="C61" s="113"/>
      <c r="D61" s="113"/>
      <c r="E61" s="28"/>
      <c r="F61" s="21"/>
    </row>
    <row r="62" spans="1:6" ht="14.25" x14ac:dyDescent="0.2">
      <c r="A62" s="21"/>
      <c r="B62" s="113"/>
      <c r="C62" s="113"/>
      <c r="D62" s="113"/>
      <c r="E62" s="28"/>
      <c r="F62" s="21"/>
    </row>
    <row r="63" spans="1:6" ht="14.25" x14ac:dyDescent="0.2">
      <c r="A63" s="21"/>
      <c r="B63" s="113"/>
      <c r="C63" s="113"/>
      <c r="D63" s="113"/>
      <c r="E63" s="28"/>
      <c r="F63" s="21"/>
    </row>
    <row r="64" spans="1:6" ht="14.25" x14ac:dyDescent="0.2">
      <c r="A64" s="21"/>
      <c r="B64" s="113"/>
      <c r="C64" s="113"/>
      <c r="D64" s="113"/>
      <c r="E64" s="28"/>
      <c r="F64" s="21"/>
    </row>
    <row r="65" spans="1:6" ht="14.25" x14ac:dyDescent="0.2">
      <c r="A65" s="21"/>
      <c r="B65" s="113"/>
      <c r="C65" s="113"/>
      <c r="D65" s="113"/>
      <c r="E65" s="28"/>
      <c r="F65" s="21"/>
    </row>
    <row r="66" spans="1:6" ht="13.5" customHeight="1" x14ac:dyDescent="0.2">
      <c r="A66" s="21"/>
      <c r="B66" s="113"/>
      <c r="C66" s="113"/>
      <c r="D66" s="113"/>
      <c r="E66" s="28"/>
      <c r="F66" s="21"/>
    </row>
    <row r="67" spans="1:6" ht="13.5" customHeight="1" x14ac:dyDescent="0.2">
      <c r="A67" s="21"/>
      <c r="B67" s="25" t="s">
        <v>16</v>
      </c>
      <c r="C67" s="26"/>
      <c r="D67" s="26"/>
      <c r="E67" s="29">
        <f>11.5*350</f>
        <v>4025</v>
      </c>
      <c r="F67" s="21"/>
    </row>
    <row r="68" spans="1:6" ht="13.5" customHeight="1" x14ac:dyDescent="0.2">
      <c r="A68" s="21"/>
      <c r="B68" s="34" t="s">
        <v>13</v>
      </c>
      <c r="C68" s="26"/>
      <c r="D68" s="26"/>
      <c r="E68" s="30">
        <v>0</v>
      </c>
      <c r="F68" s="21"/>
    </row>
    <row r="69" spans="1:6" ht="13.5" customHeight="1" x14ac:dyDescent="0.2">
      <c r="A69" s="21"/>
      <c r="B69" s="34" t="s">
        <v>14</v>
      </c>
      <c r="C69" s="26"/>
      <c r="D69" s="26"/>
      <c r="E69" s="30">
        <v>0</v>
      </c>
      <c r="F69" s="21"/>
    </row>
    <row r="70" spans="1:6" ht="13.5" customHeight="1" x14ac:dyDescent="0.2">
      <c r="A70" s="21"/>
      <c r="B70" s="25" t="s">
        <v>15</v>
      </c>
      <c r="C70" s="26"/>
      <c r="D70" s="26"/>
      <c r="E70" s="29">
        <f>SUM(E67:E69)</f>
        <v>4025</v>
      </c>
      <c r="F70" s="21"/>
    </row>
    <row r="71" spans="1:6" ht="13.5" customHeight="1" x14ac:dyDescent="0.2">
      <c r="A71" s="21"/>
      <c r="B71" s="26" t="s">
        <v>5</v>
      </c>
      <c r="C71" s="31">
        <v>0.05</v>
      </c>
      <c r="D71" s="26"/>
      <c r="E71" s="35">
        <f>ROUND(E70*C71,2)</f>
        <v>201.25</v>
      </c>
      <c r="F71" s="21"/>
    </row>
    <row r="72" spans="1:6" ht="13.5" customHeight="1" x14ac:dyDescent="0.2">
      <c r="A72" s="21"/>
      <c r="B72" s="26" t="s">
        <v>4</v>
      </c>
      <c r="C72" s="42">
        <v>9.9750000000000005E-2</v>
      </c>
      <c r="D72" s="26"/>
      <c r="E72" s="43">
        <f>ROUND(E70*C72,2)</f>
        <v>401.49</v>
      </c>
      <c r="F72" s="21"/>
    </row>
    <row r="73" spans="1:6" ht="13.5" customHeight="1" x14ac:dyDescent="0.2">
      <c r="A73" s="21"/>
      <c r="B73" s="26"/>
      <c r="C73" s="26"/>
      <c r="D73" s="26"/>
      <c r="E73" s="32"/>
      <c r="F73" s="21"/>
    </row>
    <row r="74" spans="1:6" ht="16.5" customHeight="1" thickBot="1" x14ac:dyDescent="0.25">
      <c r="A74" s="21"/>
      <c r="B74" s="25" t="s">
        <v>17</v>
      </c>
      <c r="C74" s="26"/>
      <c r="D74" s="26"/>
      <c r="E74" s="33">
        <f>SUM(E70:E72)</f>
        <v>4627.74</v>
      </c>
      <c r="F74" s="21"/>
    </row>
    <row r="75" spans="1:6" ht="15.75" thickTop="1" x14ac:dyDescent="0.2">
      <c r="A75" s="21"/>
      <c r="B75" s="115"/>
      <c r="C75" s="115"/>
      <c r="D75" s="115"/>
      <c r="E75" s="36"/>
      <c r="F75" s="21"/>
    </row>
    <row r="76" spans="1:6" ht="15" x14ac:dyDescent="0.2">
      <c r="A76" s="21"/>
      <c r="B76" s="120" t="s">
        <v>19</v>
      </c>
      <c r="C76" s="120"/>
      <c r="D76" s="120"/>
      <c r="E76" s="36">
        <v>0</v>
      </c>
      <c r="F76" s="21"/>
    </row>
    <row r="77" spans="1:6" ht="15" x14ac:dyDescent="0.2">
      <c r="A77" s="21"/>
      <c r="B77" s="115"/>
      <c r="C77" s="115"/>
      <c r="D77" s="115"/>
      <c r="E77" s="36"/>
      <c r="F77" s="21"/>
    </row>
    <row r="78" spans="1:6" ht="19.5" customHeight="1" x14ac:dyDescent="0.2">
      <c r="A78" s="21"/>
      <c r="B78" s="37" t="s">
        <v>18</v>
      </c>
      <c r="C78" s="38"/>
      <c r="D78" s="38"/>
      <c r="E78" s="39">
        <f>E74-E76</f>
        <v>4627.74</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18"/>
      <c r="C81" s="118"/>
      <c r="D81" s="118"/>
      <c r="E81" s="118"/>
      <c r="F81" s="21"/>
    </row>
    <row r="82" spans="1:6" ht="14.25" x14ac:dyDescent="0.2">
      <c r="A82" s="112" t="s">
        <v>32</v>
      </c>
      <c r="B82" s="112"/>
      <c r="C82" s="112"/>
      <c r="D82" s="112"/>
      <c r="E82" s="112"/>
      <c r="F82" s="112"/>
    </row>
    <row r="83" spans="1:6" ht="14.25" x14ac:dyDescent="0.2">
      <c r="A83" s="121" t="s">
        <v>33</v>
      </c>
      <c r="B83" s="121"/>
      <c r="C83" s="121"/>
      <c r="D83" s="121"/>
      <c r="E83" s="121"/>
      <c r="F83" s="121"/>
    </row>
    <row r="84" spans="1:6" x14ac:dyDescent="0.2">
      <c r="A84" s="21"/>
      <c r="B84" s="21"/>
      <c r="C84" s="21"/>
      <c r="D84" s="21"/>
      <c r="E84" s="21"/>
      <c r="F84" s="21"/>
    </row>
    <row r="85" spans="1:6" x14ac:dyDescent="0.2">
      <c r="A85" s="21"/>
      <c r="B85" s="119"/>
      <c r="C85" s="119"/>
      <c r="D85" s="119"/>
      <c r="E85" s="119"/>
      <c r="F85" s="21"/>
    </row>
    <row r="86" spans="1:6" ht="15" x14ac:dyDescent="0.2">
      <c r="A86" s="111" t="s">
        <v>7</v>
      </c>
      <c r="B86" s="111"/>
      <c r="C86" s="111"/>
      <c r="D86" s="111"/>
      <c r="E86" s="111"/>
      <c r="F86" s="111"/>
    </row>
    <row r="88" spans="1:6" ht="39.75" customHeight="1" x14ac:dyDescent="0.2">
      <c r="B88" s="116"/>
      <c r="C88" s="117"/>
      <c r="D88" s="117"/>
    </row>
    <row r="89" spans="1:6" ht="13.5" customHeight="1" x14ac:dyDescent="0.2"/>
    <row r="90" spans="1:6" x14ac:dyDescent="0.2">
      <c r="B90" s="16"/>
      <c r="C90" s="16"/>
      <c r="D90" s="16"/>
    </row>
  </sheetData>
  <mergeCells count="44">
    <mergeCell ref="A83:F83"/>
    <mergeCell ref="B85:E85"/>
    <mergeCell ref="A86:F86"/>
    <mergeCell ref="B88:D88"/>
    <mergeCell ref="B66:D66"/>
    <mergeCell ref="B75:D75"/>
    <mergeCell ref="B76:D76"/>
    <mergeCell ref="B77:D77"/>
    <mergeCell ref="B81:E81"/>
    <mergeCell ref="A82:F82"/>
    <mergeCell ref="B65:D65"/>
    <mergeCell ref="B54:D54"/>
    <mergeCell ref="B55:D55"/>
    <mergeCell ref="B56:D56"/>
    <mergeCell ref="B57:D57"/>
    <mergeCell ref="B58:D58"/>
    <mergeCell ref="B59:D59"/>
    <mergeCell ref="B60:D60"/>
    <mergeCell ref="B61:D61"/>
    <mergeCell ref="B62:D62"/>
    <mergeCell ref="B63:D63"/>
    <mergeCell ref="B64:D64"/>
    <mergeCell ref="B53:D53"/>
    <mergeCell ref="B42:D42"/>
    <mergeCell ref="B43:D43"/>
    <mergeCell ref="B44:D44"/>
    <mergeCell ref="B45:D45"/>
    <mergeCell ref="B46:D46"/>
    <mergeCell ref="B47:D47"/>
    <mergeCell ref="B48:D48"/>
    <mergeCell ref="B49:D49"/>
    <mergeCell ref="B50:D50"/>
    <mergeCell ref="B51:D51"/>
    <mergeCell ref="B52:D52"/>
    <mergeCell ref="B41:D41"/>
    <mergeCell ref="A30:F30"/>
    <mergeCell ref="B33:D33"/>
    <mergeCell ref="B34:D34"/>
    <mergeCell ref="B35:D35"/>
    <mergeCell ref="B36:D36"/>
    <mergeCell ref="B37:D37"/>
    <mergeCell ref="B38:D38"/>
    <mergeCell ref="B39:D39"/>
    <mergeCell ref="B40:D40"/>
  </mergeCells>
  <dataValidations count="1">
    <dataValidation type="list" allowBlank="1" showInputMessage="1" showErrorMessage="1" sqref="B75:B77 B12:B20 B33:B66" xr:uid="{DA425F97-2C2A-41B0-BF25-038C89ECE59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2"/>
  <sheetViews>
    <sheetView view="pageBreakPreview" topLeftCell="A1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49</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3"/>
      <c r="C33" s="113"/>
      <c r="D33" s="113"/>
      <c r="E33" s="28"/>
      <c r="F33" s="21"/>
    </row>
    <row r="34" spans="1:6" ht="14.25" x14ac:dyDescent="0.2">
      <c r="A34" s="21"/>
      <c r="B34" s="113"/>
      <c r="C34" s="113"/>
      <c r="D34" s="113"/>
      <c r="E34" s="28"/>
      <c r="F34" s="21"/>
    </row>
    <row r="35" spans="1:6" ht="14.25" x14ac:dyDescent="0.2">
      <c r="A35" s="21"/>
      <c r="B35" s="113" t="s">
        <v>2</v>
      </c>
      <c r="C35" s="113"/>
      <c r="D35" s="113"/>
      <c r="E35" s="28"/>
      <c r="F35" s="21"/>
    </row>
    <row r="36" spans="1:6" ht="14.25" x14ac:dyDescent="0.2">
      <c r="A36" s="21"/>
      <c r="B36" s="113"/>
      <c r="C36" s="113"/>
      <c r="D36" s="113"/>
      <c r="E36" s="28"/>
      <c r="F36" s="21"/>
    </row>
    <row r="37" spans="1:6" ht="14.25" x14ac:dyDescent="0.2">
      <c r="A37" s="21"/>
      <c r="B37" s="113"/>
      <c r="C37" s="113"/>
      <c r="D37" s="113"/>
      <c r="E37" s="28"/>
      <c r="F37" s="21"/>
    </row>
    <row r="38" spans="1:6" ht="14.25" x14ac:dyDescent="0.2">
      <c r="A38" s="21"/>
      <c r="B38" s="113" t="s">
        <v>50</v>
      </c>
      <c r="C38" s="113"/>
      <c r="D38" s="113"/>
      <c r="E38" s="28"/>
      <c r="F38" s="21"/>
    </row>
    <row r="39" spans="1:6" ht="14.25" x14ac:dyDescent="0.2">
      <c r="A39" s="21"/>
      <c r="B39" s="113"/>
      <c r="C39" s="113"/>
      <c r="D39" s="113"/>
      <c r="E39" s="28"/>
      <c r="F39" s="21"/>
    </row>
    <row r="40" spans="1:6" ht="14.25" x14ac:dyDescent="0.2">
      <c r="A40" s="21"/>
      <c r="B40" s="113"/>
      <c r="C40" s="113"/>
      <c r="D40" s="113"/>
      <c r="E40" s="28"/>
      <c r="F40" s="21"/>
    </row>
    <row r="41" spans="1:6" ht="14.25" x14ac:dyDescent="0.2">
      <c r="A41" s="21"/>
      <c r="B41" s="113"/>
      <c r="C41" s="113"/>
      <c r="D41" s="113"/>
      <c r="E41" s="28"/>
      <c r="F41" s="21"/>
    </row>
    <row r="42" spans="1:6" ht="14.25" x14ac:dyDescent="0.2">
      <c r="A42" s="21"/>
      <c r="B42" s="113"/>
      <c r="C42" s="113"/>
      <c r="D42" s="113"/>
      <c r="E42" s="28"/>
      <c r="F42" s="21"/>
    </row>
    <row r="43" spans="1:6" ht="14.25" x14ac:dyDescent="0.2">
      <c r="A43" s="21"/>
      <c r="B43" s="113"/>
      <c r="C43" s="113"/>
      <c r="D43" s="113"/>
      <c r="E43" s="28"/>
      <c r="F43" s="21"/>
    </row>
    <row r="44" spans="1:6" ht="14.25" x14ac:dyDescent="0.2">
      <c r="A44" s="21"/>
      <c r="B44" s="113"/>
      <c r="C44" s="113"/>
      <c r="D44" s="113"/>
      <c r="E44" s="28"/>
      <c r="F44" s="21"/>
    </row>
    <row r="45" spans="1:6" ht="14.25" x14ac:dyDescent="0.2">
      <c r="A45" s="21"/>
      <c r="B45" s="113"/>
      <c r="C45" s="113"/>
      <c r="D45" s="113"/>
      <c r="E45" s="28"/>
      <c r="F45" s="21"/>
    </row>
    <row r="46" spans="1:6" ht="14.25" x14ac:dyDescent="0.2">
      <c r="A46" s="21"/>
      <c r="B46" s="113"/>
      <c r="C46" s="113"/>
      <c r="D46" s="113"/>
      <c r="E46" s="28"/>
      <c r="F46" s="21"/>
    </row>
    <row r="47" spans="1:6" ht="14.25" x14ac:dyDescent="0.2">
      <c r="A47" s="21"/>
      <c r="B47" s="113"/>
      <c r="C47" s="113"/>
      <c r="D47" s="113"/>
      <c r="E47" s="28"/>
      <c r="F47" s="21"/>
    </row>
    <row r="48" spans="1:6" ht="14.25" x14ac:dyDescent="0.2">
      <c r="A48" s="21"/>
      <c r="B48" s="113"/>
      <c r="C48" s="113"/>
      <c r="D48" s="113"/>
      <c r="E48" s="28"/>
      <c r="F48" s="21"/>
    </row>
    <row r="49" spans="1:6" ht="14.25" x14ac:dyDescent="0.2">
      <c r="A49" s="21"/>
      <c r="B49" s="113"/>
      <c r="C49" s="113"/>
      <c r="D49" s="113"/>
      <c r="E49" s="28"/>
      <c r="F49" s="21"/>
    </row>
    <row r="50" spans="1:6" ht="14.25" x14ac:dyDescent="0.2">
      <c r="A50" s="21"/>
      <c r="B50" s="113"/>
      <c r="C50" s="113"/>
      <c r="D50" s="113"/>
      <c r="E50" s="28"/>
      <c r="F50" s="21"/>
    </row>
    <row r="51" spans="1:6" ht="14.25" x14ac:dyDescent="0.2">
      <c r="A51" s="21"/>
      <c r="B51" s="113"/>
      <c r="C51" s="113"/>
      <c r="D51" s="113"/>
      <c r="E51" s="28"/>
      <c r="F51" s="21"/>
    </row>
    <row r="52" spans="1:6" ht="14.25" x14ac:dyDescent="0.2">
      <c r="A52" s="21"/>
      <c r="B52" s="113"/>
      <c r="C52" s="113"/>
      <c r="D52" s="113"/>
      <c r="E52" s="28"/>
      <c r="F52" s="21"/>
    </row>
    <row r="53" spans="1:6" ht="14.25" x14ac:dyDescent="0.2">
      <c r="A53" s="21"/>
      <c r="B53" s="113"/>
      <c r="C53" s="113"/>
      <c r="D53" s="113"/>
      <c r="E53" s="28"/>
      <c r="F53" s="21"/>
    </row>
    <row r="54" spans="1:6" ht="14.25" x14ac:dyDescent="0.2">
      <c r="A54" s="21"/>
      <c r="B54" s="113"/>
      <c r="C54" s="113"/>
      <c r="D54" s="113"/>
      <c r="E54" s="28"/>
      <c r="F54" s="21"/>
    </row>
    <row r="55" spans="1:6" ht="14.25" x14ac:dyDescent="0.2">
      <c r="A55" s="21"/>
      <c r="B55" s="113"/>
      <c r="C55" s="113"/>
      <c r="D55" s="113"/>
      <c r="E55" s="28"/>
      <c r="F55" s="21"/>
    </row>
    <row r="56" spans="1:6" ht="14.25" x14ac:dyDescent="0.2">
      <c r="A56" s="21"/>
      <c r="B56" s="113"/>
      <c r="C56" s="113"/>
      <c r="D56" s="113"/>
      <c r="E56" s="28"/>
      <c r="F56" s="21"/>
    </row>
    <row r="57" spans="1:6" ht="14.25" x14ac:dyDescent="0.2">
      <c r="A57" s="21"/>
      <c r="B57" s="113"/>
      <c r="C57" s="113"/>
      <c r="D57" s="113"/>
      <c r="E57" s="28"/>
      <c r="F57" s="21"/>
    </row>
    <row r="58" spans="1:6" ht="14.25" x14ac:dyDescent="0.2">
      <c r="A58" s="21"/>
      <c r="B58" s="113"/>
      <c r="C58" s="113"/>
      <c r="D58" s="113"/>
      <c r="E58" s="28"/>
      <c r="F58" s="21"/>
    </row>
    <row r="59" spans="1:6" ht="14.25" x14ac:dyDescent="0.2">
      <c r="A59" s="21"/>
      <c r="B59" s="113"/>
      <c r="C59" s="113"/>
      <c r="D59" s="113"/>
      <c r="E59" s="28"/>
      <c r="F59" s="21"/>
    </row>
    <row r="60" spans="1:6" ht="14.25" x14ac:dyDescent="0.2">
      <c r="A60" s="21"/>
      <c r="B60" s="113"/>
      <c r="C60" s="113"/>
      <c r="D60" s="113"/>
      <c r="E60" s="28"/>
      <c r="F60" s="21"/>
    </row>
    <row r="61" spans="1:6" ht="14.25" x14ac:dyDescent="0.2">
      <c r="A61" s="21"/>
      <c r="B61" s="113"/>
      <c r="C61" s="113"/>
      <c r="D61" s="113"/>
      <c r="E61" s="28"/>
      <c r="F61" s="21"/>
    </row>
    <row r="62" spans="1:6" ht="14.25" x14ac:dyDescent="0.2">
      <c r="A62" s="21"/>
      <c r="B62" s="113"/>
      <c r="C62" s="113"/>
      <c r="D62" s="113"/>
      <c r="E62" s="28"/>
      <c r="F62" s="21"/>
    </row>
    <row r="63" spans="1:6" ht="14.25" x14ac:dyDescent="0.2">
      <c r="A63" s="21"/>
      <c r="B63" s="113"/>
      <c r="C63" s="113"/>
      <c r="D63" s="113"/>
      <c r="E63" s="28"/>
      <c r="F63" s="21"/>
    </row>
    <row r="64" spans="1:6" ht="14.25" x14ac:dyDescent="0.2">
      <c r="A64" s="21"/>
      <c r="B64" s="113"/>
      <c r="C64" s="113"/>
      <c r="D64" s="113"/>
      <c r="E64" s="28"/>
      <c r="F64" s="21"/>
    </row>
    <row r="65" spans="1:6" ht="14.25" x14ac:dyDescent="0.2">
      <c r="A65" s="21"/>
      <c r="B65" s="113"/>
      <c r="C65" s="113"/>
      <c r="D65" s="113"/>
      <c r="E65" s="28"/>
      <c r="F65" s="21"/>
    </row>
    <row r="66" spans="1:6" ht="14.25" x14ac:dyDescent="0.2">
      <c r="A66" s="21"/>
      <c r="B66" s="113"/>
      <c r="C66" s="113"/>
      <c r="D66" s="113"/>
      <c r="E66" s="28"/>
      <c r="F66" s="21"/>
    </row>
    <row r="67" spans="1:6" ht="14.25" x14ac:dyDescent="0.2">
      <c r="A67" s="21"/>
      <c r="B67" s="113"/>
      <c r="C67" s="113"/>
      <c r="D67" s="113"/>
      <c r="E67" s="28"/>
      <c r="F67" s="21"/>
    </row>
    <row r="68" spans="1:6" ht="13.5" customHeight="1" x14ac:dyDescent="0.2">
      <c r="A68" s="21"/>
      <c r="B68" s="113"/>
      <c r="C68" s="113"/>
      <c r="D68" s="113"/>
      <c r="E68" s="28"/>
      <c r="F68" s="21"/>
    </row>
    <row r="69" spans="1:6" ht="13.5" customHeight="1" x14ac:dyDescent="0.2">
      <c r="A69" s="21"/>
      <c r="B69" s="25" t="s">
        <v>16</v>
      </c>
      <c r="C69" s="26"/>
      <c r="D69" s="26"/>
      <c r="E69" s="29">
        <v>235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235</v>
      </c>
      <c r="F72" s="21"/>
    </row>
    <row r="73" spans="1:6" ht="13.5" customHeight="1" x14ac:dyDescent="0.2">
      <c r="A73" s="21"/>
      <c r="B73" s="26" t="s">
        <v>5</v>
      </c>
      <c r="C73" s="31">
        <v>0.05</v>
      </c>
      <c r="D73" s="26"/>
      <c r="E73" s="35">
        <f>ROUND(E72*C73,2)</f>
        <v>11.75</v>
      </c>
      <c r="F73" s="21"/>
    </row>
    <row r="74" spans="1:6" ht="13.5" customHeight="1" x14ac:dyDescent="0.2">
      <c r="A74" s="21"/>
      <c r="B74" s="26" t="s">
        <v>4</v>
      </c>
      <c r="C74" s="42">
        <v>9.9750000000000005E-2</v>
      </c>
      <c r="D74" s="26"/>
      <c r="E74" s="43">
        <f>ROUND(E72*C74,2)</f>
        <v>23.44</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270.19</v>
      </c>
      <c r="F76" s="21"/>
    </row>
    <row r="77" spans="1:6" ht="15.75" thickTop="1" x14ac:dyDescent="0.2">
      <c r="A77" s="21"/>
      <c r="B77" s="115"/>
      <c r="C77" s="115"/>
      <c r="D77" s="115"/>
      <c r="E77" s="36"/>
      <c r="F77" s="21"/>
    </row>
    <row r="78" spans="1:6" ht="15" x14ac:dyDescent="0.2">
      <c r="A78" s="21"/>
      <c r="B78" s="120" t="s">
        <v>19</v>
      </c>
      <c r="C78" s="120"/>
      <c r="D78" s="120"/>
      <c r="E78" s="36">
        <v>0</v>
      </c>
      <c r="F78" s="21"/>
    </row>
    <row r="79" spans="1:6" ht="15" x14ac:dyDescent="0.2">
      <c r="A79" s="21"/>
      <c r="B79" s="115"/>
      <c r="C79" s="115"/>
      <c r="D79" s="115"/>
      <c r="E79" s="36"/>
      <c r="F79" s="21"/>
    </row>
    <row r="80" spans="1:6" ht="19.5" customHeight="1" x14ac:dyDescent="0.2">
      <c r="A80" s="21"/>
      <c r="B80" s="37" t="s">
        <v>18</v>
      </c>
      <c r="C80" s="38"/>
      <c r="D80" s="38"/>
      <c r="E80" s="39">
        <f>E76-E78</f>
        <v>270.19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8"/>
      <c r="C83" s="118"/>
      <c r="D83" s="118"/>
      <c r="E83" s="118"/>
      <c r="F83" s="21"/>
    </row>
    <row r="84" spans="1:6" ht="14.25" x14ac:dyDescent="0.2">
      <c r="A84" s="112" t="s">
        <v>32</v>
      </c>
      <c r="B84" s="112"/>
      <c r="C84" s="112"/>
      <c r="D84" s="112"/>
      <c r="E84" s="112"/>
      <c r="F84" s="112"/>
    </row>
    <row r="85" spans="1:6" ht="14.25" x14ac:dyDescent="0.2">
      <c r="A85" s="121" t="s">
        <v>33</v>
      </c>
      <c r="B85" s="121"/>
      <c r="C85" s="121"/>
      <c r="D85" s="121"/>
      <c r="E85" s="121"/>
      <c r="F85" s="121"/>
    </row>
    <row r="86" spans="1:6" x14ac:dyDescent="0.2">
      <c r="A86" s="21"/>
      <c r="B86" s="21"/>
      <c r="C86" s="21"/>
      <c r="D86" s="21"/>
      <c r="E86" s="21"/>
      <c r="F86" s="21"/>
    </row>
    <row r="87" spans="1:6" x14ac:dyDescent="0.2">
      <c r="A87" s="21"/>
      <c r="B87" s="119"/>
      <c r="C87" s="119"/>
      <c r="D87" s="119"/>
      <c r="E87" s="119"/>
      <c r="F87" s="21"/>
    </row>
    <row r="88" spans="1:6" ht="15" x14ac:dyDescent="0.2">
      <c r="A88" s="111" t="s">
        <v>7</v>
      </c>
      <c r="B88" s="111"/>
      <c r="C88" s="111"/>
      <c r="D88" s="111"/>
      <c r="E88" s="111"/>
      <c r="F88" s="111"/>
    </row>
    <row r="90" spans="1:6" ht="39.75" customHeight="1" x14ac:dyDescent="0.2">
      <c r="B90" s="116"/>
      <c r="C90" s="117"/>
      <c r="D90" s="117"/>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1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2">
    <pageSetUpPr fitToPage="1"/>
  </sheetPr>
  <dimension ref="A1:D45"/>
  <sheetViews>
    <sheetView view="pageBreakPreview" zoomScaleNormal="100" workbookViewId="0">
      <selection activeCell="C5" sqref="C5"/>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123" t="s">
        <v>1</v>
      </c>
      <c r="C1" s="123"/>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11</v>
      </c>
      <c r="D6" s="7"/>
    </row>
    <row r="7" spans="1:4" x14ac:dyDescent="0.2">
      <c r="A7" s="6"/>
      <c r="B7" s="14"/>
      <c r="C7" s="8" t="s">
        <v>98</v>
      </c>
      <c r="D7" s="7"/>
    </row>
    <row r="8" spans="1:4" x14ac:dyDescent="0.2">
      <c r="A8" s="6"/>
      <c r="B8" s="14"/>
      <c r="C8" s="8" t="s">
        <v>20</v>
      </c>
      <c r="D8" s="7"/>
    </row>
    <row r="9" spans="1:4" x14ac:dyDescent="0.2">
      <c r="A9" s="6"/>
      <c r="B9" s="14"/>
      <c r="C9" s="8" t="s">
        <v>99</v>
      </c>
      <c r="D9" s="7"/>
    </row>
    <row r="10" spans="1:4" x14ac:dyDescent="0.2">
      <c r="A10" s="6"/>
      <c r="B10" s="14"/>
      <c r="C10" s="8" t="s">
        <v>100</v>
      </c>
      <c r="D10" s="7"/>
    </row>
    <row r="11" spans="1:4" x14ac:dyDescent="0.2">
      <c r="A11" s="6"/>
      <c r="B11" s="14"/>
      <c r="C11" s="8" t="s">
        <v>101</v>
      </c>
      <c r="D11" s="7"/>
    </row>
    <row r="12" spans="1:4" x14ac:dyDescent="0.2">
      <c r="A12" s="6"/>
      <c r="B12" s="14"/>
      <c r="C12" s="8" t="s">
        <v>102</v>
      </c>
      <c r="D12" s="7"/>
    </row>
    <row r="13" spans="1:4" x14ac:dyDescent="0.2">
      <c r="A13" s="6"/>
      <c r="B13" s="14"/>
      <c r="C13" s="8" t="s">
        <v>93</v>
      </c>
      <c r="D13" s="7"/>
    </row>
    <row r="14" spans="1:4" x14ac:dyDescent="0.2">
      <c r="A14" s="6"/>
      <c r="B14" s="14"/>
      <c r="C14" s="8" t="s">
        <v>103</v>
      </c>
      <c r="D14" s="7"/>
    </row>
    <row r="15" spans="1:4" x14ac:dyDescent="0.2">
      <c r="A15" s="6"/>
      <c r="B15" s="14"/>
      <c r="C15" s="8" t="s">
        <v>35</v>
      </c>
      <c r="D15" s="7"/>
    </row>
    <row r="16" spans="1:4" x14ac:dyDescent="0.2">
      <c r="A16" s="6"/>
      <c r="B16" s="14"/>
      <c r="C16" s="8" t="s">
        <v>34</v>
      </c>
      <c r="D16" s="7"/>
    </row>
    <row r="17" spans="1:4" x14ac:dyDescent="0.2">
      <c r="A17" s="6"/>
      <c r="B17" s="14"/>
      <c r="C17" s="8" t="s">
        <v>2</v>
      </c>
      <c r="D17" s="7"/>
    </row>
    <row r="18" spans="1:4" x14ac:dyDescent="0.2">
      <c r="A18" s="6"/>
      <c r="B18" s="14"/>
      <c r="C18" s="8" t="s">
        <v>22</v>
      </c>
      <c r="D18" s="7"/>
    </row>
    <row r="19" spans="1:4" x14ac:dyDescent="0.2">
      <c r="A19" s="6"/>
      <c r="B19" s="14"/>
      <c r="C19" s="8" t="s">
        <v>104</v>
      </c>
      <c r="D19" s="7"/>
    </row>
    <row r="20" spans="1:4" x14ac:dyDescent="0.2">
      <c r="A20" s="6"/>
      <c r="B20" s="14"/>
      <c r="C20" s="8" t="s">
        <v>105</v>
      </c>
      <c r="D20" s="7"/>
    </row>
    <row r="21" spans="1:4" x14ac:dyDescent="0.2">
      <c r="A21" s="6"/>
      <c r="B21" s="14"/>
      <c r="C21" s="8" t="s">
        <v>106</v>
      </c>
      <c r="D21" s="7"/>
    </row>
    <row r="22" spans="1:4" x14ac:dyDescent="0.2">
      <c r="A22" s="6"/>
      <c r="B22" s="14"/>
      <c r="C22" s="8" t="s">
        <v>107</v>
      </c>
      <c r="D22" s="7"/>
    </row>
    <row r="23" spans="1:4" x14ac:dyDescent="0.2">
      <c r="A23" s="6"/>
      <c r="B23" s="14"/>
      <c r="C23" s="8" t="s">
        <v>21</v>
      </c>
      <c r="D23" s="7"/>
    </row>
    <row r="24" spans="1:4" x14ac:dyDescent="0.2">
      <c r="A24" s="6"/>
      <c r="B24" s="14"/>
      <c r="C24" s="8" t="s">
        <v>24</v>
      </c>
      <c r="D24" s="7"/>
    </row>
    <row r="25" spans="1:4" x14ac:dyDescent="0.2">
      <c r="A25" s="6"/>
      <c r="B25" s="14"/>
      <c r="C25" s="8" t="s">
        <v>25</v>
      </c>
      <c r="D25" s="7"/>
    </row>
    <row r="26" spans="1:4" x14ac:dyDescent="0.2">
      <c r="A26" s="6"/>
      <c r="B26" s="14"/>
      <c r="C26" s="8" t="s">
        <v>10</v>
      </c>
      <c r="D26" s="7"/>
    </row>
    <row r="27" spans="1:4" x14ac:dyDescent="0.2">
      <c r="A27" s="6"/>
      <c r="B27" s="14"/>
      <c r="C27" s="8" t="s">
        <v>9</v>
      </c>
      <c r="D27" s="7"/>
    </row>
    <row r="28" spans="1:4" ht="25.5" x14ac:dyDescent="0.2">
      <c r="A28" s="6"/>
      <c r="B28" s="14"/>
      <c r="C28" s="8" t="s">
        <v>108</v>
      </c>
      <c r="D28" s="7"/>
    </row>
    <row r="29" spans="1:4" x14ac:dyDescent="0.2">
      <c r="A29" s="6"/>
      <c r="B29" s="14"/>
      <c r="C29" s="8" t="s">
        <v>36</v>
      </c>
      <c r="D29" s="7"/>
    </row>
    <row r="30" spans="1:4" x14ac:dyDescent="0.2">
      <c r="A30" s="6"/>
      <c r="B30" s="14"/>
      <c r="C30" s="8" t="s">
        <v>109</v>
      </c>
      <c r="D30" s="7"/>
    </row>
    <row r="31" spans="1:4" x14ac:dyDescent="0.2">
      <c r="A31" s="6"/>
      <c r="B31" s="14"/>
      <c r="C31" s="8" t="s">
        <v>110</v>
      </c>
      <c r="D31" s="7"/>
    </row>
    <row r="32" spans="1:4" x14ac:dyDescent="0.2">
      <c r="A32" s="6"/>
      <c r="B32" s="14"/>
      <c r="C32" s="9" t="s">
        <v>27</v>
      </c>
      <c r="D32" s="7"/>
    </row>
    <row r="33" spans="1:4" x14ac:dyDescent="0.2">
      <c r="A33" s="6"/>
      <c r="B33" s="14"/>
      <c r="C33" s="9" t="s">
        <v>29</v>
      </c>
      <c r="D33" s="7"/>
    </row>
    <row r="34" spans="1:4" x14ac:dyDescent="0.2">
      <c r="A34" s="6"/>
      <c r="B34" s="14"/>
      <c r="C34" s="9" t="s">
        <v>28</v>
      </c>
      <c r="D34" s="7"/>
    </row>
    <row r="35" spans="1:4" x14ac:dyDescent="0.2">
      <c r="A35" s="6"/>
      <c r="B35" s="14"/>
      <c r="C35" s="9" t="s">
        <v>111</v>
      </c>
      <c r="D35" s="7"/>
    </row>
    <row r="36" spans="1:4" x14ac:dyDescent="0.2">
      <c r="A36" s="6"/>
      <c r="B36" s="14"/>
      <c r="C36" s="9" t="s">
        <v>26</v>
      </c>
      <c r="D36" s="7"/>
    </row>
    <row r="37" spans="1:4" x14ac:dyDescent="0.2">
      <c r="A37" s="6"/>
      <c r="B37" s="14"/>
      <c r="C37" s="9" t="s">
        <v>112</v>
      </c>
      <c r="D37" s="7"/>
    </row>
    <row r="38" spans="1:4" x14ac:dyDescent="0.2">
      <c r="A38" s="6"/>
      <c r="B38" s="14"/>
      <c r="C38" s="9" t="s">
        <v>113</v>
      </c>
      <c r="D38" s="7"/>
    </row>
    <row r="39" spans="1:4" x14ac:dyDescent="0.2">
      <c r="A39" s="6"/>
      <c r="B39" s="14"/>
      <c r="C39" s="9" t="s">
        <v>39</v>
      </c>
      <c r="D39" s="7"/>
    </row>
    <row r="40" spans="1:4" x14ac:dyDescent="0.2">
      <c r="A40" s="6"/>
      <c r="B40" s="14"/>
      <c r="C40" s="8" t="s">
        <v>30</v>
      </c>
      <c r="D40" s="7"/>
    </row>
    <row r="41" spans="1:4" x14ac:dyDescent="0.2">
      <c r="A41" s="6"/>
      <c r="B41" s="14"/>
      <c r="C41" s="8" t="s">
        <v>37</v>
      </c>
      <c r="D41" s="7"/>
    </row>
    <row r="42" spans="1:4" x14ac:dyDescent="0.2">
      <c r="A42" s="6"/>
      <c r="B42" s="14"/>
      <c r="C42" s="8" t="s">
        <v>38</v>
      </c>
      <c r="D42" s="7"/>
    </row>
    <row r="43" spans="1:4" x14ac:dyDescent="0.2">
      <c r="A43" s="6"/>
      <c r="B43" s="14"/>
      <c r="C43" s="8" t="s">
        <v>114</v>
      </c>
      <c r="D43" s="7"/>
    </row>
    <row r="44" spans="1:4" x14ac:dyDescent="0.2">
      <c r="A44" s="6"/>
      <c r="B44" s="14"/>
      <c r="C44" s="8" t="s">
        <v>115</v>
      </c>
      <c r="D44" s="7"/>
    </row>
    <row r="45" spans="1:4" ht="13.5" thickBot="1" x14ac:dyDescent="0.25">
      <c r="A45" s="10"/>
      <c r="B45" s="15"/>
      <c r="C45" s="8" t="s">
        <v>116</v>
      </c>
      <c r="D45"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909A1-A922-4DF9-AC63-21DF7451FCFB}">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47"/>
      <c r="B1" s="47"/>
      <c r="C1" s="47"/>
      <c r="D1" s="48"/>
      <c r="E1" s="49"/>
      <c r="F1" s="49"/>
    </row>
    <row r="2" spans="1:6" ht="12.75" customHeight="1" x14ac:dyDescent="0.2">
      <c r="A2" s="47"/>
      <c r="B2" s="47"/>
      <c r="C2" s="47"/>
      <c r="D2" s="48"/>
      <c r="E2" s="49"/>
      <c r="F2" s="49"/>
    </row>
    <row r="3" spans="1:6" ht="12.75" customHeight="1" x14ac:dyDescent="0.2">
      <c r="A3" s="47"/>
      <c r="B3" s="47"/>
      <c r="C3" s="47"/>
      <c r="D3" s="48"/>
      <c r="E3" s="49"/>
      <c r="F3" s="49"/>
    </row>
    <row r="4" spans="1:6" ht="12.75" customHeight="1" x14ac:dyDescent="0.2">
      <c r="A4" s="47"/>
      <c r="B4" s="47"/>
      <c r="C4" s="47"/>
      <c r="D4" s="48"/>
      <c r="E4" s="49"/>
      <c r="F4" s="49"/>
    </row>
    <row r="5" spans="1:6" ht="12.75" customHeight="1" x14ac:dyDescent="0.2">
      <c r="A5" s="47"/>
      <c r="B5" s="47"/>
      <c r="C5" s="47"/>
      <c r="D5" s="48"/>
      <c r="E5" s="49"/>
      <c r="F5" s="49"/>
    </row>
    <row r="6" spans="1:6" ht="12.75" customHeight="1" x14ac:dyDescent="0.2">
      <c r="A6" s="47"/>
      <c r="B6" s="47"/>
      <c r="C6" s="47"/>
      <c r="D6" s="48"/>
      <c r="E6" s="49"/>
      <c r="F6" s="49"/>
    </row>
    <row r="7" spans="1:6" ht="12.75" customHeight="1" x14ac:dyDescent="0.2">
      <c r="A7" s="47"/>
      <c r="B7" s="47"/>
      <c r="C7" s="47"/>
      <c r="D7" s="48"/>
      <c r="E7" s="49"/>
      <c r="F7" s="49"/>
    </row>
    <row r="8" spans="1:6" ht="12.75" customHeight="1" x14ac:dyDescent="0.2">
      <c r="A8" s="47"/>
      <c r="B8" s="47"/>
      <c r="C8" s="47"/>
      <c r="D8" s="48"/>
      <c r="E8" s="49"/>
      <c r="F8" s="49"/>
    </row>
    <row r="9" spans="1:6" ht="12.75" customHeight="1" x14ac:dyDescent="0.2">
      <c r="A9" s="47"/>
      <c r="B9" s="47"/>
      <c r="C9" s="47"/>
      <c r="D9" s="48"/>
      <c r="E9" s="49"/>
      <c r="F9" s="49"/>
    </row>
    <row r="10" spans="1:6" ht="12.75" customHeight="1" x14ac:dyDescent="0.2">
      <c r="A10" s="47"/>
      <c r="B10" s="47"/>
      <c r="C10" s="47"/>
      <c r="D10" s="48"/>
      <c r="E10" s="49"/>
      <c r="F10" s="49"/>
    </row>
    <row r="11" spans="1:6" ht="12.75" customHeight="1" x14ac:dyDescent="0.2">
      <c r="A11" s="47"/>
      <c r="B11" s="47"/>
      <c r="C11" s="47"/>
      <c r="D11" s="48"/>
      <c r="E11" s="49"/>
      <c r="F11" s="49"/>
    </row>
    <row r="12" spans="1:6" ht="12.75" customHeight="1" x14ac:dyDescent="0.2">
      <c r="A12" s="47"/>
      <c r="B12" s="50"/>
      <c r="C12" s="50"/>
      <c r="D12" s="48"/>
      <c r="E12" s="49"/>
      <c r="F12" s="49"/>
    </row>
    <row r="13" spans="1:6" ht="12.75" customHeight="1" x14ac:dyDescent="0.2">
      <c r="A13" s="47"/>
      <c r="B13" s="50"/>
      <c r="C13" s="50"/>
      <c r="D13" s="48"/>
      <c r="E13" s="49"/>
      <c r="F13" s="49"/>
    </row>
    <row r="14" spans="1:6" ht="12.75" customHeight="1" x14ac:dyDescent="0.2">
      <c r="A14" s="47"/>
      <c r="B14" s="50"/>
      <c r="C14" s="50"/>
      <c r="D14" s="48"/>
      <c r="E14" s="49"/>
      <c r="F14" s="49"/>
    </row>
    <row r="15" spans="1:6" ht="12.75" customHeight="1" x14ac:dyDescent="0.2">
      <c r="A15" s="47"/>
      <c r="B15" s="50"/>
      <c r="C15" s="50"/>
      <c r="D15" s="48"/>
      <c r="E15" s="49"/>
      <c r="F15" s="49"/>
    </row>
    <row r="16" spans="1:6" ht="12.75" customHeight="1" x14ac:dyDescent="0.2">
      <c r="A16" s="47"/>
      <c r="B16" s="50"/>
      <c r="C16" s="50"/>
      <c r="D16" s="48"/>
      <c r="E16" s="49"/>
      <c r="F16" s="49"/>
    </row>
    <row r="17" spans="1:6" ht="12.75" customHeight="1" x14ac:dyDescent="0.2">
      <c r="A17" s="47"/>
      <c r="B17" s="50"/>
      <c r="C17" s="50"/>
      <c r="D17" s="48"/>
      <c r="E17" s="49"/>
      <c r="F17" s="49"/>
    </row>
    <row r="18" spans="1:6" ht="12.75" customHeight="1" x14ac:dyDescent="0.2">
      <c r="A18" s="47"/>
      <c r="B18" s="50"/>
      <c r="C18" s="50"/>
      <c r="D18" s="48"/>
      <c r="E18" s="49"/>
      <c r="F18" s="49"/>
    </row>
    <row r="19" spans="1:6" ht="12.75" customHeight="1" x14ac:dyDescent="0.2">
      <c r="A19" s="47"/>
      <c r="B19" s="50"/>
      <c r="C19" s="50"/>
      <c r="D19" s="48"/>
      <c r="E19" s="49"/>
      <c r="F19" s="49"/>
    </row>
    <row r="20" spans="1:6" ht="12.75" customHeight="1" x14ac:dyDescent="0.2">
      <c r="A20" s="47"/>
      <c r="B20" s="50"/>
      <c r="C20" s="50"/>
      <c r="D20" s="48"/>
      <c r="E20" s="49"/>
      <c r="F20" s="49"/>
    </row>
    <row r="21" spans="1:6" ht="15" customHeight="1" x14ac:dyDescent="0.2">
      <c r="A21" s="51"/>
      <c r="B21" s="52" t="s">
        <v>149</v>
      </c>
      <c r="C21" s="52"/>
      <c r="D21" s="53"/>
      <c r="E21" s="54"/>
      <c r="F21" s="54"/>
    </row>
    <row r="22" spans="1:6" ht="15" customHeight="1" x14ac:dyDescent="0.2">
      <c r="A22" s="51"/>
      <c r="B22" s="51"/>
      <c r="C22" s="51"/>
      <c r="D22" s="53"/>
      <c r="E22" s="54"/>
      <c r="F22" s="54"/>
    </row>
    <row r="23" spans="1:6" ht="15" customHeight="1" x14ac:dyDescent="0.2">
      <c r="A23" s="51"/>
      <c r="B23" s="52" t="s">
        <v>150</v>
      </c>
      <c r="C23" s="52"/>
      <c r="D23" s="53"/>
      <c r="E23" s="54"/>
      <c r="F23" s="54"/>
    </row>
    <row r="24" spans="1:6" ht="15" customHeight="1" x14ac:dyDescent="0.2">
      <c r="A24" s="51"/>
      <c r="B24" s="55" t="s">
        <v>151</v>
      </c>
      <c r="C24" s="51"/>
      <c r="D24" s="53"/>
      <c r="E24" s="54"/>
      <c r="F24" s="54"/>
    </row>
    <row r="25" spans="1:6" ht="15" customHeight="1" x14ac:dyDescent="0.2">
      <c r="A25" s="51"/>
      <c r="B25" s="51" t="s">
        <v>152</v>
      </c>
      <c r="C25" s="51"/>
      <c r="D25" s="53"/>
      <c r="E25" s="54"/>
      <c r="F25" s="54"/>
    </row>
    <row r="26" spans="1:6" ht="15" customHeight="1" x14ac:dyDescent="0.2">
      <c r="A26" s="51"/>
      <c r="B26" s="51" t="s">
        <v>153</v>
      </c>
      <c r="C26" s="51"/>
      <c r="D26" s="53"/>
      <c r="E26" s="54"/>
      <c r="F26" s="54"/>
    </row>
    <row r="27" spans="1:6" ht="15" customHeight="1" x14ac:dyDescent="0.2">
      <c r="A27" s="52"/>
      <c r="B27" s="51"/>
      <c r="C27" s="51"/>
      <c r="D27" s="56"/>
      <c r="E27" s="57"/>
      <c r="F27" s="57"/>
    </row>
    <row r="28" spans="1:6" ht="15.95" customHeight="1" x14ac:dyDescent="0.2">
      <c r="A28" s="51"/>
      <c r="B28" s="52"/>
      <c r="C28" s="52"/>
      <c r="D28" s="57" t="s">
        <v>12</v>
      </c>
      <c r="E28" s="58" t="s">
        <v>154</v>
      </c>
      <c r="F28" s="58"/>
    </row>
    <row r="29" spans="1:6" ht="13.5" customHeight="1" thickBot="1" x14ac:dyDescent="0.25">
      <c r="A29" s="59"/>
      <c r="B29" s="59"/>
      <c r="C29" s="59"/>
      <c r="D29" s="60"/>
      <c r="E29" s="61"/>
      <c r="F29" s="61"/>
    </row>
    <row r="30" spans="1:6" ht="21.75" customHeight="1" x14ac:dyDescent="0.2">
      <c r="A30" s="124" t="s">
        <v>0</v>
      </c>
      <c r="B30" s="124"/>
      <c r="C30" s="124"/>
      <c r="D30" s="124"/>
      <c r="E30" s="124"/>
      <c r="F30" s="62"/>
    </row>
    <row r="31" spans="1:6" ht="14.25" customHeight="1" x14ac:dyDescent="0.2">
      <c r="A31" s="63"/>
      <c r="B31" s="63"/>
      <c r="C31" s="63"/>
      <c r="D31" s="63"/>
      <c r="E31" s="63"/>
      <c r="F31" s="63"/>
    </row>
    <row r="32" spans="1:6" ht="14.25" customHeight="1" x14ac:dyDescent="0.2">
      <c r="A32" s="64"/>
      <c r="B32" s="65" t="s">
        <v>6</v>
      </c>
      <c r="C32" s="66"/>
      <c r="D32" s="67"/>
      <c r="E32" s="68"/>
      <c r="F32" s="68"/>
    </row>
    <row r="33" spans="1:6" ht="14.25" customHeight="1" x14ac:dyDescent="0.2">
      <c r="A33" s="64"/>
      <c r="B33" s="64"/>
      <c r="C33" s="64"/>
      <c r="D33" s="67"/>
      <c r="E33" s="68"/>
      <c r="F33" s="68"/>
    </row>
    <row r="34" spans="1:6" ht="14.25" customHeight="1" x14ac:dyDescent="0.2">
      <c r="A34" s="64"/>
      <c r="B34" s="69" t="s">
        <v>155</v>
      </c>
      <c r="C34" s="70"/>
      <c r="D34" s="71"/>
      <c r="E34" s="71"/>
      <c r="F34" s="71"/>
    </row>
    <row r="35" spans="1:6" ht="14.25" customHeight="1" x14ac:dyDescent="0.2">
      <c r="A35" s="64"/>
      <c r="B35" s="69" t="s">
        <v>156</v>
      </c>
      <c r="C35" s="72"/>
      <c r="D35" s="71"/>
      <c r="E35" s="71"/>
      <c r="F35" s="71"/>
    </row>
    <row r="36" spans="1:6" ht="14.25" customHeight="1" x14ac:dyDescent="0.2">
      <c r="A36" s="64"/>
      <c r="B36" s="69" t="s">
        <v>114</v>
      </c>
      <c r="C36" s="70"/>
      <c r="D36" s="71"/>
      <c r="E36" s="71"/>
      <c r="F36" s="71"/>
    </row>
    <row r="37" spans="1:6" ht="14.25" customHeight="1" x14ac:dyDescent="0.2">
      <c r="A37" s="64"/>
      <c r="B37" s="69" t="s">
        <v>156</v>
      </c>
      <c r="C37" s="70"/>
      <c r="D37" s="71"/>
      <c r="E37" s="71"/>
      <c r="F37" s="71"/>
    </row>
    <row r="38" spans="1:6" ht="14.25" customHeight="1" x14ac:dyDescent="0.2">
      <c r="A38" s="64"/>
      <c r="B38" s="69" t="s">
        <v>157</v>
      </c>
      <c r="C38" s="70"/>
      <c r="D38" s="71"/>
      <c r="E38" s="71"/>
      <c r="F38" s="71"/>
    </row>
    <row r="39" spans="1:6" ht="14.25" customHeight="1" x14ac:dyDescent="0.2">
      <c r="A39" s="64"/>
      <c r="B39" s="69" t="s">
        <v>156</v>
      </c>
      <c r="C39" s="70"/>
      <c r="D39" s="71"/>
      <c r="E39" s="71"/>
      <c r="F39" s="71"/>
    </row>
    <row r="40" spans="1:6" ht="14.25" customHeight="1" x14ac:dyDescent="0.2">
      <c r="A40" s="64"/>
      <c r="B40" s="69" t="s">
        <v>37</v>
      </c>
      <c r="C40" s="72"/>
      <c r="D40" s="71"/>
      <c r="E40" s="71"/>
      <c r="F40" s="71"/>
    </row>
    <row r="41" spans="1:6" ht="14.25" customHeight="1" x14ac:dyDescent="0.2">
      <c r="A41" s="64"/>
      <c r="B41" s="69" t="s">
        <v>156</v>
      </c>
      <c r="C41" s="70"/>
      <c r="D41" s="71"/>
      <c r="E41" s="71"/>
      <c r="F41" s="71"/>
    </row>
    <row r="42" spans="1:6" ht="14.25" customHeight="1" x14ac:dyDescent="0.2">
      <c r="A42" s="64"/>
      <c r="B42" s="69" t="s">
        <v>158</v>
      </c>
      <c r="C42" s="70"/>
      <c r="D42" s="71"/>
      <c r="E42" s="71"/>
      <c r="F42" s="71"/>
    </row>
    <row r="43" spans="1:6" ht="14.25" customHeight="1" x14ac:dyDescent="0.2">
      <c r="A43" s="64"/>
      <c r="B43" s="69" t="s">
        <v>156</v>
      </c>
      <c r="C43" s="70"/>
      <c r="D43" s="71"/>
      <c r="E43" s="71"/>
      <c r="F43" s="71"/>
    </row>
    <row r="44" spans="1:6" ht="14.25" customHeight="1" x14ac:dyDescent="0.2">
      <c r="A44" s="64"/>
      <c r="B44" s="69" t="s">
        <v>159</v>
      </c>
      <c r="C44" s="70"/>
      <c r="D44" s="71"/>
      <c r="E44" s="71"/>
      <c r="F44" s="71"/>
    </row>
    <row r="45" spans="1:6" ht="14.25" customHeight="1" x14ac:dyDescent="0.2">
      <c r="A45" s="64"/>
      <c r="B45" s="69" t="s">
        <v>156</v>
      </c>
      <c r="C45" s="70"/>
      <c r="D45" s="71"/>
      <c r="E45" s="71"/>
      <c r="F45" s="71"/>
    </row>
    <row r="46" spans="1:6" ht="14.25" customHeight="1" x14ac:dyDescent="0.2">
      <c r="A46" s="64"/>
      <c r="B46" s="69" t="s">
        <v>160</v>
      </c>
      <c r="C46" s="70"/>
      <c r="D46" s="71"/>
      <c r="E46" s="71"/>
      <c r="F46" s="71"/>
    </row>
    <row r="47" spans="1:6" ht="14.25" customHeight="1" x14ac:dyDescent="0.2">
      <c r="A47" s="64"/>
      <c r="B47" s="69"/>
      <c r="C47" s="70"/>
      <c r="D47" s="71"/>
      <c r="E47" s="71"/>
      <c r="F47" s="71"/>
    </row>
    <row r="48" spans="1:6" ht="14.25" customHeight="1" x14ac:dyDescent="0.2">
      <c r="A48" s="64"/>
      <c r="B48" s="69"/>
      <c r="C48" s="70"/>
      <c r="D48" s="71"/>
      <c r="E48" s="71"/>
      <c r="F48" s="71"/>
    </row>
    <row r="49" spans="1:6" ht="14.25" customHeight="1" x14ac:dyDescent="0.2">
      <c r="A49" s="64"/>
      <c r="B49" s="69"/>
      <c r="C49" s="70"/>
      <c r="D49" s="71"/>
      <c r="E49" s="71"/>
      <c r="F49" s="71"/>
    </row>
    <row r="50" spans="1:6" ht="14.25" customHeight="1" x14ac:dyDescent="0.2">
      <c r="A50" s="64"/>
      <c r="B50" s="69"/>
      <c r="C50" s="73"/>
      <c r="D50" s="73"/>
      <c r="E50" s="71"/>
      <c r="F50" s="71"/>
    </row>
    <row r="51" spans="1:6" ht="14.25" customHeight="1" x14ac:dyDescent="0.2">
      <c r="A51" s="64"/>
      <c r="B51" s="69"/>
      <c r="C51" s="70"/>
      <c r="D51" s="71"/>
      <c r="E51" s="71"/>
      <c r="F51" s="71"/>
    </row>
    <row r="52" spans="1:6" ht="14.25" customHeight="1" x14ac:dyDescent="0.2">
      <c r="A52" s="64"/>
      <c r="B52" s="69"/>
      <c r="C52" s="70"/>
      <c r="D52" s="71"/>
      <c r="E52" s="71"/>
      <c r="F52" s="71"/>
    </row>
    <row r="53" spans="1:6" ht="14.25" customHeight="1" x14ac:dyDescent="0.2">
      <c r="A53" s="64"/>
      <c r="B53" s="69"/>
      <c r="C53" s="70"/>
      <c r="D53" s="71"/>
      <c r="E53" s="71"/>
      <c r="F53" s="71"/>
    </row>
    <row r="54" spans="1:6" ht="14.25" customHeight="1" x14ac:dyDescent="0.2">
      <c r="A54" s="64"/>
      <c r="B54" s="69"/>
      <c r="C54" s="70"/>
      <c r="D54" s="71"/>
      <c r="E54" s="71"/>
      <c r="F54" s="71"/>
    </row>
    <row r="55" spans="1:6" ht="14.25" customHeight="1" x14ac:dyDescent="0.2">
      <c r="A55" s="64"/>
      <c r="B55" s="69"/>
      <c r="C55" s="70"/>
      <c r="D55" s="71"/>
      <c r="E55" s="71"/>
      <c r="F55" s="71"/>
    </row>
    <row r="56" spans="1:6" ht="14.25" customHeight="1" x14ac:dyDescent="0.2">
      <c r="A56" s="64"/>
      <c r="B56" s="69"/>
      <c r="C56" s="70"/>
      <c r="D56" s="71"/>
      <c r="E56" s="71"/>
      <c r="F56" s="71"/>
    </row>
    <row r="57" spans="1:6" ht="14.25" customHeight="1" x14ac:dyDescent="0.2">
      <c r="A57" s="64"/>
      <c r="B57" s="69"/>
      <c r="C57" s="70"/>
      <c r="D57" s="71"/>
      <c r="E57" s="71"/>
      <c r="F57" s="71"/>
    </row>
    <row r="58" spans="1:6" ht="14.25" customHeight="1" x14ac:dyDescent="0.2">
      <c r="A58" s="64"/>
      <c r="B58" s="69"/>
      <c r="C58" s="70"/>
      <c r="D58" s="71"/>
      <c r="E58" s="71"/>
      <c r="F58" s="71"/>
    </row>
    <row r="59" spans="1:6" ht="14.25" customHeight="1" x14ac:dyDescent="0.2">
      <c r="A59" s="64"/>
      <c r="B59" s="69"/>
      <c r="C59" s="70"/>
      <c r="D59" s="71"/>
      <c r="E59" s="71"/>
      <c r="F59" s="71"/>
    </row>
    <row r="60" spans="1:6" ht="14.25" customHeight="1" x14ac:dyDescent="0.2">
      <c r="A60" s="64"/>
      <c r="B60" s="69"/>
      <c r="C60" s="70"/>
      <c r="D60" s="71"/>
      <c r="E60" s="71"/>
      <c r="F60" s="71"/>
    </row>
    <row r="61" spans="1:6" ht="14.25" customHeight="1" x14ac:dyDescent="0.2">
      <c r="A61" s="64"/>
      <c r="B61" s="69"/>
      <c r="C61" s="70"/>
      <c r="D61" s="71"/>
      <c r="E61" s="71"/>
      <c r="F61" s="71"/>
    </row>
    <row r="62" spans="1:6" ht="14.25" customHeight="1" x14ac:dyDescent="0.2">
      <c r="A62" s="64"/>
      <c r="B62" s="74"/>
      <c r="C62" s="70"/>
      <c r="D62" s="71"/>
      <c r="E62" s="71"/>
      <c r="F62" s="71"/>
    </row>
    <row r="63" spans="1:6" ht="14.25" customHeight="1" x14ac:dyDescent="0.2">
      <c r="A63" s="64"/>
      <c r="B63" s="75"/>
      <c r="C63" s="76"/>
      <c r="D63" s="77"/>
      <c r="E63" s="71"/>
      <c r="F63" s="71"/>
    </row>
    <row r="64" spans="1:6" ht="14.25" customHeight="1" x14ac:dyDescent="0.2">
      <c r="A64" s="64"/>
      <c r="B64" s="75"/>
      <c r="C64" s="78"/>
      <c r="D64" s="79"/>
      <c r="E64" s="71"/>
      <c r="F64" s="71"/>
    </row>
    <row r="65" spans="1:6" ht="14.25" customHeight="1" x14ac:dyDescent="0.2">
      <c r="A65" s="64"/>
      <c r="B65" s="74"/>
      <c r="C65" s="80" t="s">
        <v>161</v>
      </c>
      <c r="D65" s="81" t="s">
        <v>162</v>
      </c>
      <c r="E65" s="71"/>
      <c r="F65" s="71"/>
    </row>
    <row r="66" spans="1:6" ht="14.25" customHeight="1" x14ac:dyDescent="0.2">
      <c r="A66" s="64"/>
      <c r="B66" s="82"/>
      <c r="C66" s="78">
        <v>17.25</v>
      </c>
      <c r="D66" s="79">
        <v>350</v>
      </c>
      <c r="E66" s="83"/>
      <c r="F66" s="83"/>
    </row>
    <row r="67" spans="1:6" ht="14.25" customHeight="1" x14ac:dyDescent="0.2">
      <c r="A67" s="64"/>
      <c r="B67" s="75"/>
      <c r="C67" s="78"/>
      <c r="D67" s="79"/>
      <c r="E67" s="71"/>
      <c r="F67" s="71"/>
    </row>
    <row r="68" spans="1:6" ht="13.5" customHeight="1" x14ac:dyDescent="0.2">
      <c r="A68" s="64"/>
      <c r="B68" s="84"/>
      <c r="C68" s="85"/>
      <c r="D68" s="86"/>
      <c r="E68" s="87"/>
      <c r="F68" s="64"/>
    </row>
    <row r="69" spans="1:6" ht="15.95" customHeight="1" x14ac:dyDescent="0.2">
      <c r="A69" s="51"/>
      <c r="B69" s="88" t="s">
        <v>16</v>
      </c>
      <c r="C69" s="88"/>
      <c r="D69" s="53"/>
      <c r="E69" s="89">
        <v>6037.5</v>
      </c>
      <c r="F69" s="89"/>
    </row>
    <row r="70" spans="1:6" ht="15.95" customHeight="1" x14ac:dyDescent="0.2">
      <c r="A70" s="51"/>
      <c r="B70" s="90" t="s">
        <v>13</v>
      </c>
      <c r="C70" s="91"/>
      <c r="D70" s="53"/>
      <c r="E70" s="92">
        <v>0</v>
      </c>
      <c r="F70" s="92"/>
    </row>
    <row r="71" spans="1:6" ht="15.95" customHeight="1" x14ac:dyDescent="0.2">
      <c r="A71" s="51"/>
      <c r="B71" s="93" t="s">
        <v>163</v>
      </c>
      <c r="C71" s="91"/>
      <c r="D71" s="53"/>
      <c r="E71" s="92">
        <v>0</v>
      </c>
      <c r="F71" s="92"/>
    </row>
    <row r="72" spans="1:6" ht="15.95" customHeight="1" x14ac:dyDescent="0.2">
      <c r="A72" s="51"/>
      <c r="B72" s="93" t="s">
        <v>14</v>
      </c>
      <c r="C72" s="91"/>
      <c r="D72" s="53"/>
      <c r="E72" s="92">
        <v>0</v>
      </c>
      <c r="F72" s="92"/>
    </row>
    <row r="73" spans="1:6" ht="15.95" customHeight="1" x14ac:dyDescent="0.2">
      <c r="A73" s="51"/>
      <c r="B73" s="52" t="s">
        <v>15</v>
      </c>
      <c r="C73" s="88"/>
      <c r="D73" s="53"/>
      <c r="E73" s="94">
        <v>6037.5</v>
      </c>
      <c r="F73" s="94"/>
    </row>
    <row r="74" spans="1:6" ht="15.95" customHeight="1" x14ac:dyDescent="0.2">
      <c r="A74" s="51"/>
      <c r="B74" s="91" t="s">
        <v>5</v>
      </c>
      <c r="C74" s="95">
        <v>0.05</v>
      </c>
      <c r="D74" s="91"/>
      <c r="E74" s="96">
        <v>301.88</v>
      </c>
      <c r="F74" s="96"/>
    </row>
    <row r="75" spans="1:6" ht="15.95" customHeight="1" x14ac:dyDescent="0.2">
      <c r="A75" s="51"/>
      <c r="B75" s="97" t="s">
        <v>4</v>
      </c>
      <c r="C75" s="98">
        <v>9.9750000000000005E-2</v>
      </c>
      <c r="D75" s="91"/>
      <c r="E75" s="99">
        <v>602.24</v>
      </c>
      <c r="F75" s="96"/>
    </row>
    <row r="76" spans="1:6" ht="15.95" customHeight="1" x14ac:dyDescent="0.2">
      <c r="A76" s="51"/>
      <c r="B76" s="65"/>
      <c r="C76" s="51"/>
      <c r="D76" s="53"/>
      <c r="E76" s="54"/>
      <c r="F76" s="54"/>
    </row>
    <row r="77" spans="1:6" ht="15.95" customHeight="1" thickBot="1" x14ac:dyDescent="0.25">
      <c r="A77" s="51"/>
      <c r="B77" s="100" t="s">
        <v>17</v>
      </c>
      <c r="C77" s="88"/>
      <c r="D77" s="101"/>
      <c r="E77" s="102">
        <v>6941.62</v>
      </c>
      <c r="F77" s="103"/>
    </row>
    <row r="78" spans="1:6" ht="15.95" customHeight="1" thickTop="1" x14ac:dyDescent="0.2">
      <c r="A78" s="51"/>
      <c r="B78" s="97"/>
      <c r="C78" s="97"/>
      <c r="D78" s="97"/>
      <c r="E78" s="104"/>
      <c r="F78" s="97"/>
    </row>
    <row r="79" spans="1:6" ht="15.95" customHeight="1" x14ac:dyDescent="0.2">
      <c r="A79" s="51"/>
      <c r="B79" s="65" t="s">
        <v>19</v>
      </c>
      <c r="C79" s="97"/>
      <c r="D79" s="53"/>
      <c r="E79" s="54">
        <v>0</v>
      </c>
      <c r="F79" s="54"/>
    </row>
    <row r="80" spans="1:6" ht="15.95" customHeight="1" x14ac:dyDescent="0.2">
      <c r="A80" s="51"/>
      <c r="B80" s="88"/>
      <c r="C80" s="97"/>
      <c r="D80" s="97"/>
      <c r="E80" s="104"/>
      <c r="F80" s="97"/>
    </row>
    <row r="81" spans="1:6" ht="15.95" customHeight="1" x14ac:dyDescent="0.2">
      <c r="A81" s="51"/>
      <c r="B81" s="125" t="s">
        <v>18</v>
      </c>
      <c r="C81" s="126"/>
      <c r="D81" s="105"/>
      <c r="E81" s="106">
        <v>6941.62</v>
      </c>
      <c r="F81" s="54"/>
    </row>
    <row r="82" spans="1:6" ht="15.95" customHeight="1" x14ac:dyDescent="0.2">
      <c r="A82" s="51"/>
      <c r="B82" s="51"/>
      <c r="C82" s="51"/>
      <c r="D82" s="53"/>
      <c r="E82" s="54"/>
      <c r="F82" s="54"/>
    </row>
    <row r="83" spans="1:6" ht="15.95" customHeight="1" x14ac:dyDescent="0.2">
      <c r="A83" s="107"/>
      <c r="B83" s="127"/>
      <c r="C83" s="128"/>
      <c r="D83" s="128"/>
      <c r="E83" s="128"/>
      <c r="F83" s="108"/>
    </row>
    <row r="84" spans="1:6" ht="15.95" customHeight="1" x14ac:dyDescent="0.2">
      <c r="A84" s="129" t="s">
        <v>32</v>
      </c>
      <c r="B84" s="129"/>
      <c r="C84" s="129"/>
      <c r="D84" s="129"/>
      <c r="E84" s="129"/>
      <c r="F84" s="65"/>
    </row>
    <row r="85" spans="1:6" ht="15.95" customHeight="1" x14ac:dyDescent="0.2">
      <c r="A85" s="130" t="s">
        <v>33</v>
      </c>
      <c r="B85" s="130"/>
      <c r="C85" s="130"/>
      <c r="D85" s="130"/>
      <c r="E85" s="130"/>
      <c r="F85" s="110"/>
    </row>
    <row r="86" spans="1:6" ht="15.95" customHeight="1" x14ac:dyDescent="0.2">
      <c r="A86" s="109"/>
      <c r="B86" s="109"/>
      <c r="C86" s="109"/>
      <c r="D86" s="109"/>
      <c r="E86" s="109"/>
      <c r="F86" s="110"/>
    </row>
    <row r="87" spans="1:6" ht="15.95" customHeight="1" x14ac:dyDescent="0.2">
      <c r="A87" s="109"/>
      <c r="B87" s="109"/>
      <c r="C87" s="109"/>
      <c r="D87" s="109"/>
      <c r="E87" s="109"/>
      <c r="F87" s="110"/>
    </row>
    <row r="88" spans="1:6" ht="15.95" customHeight="1" x14ac:dyDescent="0.2">
      <c r="A88" s="131" t="s">
        <v>7</v>
      </c>
      <c r="B88" s="131"/>
      <c r="C88" s="131"/>
      <c r="D88" s="131"/>
      <c r="E88" s="131"/>
      <c r="F88" s="131"/>
    </row>
  </sheetData>
  <mergeCells count="6">
    <mergeCell ref="A88:F88"/>
    <mergeCell ref="A30:E30"/>
    <mergeCell ref="B81:C81"/>
    <mergeCell ref="B83:E83"/>
    <mergeCell ref="A84:E84"/>
    <mergeCell ref="A85:E85"/>
  </mergeCells>
  <printOptions horizontalCentered="1"/>
  <pageMargins left="0" right="0" top="0" bottom="0" header="0" footer="0"/>
  <pageSetup scale="63" orientation="portrait" horizontalDpi="1200" verticalDpi="1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606F4-27D7-4319-858B-A7ED5977C3C8}">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47"/>
      <c r="B1" s="47"/>
      <c r="C1" s="47"/>
      <c r="D1" s="48"/>
      <c r="E1" s="49"/>
      <c r="F1" s="49"/>
    </row>
    <row r="2" spans="1:6" ht="12.75" customHeight="1" x14ac:dyDescent="0.2">
      <c r="A2" s="47"/>
      <c r="B2" s="47"/>
      <c r="C2" s="47"/>
      <c r="D2" s="48"/>
      <c r="E2" s="49"/>
      <c r="F2" s="49"/>
    </row>
    <row r="3" spans="1:6" ht="12.75" customHeight="1" x14ac:dyDescent="0.2">
      <c r="A3" s="47"/>
      <c r="B3" s="47"/>
      <c r="C3" s="47"/>
      <c r="D3" s="48"/>
      <c r="E3" s="49"/>
      <c r="F3" s="49"/>
    </row>
    <row r="4" spans="1:6" ht="12.75" customHeight="1" x14ac:dyDescent="0.2">
      <c r="A4" s="47"/>
      <c r="B4" s="47"/>
      <c r="C4" s="47"/>
      <c r="D4" s="48"/>
      <c r="E4" s="49"/>
      <c r="F4" s="49"/>
    </row>
    <row r="5" spans="1:6" ht="12.75" customHeight="1" x14ac:dyDescent="0.2">
      <c r="A5" s="47"/>
      <c r="B5" s="47"/>
      <c r="C5" s="47"/>
      <c r="D5" s="48"/>
      <c r="E5" s="49"/>
      <c r="F5" s="49"/>
    </row>
    <row r="6" spans="1:6" ht="12.75" customHeight="1" x14ac:dyDescent="0.2">
      <c r="A6" s="47"/>
      <c r="B6" s="47"/>
      <c r="C6" s="47"/>
      <c r="D6" s="48"/>
      <c r="E6" s="49"/>
      <c r="F6" s="49"/>
    </row>
    <row r="7" spans="1:6" ht="12.75" customHeight="1" x14ac:dyDescent="0.2">
      <c r="A7" s="47"/>
      <c r="B7" s="47"/>
      <c r="C7" s="47"/>
      <c r="D7" s="48"/>
      <c r="E7" s="49"/>
      <c r="F7" s="49"/>
    </row>
    <row r="8" spans="1:6" ht="12.75" customHeight="1" x14ac:dyDescent="0.2">
      <c r="A8" s="47"/>
      <c r="B8" s="47"/>
      <c r="C8" s="47"/>
      <c r="D8" s="48"/>
      <c r="E8" s="49"/>
      <c r="F8" s="49"/>
    </row>
    <row r="9" spans="1:6" ht="12.75" customHeight="1" x14ac:dyDescent="0.2">
      <c r="A9" s="47"/>
      <c r="B9" s="47"/>
      <c r="C9" s="47"/>
      <c r="D9" s="48"/>
      <c r="E9" s="49"/>
      <c r="F9" s="49"/>
    </row>
    <row r="10" spans="1:6" ht="12.75" customHeight="1" x14ac:dyDescent="0.2">
      <c r="A10" s="47"/>
      <c r="B10" s="47"/>
      <c r="C10" s="47"/>
      <c r="D10" s="48"/>
      <c r="E10" s="49"/>
      <c r="F10" s="49"/>
    </row>
    <row r="11" spans="1:6" ht="12.75" customHeight="1" x14ac:dyDescent="0.2">
      <c r="A11" s="47"/>
      <c r="B11" s="47"/>
      <c r="C11" s="47"/>
      <c r="D11" s="48"/>
      <c r="E11" s="49"/>
      <c r="F11" s="49"/>
    </row>
    <row r="12" spans="1:6" ht="12.75" customHeight="1" x14ac:dyDescent="0.2">
      <c r="A12" s="47"/>
      <c r="B12" s="50"/>
      <c r="C12" s="50"/>
      <c r="D12" s="48"/>
      <c r="E12" s="49"/>
      <c r="F12" s="49"/>
    </row>
    <row r="13" spans="1:6" ht="12.75" customHeight="1" x14ac:dyDescent="0.2">
      <c r="A13" s="47"/>
      <c r="B13" s="50"/>
      <c r="C13" s="50"/>
      <c r="D13" s="48"/>
      <c r="E13" s="49"/>
      <c r="F13" s="49"/>
    </row>
    <row r="14" spans="1:6" ht="12.75" customHeight="1" x14ac:dyDescent="0.2">
      <c r="A14" s="47"/>
      <c r="B14" s="50"/>
      <c r="C14" s="50"/>
      <c r="D14" s="48"/>
      <c r="E14" s="49"/>
      <c r="F14" s="49"/>
    </row>
    <row r="15" spans="1:6" ht="12.75" customHeight="1" x14ac:dyDescent="0.2">
      <c r="A15" s="47"/>
      <c r="B15" s="50"/>
      <c r="C15" s="50"/>
      <c r="D15" s="48"/>
      <c r="E15" s="49"/>
      <c r="F15" s="49"/>
    </row>
    <row r="16" spans="1:6" ht="12.75" customHeight="1" x14ac:dyDescent="0.2">
      <c r="A16" s="47"/>
      <c r="B16" s="50"/>
      <c r="C16" s="50"/>
      <c r="D16" s="48"/>
      <c r="E16" s="49"/>
      <c r="F16" s="49"/>
    </row>
    <row r="17" spans="1:6" ht="12.75" customHeight="1" x14ac:dyDescent="0.2">
      <c r="A17" s="47"/>
      <c r="B17" s="50"/>
      <c r="C17" s="50"/>
      <c r="D17" s="48"/>
      <c r="E17" s="49"/>
      <c r="F17" s="49"/>
    </row>
    <row r="18" spans="1:6" ht="12.75" customHeight="1" x14ac:dyDescent="0.2">
      <c r="A18" s="47"/>
      <c r="B18" s="50"/>
      <c r="C18" s="50"/>
      <c r="D18" s="48"/>
      <c r="E18" s="49"/>
      <c r="F18" s="49"/>
    </row>
    <row r="19" spans="1:6" ht="12.75" customHeight="1" x14ac:dyDescent="0.2">
      <c r="A19" s="47"/>
      <c r="B19" s="50"/>
      <c r="C19" s="50"/>
      <c r="D19" s="48"/>
      <c r="E19" s="49"/>
      <c r="F19" s="49"/>
    </row>
    <row r="20" spans="1:6" ht="12.75" customHeight="1" x14ac:dyDescent="0.2">
      <c r="A20" s="47"/>
      <c r="B20" s="50"/>
      <c r="C20" s="50"/>
      <c r="D20" s="48"/>
      <c r="E20" s="49"/>
      <c r="F20" s="49"/>
    </row>
    <row r="21" spans="1:6" ht="15" customHeight="1" x14ac:dyDescent="0.2">
      <c r="A21" s="51"/>
      <c r="B21" s="52" t="s">
        <v>164</v>
      </c>
      <c r="C21" s="52"/>
      <c r="D21" s="53"/>
      <c r="E21" s="54"/>
      <c r="F21" s="54"/>
    </row>
    <row r="22" spans="1:6" ht="15" customHeight="1" x14ac:dyDescent="0.2">
      <c r="A22" s="51"/>
      <c r="B22" s="51"/>
      <c r="C22" s="51"/>
      <c r="D22" s="53"/>
      <c r="E22" s="54"/>
      <c r="F22" s="54"/>
    </row>
    <row r="23" spans="1:6" ht="15" customHeight="1" x14ac:dyDescent="0.2">
      <c r="A23" s="51"/>
      <c r="B23" s="52" t="s">
        <v>150</v>
      </c>
      <c r="C23" s="52"/>
      <c r="D23" s="53"/>
      <c r="E23" s="54"/>
      <c r="F23" s="54"/>
    </row>
    <row r="24" spans="1:6" ht="15" customHeight="1" x14ac:dyDescent="0.2">
      <c r="A24" s="51"/>
      <c r="B24" s="55" t="s">
        <v>151</v>
      </c>
      <c r="C24" s="51"/>
      <c r="D24" s="53"/>
      <c r="E24" s="54"/>
      <c r="F24" s="54"/>
    </row>
    <row r="25" spans="1:6" ht="15" customHeight="1" x14ac:dyDescent="0.2">
      <c r="A25" s="51"/>
      <c r="B25" s="51" t="s">
        <v>152</v>
      </c>
      <c r="C25" s="51"/>
      <c r="D25" s="53"/>
      <c r="E25" s="54"/>
      <c r="F25" s="54"/>
    </row>
    <row r="26" spans="1:6" ht="15" customHeight="1" x14ac:dyDescent="0.2">
      <c r="A26" s="51"/>
      <c r="B26" s="51" t="s">
        <v>153</v>
      </c>
      <c r="C26" s="51"/>
      <c r="D26" s="53"/>
      <c r="E26" s="54"/>
      <c r="F26" s="54"/>
    </row>
    <row r="27" spans="1:6" ht="15" customHeight="1" x14ac:dyDescent="0.2">
      <c r="A27" s="52"/>
      <c r="B27" s="51"/>
      <c r="C27" s="51"/>
      <c r="D27" s="56"/>
      <c r="E27" s="57"/>
      <c r="F27" s="57"/>
    </row>
    <row r="28" spans="1:6" ht="15.95" customHeight="1" x14ac:dyDescent="0.2">
      <c r="A28" s="51"/>
      <c r="B28" s="52"/>
      <c r="C28" s="52"/>
      <c r="D28" s="57" t="s">
        <v>12</v>
      </c>
      <c r="E28" s="58" t="s">
        <v>165</v>
      </c>
      <c r="F28" s="58"/>
    </row>
    <row r="29" spans="1:6" ht="13.5" customHeight="1" thickBot="1" x14ac:dyDescent="0.25">
      <c r="A29" s="59"/>
      <c r="B29" s="59"/>
      <c r="C29" s="59"/>
      <c r="D29" s="60"/>
      <c r="E29" s="61"/>
      <c r="F29" s="61"/>
    </row>
    <row r="30" spans="1:6" ht="21.75" customHeight="1" x14ac:dyDescent="0.2">
      <c r="A30" s="124" t="s">
        <v>0</v>
      </c>
      <c r="B30" s="124"/>
      <c r="C30" s="124"/>
      <c r="D30" s="124"/>
      <c r="E30" s="124"/>
      <c r="F30" s="62"/>
    </row>
    <row r="31" spans="1:6" ht="14.25" customHeight="1" x14ac:dyDescent="0.2">
      <c r="A31" s="63"/>
      <c r="B31" s="63"/>
      <c r="C31" s="63"/>
      <c r="D31" s="63"/>
      <c r="E31" s="63"/>
      <c r="F31" s="63"/>
    </row>
    <row r="32" spans="1:6" ht="14.25" customHeight="1" x14ac:dyDescent="0.2">
      <c r="A32" s="64"/>
      <c r="B32" s="65" t="s">
        <v>6</v>
      </c>
      <c r="C32" s="66"/>
      <c r="D32" s="67"/>
      <c r="E32" s="68"/>
      <c r="F32" s="68"/>
    </row>
    <row r="33" spans="1:6" ht="14.25" customHeight="1" x14ac:dyDescent="0.2">
      <c r="A33" s="64"/>
      <c r="B33" s="64"/>
      <c r="C33" s="64"/>
      <c r="D33" s="67"/>
      <c r="E33" s="68"/>
      <c r="F33" s="68"/>
    </row>
    <row r="34" spans="1:6" ht="14.25" customHeight="1" x14ac:dyDescent="0.2">
      <c r="A34" s="64"/>
      <c r="B34" s="69" t="s">
        <v>166</v>
      </c>
      <c r="C34" s="70"/>
      <c r="D34" s="71"/>
      <c r="E34" s="71"/>
      <c r="F34" s="71"/>
    </row>
    <row r="35" spans="1:6" ht="14.25" customHeight="1" x14ac:dyDescent="0.2">
      <c r="A35" s="64"/>
      <c r="B35" s="69" t="s">
        <v>156</v>
      </c>
      <c r="C35" s="72"/>
      <c r="D35" s="71"/>
      <c r="E35" s="71"/>
      <c r="F35" s="71"/>
    </row>
    <row r="36" spans="1:6" ht="14.25" customHeight="1" x14ac:dyDescent="0.2">
      <c r="A36" s="64"/>
      <c r="B36" s="69" t="s">
        <v>167</v>
      </c>
      <c r="C36" s="70"/>
      <c r="D36" s="71"/>
      <c r="E36" s="71"/>
      <c r="F36" s="71"/>
    </row>
    <row r="37" spans="1:6" ht="14.25" customHeight="1" x14ac:dyDescent="0.2">
      <c r="A37" s="64"/>
      <c r="B37" s="69" t="s">
        <v>156</v>
      </c>
      <c r="C37" s="70"/>
      <c r="D37" s="71"/>
      <c r="E37" s="71"/>
      <c r="F37" s="71"/>
    </row>
    <row r="38" spans="1:6" ht="14.25" customHeight="1" x14ac:dyDescent="0.2">
      <c r="A38" s="64"/>
      <c r="B38" s="69" t="s">
        <v>158</v>
      </c>
      <c r="C38" s="70"/>
      <c r="D38" s="71"/>
      <c r="E38" s="71"/>
      <c r="F38" s="71"/>
    </row>
    <row r="39" spans="1:6" ht="14.25" customHeight="1" x14ac:dyDescent="0.2">
      <c r="A39" s="64"/>
      <c r="B39" s="69" t="s">
        <v>156</v>
      </c>
      <c r="C39" s="70"/>
      <c r="D39" s="71"/>
      <c r="E39" s="71"/>
      <c r="F39" s="71"/>
    </row>
    <row r="40" spans="1:6" ht="14.25" customHeight="1" x14ac:dyDescent="0.2">
      <c r="A40" s="64"/>
      <c r="B40" s="69" t="s">
        <v>114</v>
      </c>
      <c r="C40" s="72"/>
      <c r="D40" s="71"/>
      <c r="E40" s="71"/>
      <c r="F40" s="71"/>
    </row>
    <row r="41" spans="1:6" ht="14.25" customHeight="1" x14ac:dyDescent="0.2">
      <c r="A41" s="64"/>
      <c r="B41" s="69"/>
      <c r="C41" s="70"/>
      <c r="D41" s="71"/>
      <c r="E41" s="71"/>
      <c r="F41" s="71"/>
    </row>
    <row r="42" spans="1:6" ht="14.25" customHeight="1" x14ac:dyDescent="0.2">
      <c r="A42" s="64"/>
      <c r="B42" s="69"/>
      <c r="C42" s="70"/>
      <c r="D42" s="71"/>
      <c r="E42" s="71"/>
      <c r="F42" s="71"/>
    </row>
    <row r="43" spans="1:6" ht="14.25" customHeight="1" x14ac:dyDescent="0.2">
      <c r="A43" s="64"/>
      <c r="B43" s="69"/>
      <c r="C43" s="70"/>
      <c r="D43" s="71"/>
      <c r="E43" s="71"/>
      <c r="F43" s="71"/>
    </row>
    <row r="44" spans="1:6" ht="14.25" customHeight="1" x14ac:dyDescent="0.2">
      <c r="A44" s="64"/>
      <c r="B44" s="69"/>
      <c r="C44" s="70"/>
      <c r="D44" s="71"/>
      <c r="E44" s="71"/>
      <c r="F44" s="71"/>
    </row>
    <row r="45" spans="1:6" ht="14.25" customHeight="1" x14ac:dyDescent="0.2">
      <c r="A45" s="64"/>
      <c r="B45" s="69"/>
      <c r="C45" s="70"/>
      <c r="D45" s="71"/>
      <c r="E45" s="71"/>
      <c r="F45" s="71"/>
    </row>
    <row r="46" spans="1:6" ht="14.25" customHeight="1" x14ac:dyDescent="0.2">
      <c r="A46" s="64"/>
      <c r="B46" s="69"/>
      <c r="C46" s="70"/>
      <c r="D46" s="71"/>
      <c r="E46" s="71"/>
      <c r="F46" s="71"/>
    </row>
    <row r="47" spans="1:6" ht="14.25" customHeight="1" x14ac:dyDescent="0.2">
      <c r="A47" s="64"/>
      <c r="B47" s="69"/>
      <c r="C47" s="70"/>
      <c r="D47" s="71"/>
      <c r="E47" s="71"/>
      <c r="F47" s="71"/>
    </row>
    <row r="48" spans="1:6" ht="14.25" customHeight="1" x14ac:dyDescent="0.2">
      <c r="A48" s="64"/>
      <c r="B48" s="69"/>
      <c r="C48" s="70"/>
      <c r="D48" s="71"/>
      <c r="E48" s="71"/>
      <c r="F48" s="71"/>
    </row>
    <row r="49" spans="1:6" ht="14.25" customHeight="1" x14ac:dyDescent="0.2">
      <c r="A49" s="64"/>
      <c r="B49" s="69"/>
      <c r="C49" s="70"/>
      <c r="D49" s="71"/>
      <c r="E49" s="71"/>
      <c r="F49" s="71"/>
    </row>
    <row r="50" spans="1:6" ht="14.25" customHeight="1" x14ac:dyDescent="0.2">
      <c r="A50" s="64"/>
      <c r="B50" s="69"/>
      <c r="C50" s="73"/>
      <c r="D50" s="73"/>
      <c r="E50" s="71"/>
      <c r="F50" s="71"/>
    </row>
    <row r="51" spans="1:6" ht="14.25" customHeight="1" x14ac:dyDescent="0.2">
      <c r="A51" s="64"/>
      <c r="B51" s="69"/>
      <c r="C51" s="70"/>
      <c r="D51" s="71"/>
      <c r="E51" s="71"/>
      <c r="F51" s="71"/>
    </row>
    <row r="52" spans="1:6" ht="14.25" customHeight="1" x14ac:dyDescent="0.2">
      <c r="A52" s="64"/>
      <c r="B52" s="69"/>
      <c r="C52" s="70"/>
      <c r="D52" s="71"/>
      <c r="E52" s="71"/>
      <c r="F52" s="71"/>
    </row>
    <row r="53" spans="1:6" ht="14.25" customHeight="1" x14ac:dyDescent="0.2">
      <c r="A53" s="64"/>
      <c r="B53" s="69"/>
      <c r="C53" s="70"/>
      <c r="D53" s="71"/>
      <c r="E53" s="71"/>
      <c r="F53" s="71"/>
    </row>
    <row r="54" spans="1:6" ht="14.25" customHeight="1" x14ac:dyDescent="0.2">
      <c r="A54" s="64"/>
      <c r="B54" s="69"/>
      <c r="C54" s="70"/>
      <c r="D54" s="71"/>
      <c r="E54" s="71"/>
      <c r="F54" s="71"/>
    </row>
    <row r="55" spans="1:6" ht="14.25" customHeight="1" x14ac:dyDescent="0.2">
      <c r="A55" s="64"/>
      <c r="B55" s="69"/>
      <c r="C55" s="70"/>
      <c r="D55" s="71"/>
      <c r="E55" s="71"/>
      <c r="F55" s="71"/>
    </row>
    <row r="56" spans="1:6" ht="14.25" customHeight="1" x14ac:dyDescent="0.2">
      <c r="A56" s="64"/>
      <c r="B56" s="69"/>
      <c r="C56" s="70"/>
      <c r="D56" s="71"/>
      <c r="E56" s="71"/>
      <c r="F56" s="71"/>
    </row>
    <row r="57" spans="1:6" ht="14.25" customHeight="1" x14ac:dyDescent="0.2">
      <c r="A57" s="64"/>
      <c r="B57" s="69"/>
      <c r="C57" s="70"/>
      <c r="D57" s="71"/>
      <c r="E57" s="71"/>
      <c r="F57" s="71"/>
    </row>
    <row r="58" spans="1:6" ht="14.25" customHeight="1" x14ac:dyDescent="0.2">
      <c r="A58" s="64"/>
      <c r="B58" s="69"/>
      <c r="C58" s="70"/>
      <c r="D58" s="71"/>
      <c r="E58" s="71"/>
      <c r="F58" s="71"/>
    </row>
    <row r="59" spans="1:6" ht="14.25" customHeight="1" x14ac:dyDescent="0.2">
      <c r="A59" s="64"/>
      <c r="B59" s="69"/>
      <c r="C59" s="70"/>
      <c r="D59" s="71"/>
      <c r="E59" s="71"/>
      <c r="F59" s="71"/>
    </row>
    <row r="60" spans="1:6" ht="14.25" customHeight="1" x14ac:dyDescent="0.2">
      <c r="A60" s="64"/>
      <c r="B60" s="69"/>
      <c r="C60" s="70"/>
      <c r="D60" s="71"/>
      <c r="E60" s="71"/>
      <c r="F60" s="71"/>
    </row>
    <row r="61" spans="1:6" ht="14.25" customHeight="1" x14ac:dyDescent="0.2">
      <c r="A61" s="64"/>
      <c r="B61" s="69"/>
      <c r="C61" s="70"/>
      <c r="D61" s="71"/>
      <c r="E61" s="71"/>
      <c r="F61" s="71"/>
    </row>
    <row r="62" spans="1:6" ht="14.25" customHeight="1" x14ac:dyDescent="0.2">
      <c r="A62" s="64"/>
      <c r="B62" s="69"/>
      <c r="C62" s="70"/>
      <c r="D62" s="71"/>
      <c r="E62" s="71"/>
      <c r="F62" s="71"/>
    </row>
    <row r="63" spans="1:6" ht="14.25" customHeight="1" x14ac:dyDescent="0.2">
      <c r="A63" s="64"/>
      <c r="B63" s="132"/>
      <c r="C63" s="76"/>
      <c r="D63" s="77"/>
      <c r="E63" s="71"/>
      <c r="F63" s="71"/>
    </row>
    <row r="64" spans="1:6" ht="14.25" customHeight="1" x14ac:dyDescent="0.2">
      <c r="A64" s="64"/>
      <c r="B64" s="69"/>
      <c r="C64" s="133"/>
      <c r="D64" s="68"/>
      <c r="E64" s="71"/>
      <c r="F64" s="71"/>
    </row>
    <row r="65" spans="1:6" ht="14.25" customHeight="1" x14ac:dyDescent="0.2">
      <c r="A65" s="64"/>
      <c r="B65" s="69"/>
      <c r="C65" s="80" t="s">
        <v>161</v>
      </c>
      <c r="D65" s="81" t="s">
        <v>162</v>
      </c>
      <c r="E65" s="71"/>
      <c r="F65" s="71"/>
    </row>
    <row r="66" spans="1:6" ht="14.25" customHeight="1" x14ac:dyDescent="0.2">
      <c r="A66" s="64"/>
      <c r="B66" s="69"/>
      <c r="C66" s="78">
        <v>8</v>
      </c>
      <c r="D66" s="79">
        <v>350</v>
      </c>
      <c r="E66" s="83"/>
      <c r="F66" s="83"/>
    </row>
    <row r="67" spans="1:6" ht="14.25" customHeight="1" x14ac:dyDescent="0.2">
      <c r="A67" s="64"/>
      <c r="B67" s="132"/>
      <c r="C67" s="78"/>
      <c r="D67" s="79"/>
      <c r="E67" s="71"/>
      <c r="F67" s="71"/>
    </row>
    <row r="68" spans="1:6" ht="13.5" customHeight="1" x14ac:dyDescent="0.2">
      <c r="A68" s="64"/>
      <c r="B68" s="132"/>
      <c r="C68" s="87"/>
      <c r="D68" s="87"/>
      <c r="E68" s="87"/>
      <c r="F68" s="64"/>
    </row>
    <row r="69" spans="1:6" ht="15.95" customHeight="1" x14ac:dyDescent="0.2">
      <c r="A69" s="51"/>
      <c r="B69" s="88" t="s">
        <v>16</v>
      </c>
      <c r="C69" s="88"/>
      <c r="D69" s="53"/>
      <c r="E69" s="89">
        <v>2800</v>
      </c>
      <c r="F69" s="89"/>
    </row>
    <row r="70" spans="1:6" ht="15.95" customHeight="1" x14ac:dyDescent="0.2">
      <c r="A70" s="51"/>
      <c r="B70" s="90" t="s">
        <v>13</v>
      </c>
      <c r="C70" s="91"/>
      <c r="D70" s="53"/>
      <c r="E70" s="92">
        <v>0</v>
      </c>
      <c r="F70" s="92"/>
    </row>
    <row r="71" spans="1:6" ht="15.95" customHeight="1" x14ac:dyDescent="0.2">
      <c r="A71" s="51"/>
      <c r="B71" s="93" t="s">
        <v>163</v>
      </c>
      <c r="C71" s="91"/>
      <c r="D71" s="53"/>
      <c r="E71" s="92">
        <v>0</v>
      </c>
      <c r="F71" s="92"/>
    </row>
    <row r="72" spans="1:6" ht="15.95" customHeight="1" x14ac:dyDescent="0.2">
      <c r="A72" s="51"/>
      <c r="B72" s="93" t="s">
        <v>14</v>
      </c>
      <c r="C72" s="91"/>
      <c r="D72" s="53"/>
      <c r="E72" s="92">
        <v>0</v>
      </c>
      <c r="F72" s="92"/>
    </row>
    <row r="73" spans="1:6" ht="15.95" customHeight="1" x14ac:dyDescent="0.2">
      <c r="A73" s="51"/>
      <c r="B73" s="52" t="s">
        <v>15</v>
      </c>
      <c r="C73" s="88"/>
      <c r="D73" s="53"/>
      <c r="E73" s="94">
        <v>2800</v>
      </c>
      <c r="F73" s="94"/>
    </row>
    <row r="74" spans="1:6" ht="15.95" customHeight="1" x14ac:dyDescent="0.2">
      <c r="A74" s="51"/>
      <c r="B74" s="91" t="s">
        <v>5</v>
      </c>
      <c r="C74" s="95">
        <v>0.05</v>
      </c>
      <c r="D74" s="91"/>
      <c r="E74" s="96">
        <v>140</v>
      </c>
      <c r="F74" s="96"/>
    </row>
    <row r="75" spans="1:6" ht="15.95" customHeight="1" x14ac:dyDescent="0.2">
      <c r="A75" s="51"/>
      <c r="B75" s="97" t="s">
        <v>4</v>
      </c>
      <c r="C75" s="98">
        <v>9.9750000000000005E-2</v>
      </c>
      <c r="D75" s="91"/>
      <c r="E75" s="99">
        <v>279.3</v>
      </c>
      <c r="F75" s="96"/>
    </row>
    <row r="76" spans="1:6" ht="15.95" customHeight="1" x14ac:dyDescent="0.2">
      <c r="A76" s="51"/>
      <c r="B76" s="65"/>
      <c r="C76" s="51"/>
      <c r="D76" s="53"/>
      <c r="E76" s="54"/>
      <c r="F76" s="54"/>
    </row>
    <row r="77" spans="1:6" ht="15.95" customHeight="1" thickBot="1" x14ac:dyDescent="0.25">
      <c r="A77" s="51"/>
      <c r="B77" s="100" t="s">
        <v>17</v>
      </c>
      <c r="C77" s="88"/>
      <c r="D77" s="101"/>
      <c r="E77" s="102">
        <v>3219.3</v>
      </c>
      <c r="F77" s="103"/>
    </row>
    <row r="78" spans="1:6" ht="15.95" customHeight="1" thickTop="1" x14ac:dyDescent="0.2">
      <c r="A78" s="51"/>
      <c r="B78" s="97"/>
      <c r="C78" s="97"/>
      <c r="D78" s="97"/>
      <c r="E78" s="104"/>
      <c r="F78" s="97"/>
    </row>
    <row r="79" spans="1:6" ht="15.95" customHeight="1" x14ac:dyDescent="0.2">
      <c r="A79" s="51"/>
      <c r="B79" s="65" t="s">
        <v>19</v>
      </c>
      <c r="C79" s="97"/>
      <c r="D79" s="53"/>
      <c r="E79" s="54">
        <v>0</v>
      </c>
      <c r="F79" s="54"/>
    </row>
    <row r="80" spans="1:6" ht="15.95" customHeight="1" x14ac:dyDescent="0.2">
      <c r="A80" s="51"/>
      <c r="B80" s="88"/>
      <c r="C80" s="97"/>
      <c r="D80" s="97"/>
      <c r="E80" s="104"/>
      <c r="F80" s="97"/>
    </row>
    <row r="81" spans="1:6" ht="15.95" customHeight="1" x14ac:dyDescent="0.2">
      <c r="A81" s="51"/>
      <c r="B81" s="125" t="s">
        <v>18</v>
      </c>
      <c r="C81" s="126"/>
      <c r="D81" s="105"/>
      <c r="E81" s="106">
        <v>3219.3</v>
      </c>
      <c r="F81" s="54"/>
    </row>
    <row r="82" spans="1:6" ht="15.95" customHeight="1" x14ac:dyDescent="0.2">
      <c r="A82" s="51"/>
      <c r="B82" s="51"/>
      <c r="C82" s="51"/>
      <c r="D82" s="53"/>
      <c r="E82" s="54"/>
      <c r="F82" s="54"/>
    </row>
    <row r="83" spans="1:6" ht="15.95" customHeight="1" x14ac:dyDescent="0.2">
      <c r="A83" s="107"/>
      <c r="B83" s="127"/>
      <c r="C83" s="128"/>
      <c r="D83" s="128"/>
      <c r="E83" s="128"/>
      <c r="F83" s="108"/>
    </row>
    <row r="84" spans="1:6" ht="15.95" customHeight="1" x14ac:dyDescent="0.2">
      <c r="A84" s="129" t="s">
        <v>32</v>
      </c>
      <c r="B84" s="129"/>
      <c r="C84" s="129"/>
      <c r="D84" s="129"/>
      <c r="E84" s="129"/>
      <c r="F84" s="65"/>
    </row>
    <row r="85" spans="1:6" ht="15.95" customHeight="1" x14ac:dyDescent="0.2">
      <c r="A85" s="130" t="s">
        <v>33</v>
      </c>
      <c r="B85" s="130"/>
      <c r="C85" s="130"/>
      <c r="D85" s="130"/>
      <c r="E85" s="130"/>
      <c r="F85" s="110"/>
    </row>
    <row r="86" spans="1:6" ht="15.95" customHeight="1" x14ac:dyDescent="0.2">
      <c r="A86" s="109"/>
      <c r="B86" s="109"/>
      <c r="C86" s="109"/>
      <c r="D86" s="109"/>
      <c r="E86" s="109"/>
      <c r="F86" s="110"/>
    </row>
    <row r="87" spans="1:6" ht="15.95" customHeight="1" x14ac:dyDescent="0.2">
      <c r="A87" s="109"/>
      <c r="B87" s="109"/>
      <c r="C87" s="109"/>
      <c r="D87" s="109"/>
      <c r="E87" s="109"/>
      <c r="F87" s="110"/>
    </row>
    <row r="88" spans="1:6" ht="15.95" customHeight="1" x14ac:dyDescent="0.2">
      <c r="A88" s="131" t="s">
        <v>7</v>
      </c>
      <c r="B88" s="131"/>
      <c r="C88" s="131"/>
      <c r="D88" s="131"/>
      <c r="E88" s="131"/>
      <c r="F88" s="131"/>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2"/>
  <sheetViews>
    <sheetView view="pageBreakPreview"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54</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3"/>
      <c r="C33" s="113"/>
      <c r="D33" s="113"/>
      <c r="E33" s="28"/>
      <c r="F33" s="21"/>
    </row>
    <row r="34" spans="1:6" ht="14.25" x14ac:dyDescent="0.2">
      <c r="A34" s="21"/>
      <c r="B34" s="113"/>
      <c r="C34" s="113"/>
      <c r="D34" s="113"/>
      <c r="E34" s="28"/>
      <c r="F34" s="21"/>
    </row>
    <row r="35" spans="1:6" ht="14.25" x14ac:dyDescent="0.2">
      <c r="A35" s="21"/>
      <c r="B35" s="113" t="s">
        <v>51</v>
      </c>
      <c r="C35" s="113"/>
      <c r="D35" s="113"/>
      <c r="E35" s="28"/>
      <c r="F35" s="21"/>
    </row>
    <row r="36" spans="1:6" ht="14.25" x14ac:dyDescent="0.2">
      <c r="A36" s="21"/>
      <c r="B36" s="113"/>
      <c r="C36" s="113"/>
      <c r="D36" s="113"/>
      <c r="E36" s="28"/>
      <c r="F36" s="21"/>
    </row>
    <row r="37" spans="1:6" ht="14.25" x14ac:dyDescent="0.2">
      <c r="A37" s="21"/>
      <c r="B37" s="113"/>
      <c r="C37" s="113"/>
      <c r="D37" s="113"/>
      <c r="E37" s="28"/>
      <c r="F37" s="21"/>
    </row>
    <row r="38" spans="1:6" ht="14.25" x14ac:dyDescent="0.2">
      <c r="A38" s="21"/>
      <c r="B38" s="113" t="s">
        <v>52</v>
      </c>
      <c r="C38" s="113"/>
      <c r="D38" s="113"/>
      <c r="E38" s="28"/>
      <c r="F38" s="21"/>
    </row>
    <row r="39" spans="1:6" ht="14.25" x14ac:dyDescent="0.2">
      <c r="A39" s="21"/>
      <c r="B39" s="113"/>
      <c r="C39" s="113"/>
      <c r="D39" s="113"/>
      <c r="E39" s="28"/>
      <c r="F39" s="21"/>
    </row>
    <row r="40" spans="1:6" ht="14.25" x14ac:dyDescent="0.2">
      <c r="A40" s="21"/>
      <c r="B40" s="113"/>
      <c r="C40" s="113"/>
      <c r="D40" s="113"/>
      <c r="E40" s="28"/>
      <c r="F40" s="21"/>
    </row>
    <row r="41" spans="1:6" ht="14.25" x14ac:dyDescent="0.2">
      <c r="A41" s="21"/>
      <c r="B41" s="113"/>
      <c r="C41" s="113"/>
      <c r="D41" s="113"/>
      <c r="E41" s="28"/>
      <c r="F41" s="21"/>
    </row>
    <row r="42" spans="1:6" ht="14.25" x14ac:dyDescent="0.2">
      <c r="A42" s="21"/>
      <c r="B42" s="113"/>
      <c r="C42" s="113"/>
      <c r="D42" s="113"/>
      <c r="E42" s="28"/>
      <c r="F42" s="21"/>
    </row>
    <row r="43" spans="1:6" ht="14.25" x14ac:dyDescent="0.2">
      <c r="A43" s="21"/>
      <c r="B43" s="113"/>
      <c r="C43" s="113"/>
      <c r="D43" s="113"/>
      <c r="E43" s="28"/>
      <c r="F43" s="21"/>
    </row>
    <row r="44" spans="1:6" ht="14.25" x14ac:dyDescent="0.2">
      <c r="A44" s="21"/>
      <c r="B44" s="113"/>
      <c r="C44" s="113"/>
      <c r="D44" s="113"/>
      <c r="E44" s="28"/>
      <c r="F44" s="21"/>
    </row>
    <row r="45" spans="1:6" ht="14.25" x14ac:dyDescent="0.2">
      <c r="A45" s="21"/>
      <c r="B45" s="113"/>
      <c r="C45" s="113"/>
      <c r="D45" s="113"/>
      <c r="E45" s="28"/>
      <c r="F45" s="21"/>
    </row>
    <row r="46" spans="1:6" ht="14.25" x14ac:dyDescent="0.2">
      <c r="A46" s="21"/>
      <c r="B46" s="113"/>
      <c r="C46" s="113"/>
      <c r="D46" s="113"/>
      <c r="E46" s="28"/>
      <c r="F46" s="21"/>
    </row>
    <row r="47" spans="1:6" ht="14.25" x14ac:dyDescent="0.2">
      <c r="A47" s="21"/>
      <c r="B47" s="113"/>
      <c r="C47" s="113"/>
      <c r="D47" s="113"/>
      <c r="E47" s="28"/>
      <c r="F47" s="21"/>
    </row>
    <row r="48" spans="1:6" ht="14.25" x14ac:dyDescent="0.2">
      <c r="A48" s="21"/>
      <c r="B48" s="113"/>
      <c r="C48" s="113"/>
      <c r="D48" s="113"/>
      <c r="E48" s="28"/>
      <c r="F48" s="21"/>
    </row>
    <row r="49" spans="1:6" ht="14.25" x14ac:dyDescent="0.2">
      <c r="A49" s="21"/>
      <c r="B49" s="113"/>
      <c r="C49" s="113"/>
      <c r="D49" s="113"/>
      <c r="E49" s="28"/>
      <c r="F49" s="21"/>
    </row>
    <row r="50" spans="1:6" ht="14.25" x14ac:dyDescent="0.2">
      <c r="A50" s="21"/>
      <c r="B50" s="113"/>
      <c r="C50" s="113"/>
      <c r="D50" s="113"/>
      <c r="E50" s="28"/>
      <c r="F50" s="21"/>
    </row>
    <row r="51" spans="1:6" ht="14.25" x14ac:dyDescent="0.2">
      <c r="A51" s="21"/>
      <c r="B51" s="113"/>
      <c r="C51" s="113"/>
      <c r="D51" s="113"/>
      <c r="E51" s="28"/>
      <c r="F51" s="21"/>
    </row>
    <row r="52" spans="1:6" ht="14.25" x14ac:dyDescent="0.2">
      <c r="A52" s="21"/>
      <c r="B52" s="113"/>
      <c r="C52" s="113"/>
      <c r="D52" s="113"/>
      <c r="E52" s="28"/>
      <c r="F52" s="21"/>
    </row>
    <row r="53" spans="1:6" ht="14.25" x14ac:dyDescent="0.2">
      <c r="A53" s="21"/>
      <c r="B53" s="113"/>
      <c r="C53" s="113"/>
      <c r="D53" s="113"/>
      <c r="E53" s="28"/>
      <c r="F53" s="21"/>
    </row>
    <row r="54" spans="1:6" ht="14.25" x14ac:dyDescent="0.2">
      <c r="A54" s="21"/>
      <c r="B54" s="113"/>
      <c r="C54" s="113"/>
      <c r="D54" s="113"/>
      <c r="E54" s="28"/>
      <c r="F54" s="21"/>
    </row>
    <row r="55" spans="1:6" ht="14.25" x14ac:dyDescent="0.2">
      <c r="A55" s="21"/>
      <c r="B55" s="113"/>
      <c r="C55" s="113"/>
      <c r="D55" s="113"/>
      <c r="E55" s="28"/>
      <c r="F55" s="21"/>
    </row>
    <row r="56" spans="1:6" ht="14.25" x14ac:dyDescent="0.2">
      <c r="A56" s="21"/>
      <c r="B56" s="113"/>
      <c r="C56" s="113"/>
      <c r="D56" s="113"/>
      <c r="E56" s="28"/>
      <c r="F56" s="21"/>
    </row>
    <row r="57" spans="1:6" ht="14.25" x14ac:dyDescent="0.2">
      <c r="A57" s="21"/>
      <c r="B57" s="113"/>
      <c r="C57" s="113"/>
      <c r="D57" s="113"/>
      <c r="E57" s="28"/>
      <c r="F57" s="21"/>
    </row>
    <row r="58" spans="1:6" ht="14.25" x14ac:dyDescent="0.2">
      <c r="A58" s="21"/>
      <c r="B58" s="113"/>
      <c r="C58" s="113"/>
      <c r="D58" s="113"/>
      <c r="E58" s="28"/>
      <c r="F58" s="21"/>
    </row>
    <row r="59" spans="1:6" ht="14.25" x14ac:dyDescent="0.2">
      <c r="A59" s="21"/>
      <c r="B59" s="113"/>
      <c r="C59" s="113"/>
      <c r="D59" s="113"/>
      <c r="E59" s="28"/>
      <c r="F59" s="21"/>
    </row>
    <row r="60" spans="1:6" ht="14.25" x14ac:dyDescent="0.2">
      <c r="A60" s="21"/>
      <c r="B60" s="113"/>
      <c r="C60" s="113"/>
      <c r="D60" s="113"/>
      <c r="E60" s="28"/>
      <c r="F60" s="21"/>
    </row>
    <row r="61" spans="1:6" ht="14.25" x14ac:dyDescent="0.2">
      <c r="A61" s="21"/>
      <c r="B61" s="113"/>
      <c r="C61" s="113"/>
      <c r="D61" s="113"/>
      <c r="E61" s="28"/>
      <c r="F61" s="21"/>
    </row>
    <row r="62" spans="1:6" ht="14.25" x14ac:dyDescent="0.2">
      <c r="A62" s="21"/>
      <c r="B62" s="113"/>
      <c r="C62" s="113"/>
      <c r="D62" s="113"/>
      <c r="E62" s="28"/>
      <c r="F62" s="21"/>
    </row>
    <row r="63" spans="1:6" ht="14.25" x14ac:dyDescent="0.2">
      <c r="A63" s="21"/>
      <c r="B63" s="113"/>
      <c r="C63" s="113"/>
      <c r="D63" s="113"/>
      <c r="E63" s="28"/>
      <c r="F63" s="21"/>
    </row>
    <row r="64" spans="1:6" ht="14.25" x14ac:dyDescent="0.2">
      <c r="A64" s="21"/>
      <c r="B64" s="113"/>
      <c r="C64" s="113"/>
      <c r="D64" s="113"/>
      <c r="E64" s="28"/>
      <c r="F64" s="21"/>
    </row>
    <row r="65" spans="1:6" ht="14.25" x14ac:dyDescent="0.2">
      <c r="A65" s="21"/>
      <c r="B65" s="113"/>
      <c r="C65" s="113"/>
      <c r="D65" s="113"/>
      <c r="E65" s="28"/>
      <c r="F65" s="21"/>
    </row>
    <row r="66" spans="1:6" ht="14.25" x14ac:dyDescent="0.2">
      <c r="A66" s="21"/>
      <c r="B66" s="113"/>
      <c r="C66" s="113"/>
      <c r="D66" s="113"/>
      <c r="E66" s="28"/>
      <c r="F66" s="21"/>
    </row>
    <row r="67" spans="1:6" ht="14.25" x14ac:dyDescent="0.2">
      <c r="A67" s="21"/>
      <c r="B67" s="113"/>
      <c r="C67" s="113"/>
      <c r="D67" s="113"/>
      <c r="E67" s="28"/>
      <c r="F67" s="21"/>
    </row>
    <row r="68" spans="1:6" ht="13.5" customHeight="1" x14ac:dyDescent="0.2">
      <c r="A68" s="21"/>
      <c r="B68" s="113"/>
      <c r="C68" s="113"/>
      <c r="D68" s="113"/>
      <c r="E68" s="28"/>
      <c r="F68" s="21"/>
    </row>
    <row r="69" spans="1:6" ht="13.5" customHeight="1" x14ac:dyDescent="0.2">
      <c r="A69" s="21"/>
      <c r="B69" s="25" t="s">
        <v>16</v>
      </c>
      <c r="C69" s="26"/>
      <c r="D69" s="26"/>
      <c r="E69" s="29">
        <f>1.5*235</f>
        <v>352.5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352.5</v>
      </c>
      <c r="F72" s="21"/>
    </row>
    <row r="73" spans="1:6" ht="13.5" customHeight="1" x14ac:dyDescent="0.2">
      <c r="A73" s="21"/>
      <c r="B73" s="26" t="s">
        <v>5</v>
      </c>
      <c r="C73" s="31">
        <v>0.05</v>
      </c>
      <c r="D73" s="26"/>
      <c r="E73" s="35">
        <f>ROUND(E72*C73,2)</f>
        <v>17.63</v>
      </c>
      <c r="F73" s="21"/>
    </row>
    <row r="74" spans="1:6" ht="13.5" customHeight="1" x14ac:dyDescent="0.2">
      <c r="A74" s="21"/>
      <c r="B74" s="26" t="s">
        <v>4</v>
      </c>
      <c r="C74" s="42">
        <v>9.9750000000000005E-2</v>
      </c>
      <c r="D74" s="26"/>
      <c r="E74" s="43">
        <f>ROUND(E72*C74,2)</f>
        <v>35.159999999999997</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405.28999999999996</v>
      </c>
      <c r="F76" s="21"/>
    </row>
    <row r="77" spans="1:6" ht="15.75" thickTop="1" x14ac:dyDescent="0.2">
      <c r="A77" s="21"/>
      <c r="B77" s="115"/>
      <c r="C77" s="115"/>
      <c r="D77" s="115"/>
      <c r="E77" s="36"/>
      <c r="F77" s="21"/>
    </row>
    <row r="78" spans="1:6" ht="15" x14ac:dyDescent="0.2">
      <c r="A78" s="21"/>
      <c r="B78" s="120" t="s">
        <v>19</v>
      </c>
      <c r="C78" s="120"/>
      <c r="D78" s="120"/>
      <c r="E78" s="36">
        <v>0</v>
      </c>
      <c r="F78" s="21"/>
    </row>
    <row r="79" spans="1:6" ht="15" x14ac:dyDescent="0.2">
      <c r="A79" s="21"/>
      <c r="B79" s="115"/>
      <c r="C79" s="115"/>
      <c r="D79" s="115"/>
      <c r="E79" s="36"/>
      <c r="F79" s="21"/>
    </row>
    <row r="80" spans="1:6" ht="19.5" customHeight="1" x14ac:dyDescent="0.2">
      <c r="A80" s="21"/>
      <c r="B80" s="37" t="s">
        <v>18</v>
      </c>
      <c r="C80" s="38"/>
      <c r="D80" s="38"/>
      <c r="E80" s="39">
        <f>E76-E78</f>
        <v>405.28999999999996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8"/>
      <c r="C83" s="118"/>
      <c r="D83" s="118"/>
      <c r="E83" s="118"/>
      <c r="F83" s="21"/>
    </row>
    <row r="84" spans="1:6" ht="14.25" x14ac:dyDescent="0.2">
      <c r="A84" s="112" t="s">
        <v>32</v>
      </c>
      <c r="B84" s="112"/>
      <c r="C84" s="112"/>
      <c r="D84" s="112"/>
      <c r="E84" s="112"/>
      <c r="F84" s="112"/>
    </row>
    <row r="85" spans="1:6" ht="14.25" x14ac:dyDescent="0.2">
      <c r="A85" s="121" t="s">
        <v>33</v>
      </c>
      <c r="B85" s="121"/>
      <c r="C85" s="121"/>
      <c r="D85" s="121"/>
      <c r="E85" s="121"/>
      <c r="F85" s="121"/>
    </row>
    <row r="86" spans="1:6" x14ac:dyDescent="0.2">
      <c r="A86" s="21"/>
      <c r="B86" s="21"/>
      <c r="C86" s="21"/>
      <c r="D86" s="21"/>
      <c r="E86" s="21"/>
      <c r="F86" s="21"/>
    </row>
    <row r="87" spans="1:6" x14ac:dyDescent="0.2">
      <c r="A87" s="21"/>
      <c r="B87" s="119"/>
      <c r="C87" s="119"/>
      <c r="D87" s="119"/>
      <c r="E87" s="119"/>
      <c r="F87" s="21"/>
    </row>
    <row r="88" spans="1:6" ht="15" x14ac:dyDescent="0.2">
      <c r="A88" s="111" t="s">
        <v>7</v>
      </c>
      <c r="B88" s="111"/>
      <c r="C88" s="111"/>
      <c r="D88" s="111"/>
      <c r="E88" s="111"/>
      <c r="F88" s="111"/>
    </row>
    <row r="90" spans="1:6" ht="39.75" customHeight="1" x14ac:dyDescent="0.2">
      <c r="B90" s="116"/>
      <c r="C90" s="117"/>
      <c r="D90" s="117"/>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0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2"/>
  <sheetViews>
    <sheetView view="pageBreakPreview" topLeftCell="A16" zoomScale="80" zoomScaleNormal="100" zoomScaleSheetLayoutView="80" workbookViewId="0">
      <selection activeCell="B38" sqref="B38:D3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56</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3"/>
      <c r="C33" s="113"/>
      <c r="D33" s="113"/>
      <c r="E33" s="28"/>
      <c r="F33" s="21"/>
    </row>
    <row r="34" spans="1:6" ht="14.25" x14ac:dyDescent="0.2">
      <c r="A34" s="21"/>
      <c r="B34" s="113"/>
      <c r="C34" s="113"/>
      <c r="D34" s="113"/>
      <c r="E34" s="28"/>
      <c r="F34" s="21"/>
    </row>
    <row r="35" spans="1:6" ht="14.25" x14ac:dyDescent="0.2">
      <c r="A35" s="21"/>
      <c r="B35" s="113" t="s">
        <v>57</v>
      </c>
      <c r="C35" s="113"/>
      <c r="D35" s="113"/>
      <c r="E35" s="28"/>
      <c r="F35" s="21"/>
    </row>
    <row r="36" spans="1:6" ht="14.25" x14ac:dyDescent="0.2">
      <c r="A36" s="21"/>
      <c r="B36" s="113"/>
      <c r="C36" s="113"/>
      <c r="D36" s="113"/>
      <c r="E36" s="28"/>
      <c r="F36" s="21"/>
    </row>
    <row r="37" spans="1:6" ht="14.25" x14ac:dyDescent="0.2">
      <c r="A37" s="21"/>
      <c r="B37" s="113" t="s">
        <v>31</v>
      </c>
      <c r="C37" s="113"/>
      <c r="D37" s="113"/>
      <c r="E37" s="28"/>
      <c r="F37" s="21"/>
    </row>
    <row r="38" spans="1:6" ht="14.25" x14ac:dyDescent="0.2">
      <c r="A38" s="21"/>
      <c r="B38" s="113"/>
      <c r="C38" s="113"/>
      <c r="D38" s="113"/>
      <c r="E38" s="28"/>
      <c r="F38" s="21"/>
    </row>
    <row r="39" spans="1:6" ht="14.25" x14ac:dyDescent="0.2">
      <c r="A39" s="21"/>
      <c r="B39" s="113" t="s">
        <v>2</v>
      </c>
      <c r="C39" s="113"/>
      <c r="D39" s="113"/>
      <c r="E39" s="28"/>
      <c r="F39" s="21"/>
    </row>
    <row r="40" spans="1:6" ht="14.25" x14ac:dyDescent="0.2">
      <c r="A40" s="21"/>
      <c r="B40" s="113"/>
      <c r="C40" s="113"/>
      <c r="D40" s="113"/>
      <c r="E40" s="28"/>
      <c r="F40" s="21"/>
    </row>
    <row r="41" spans="1:6" ht="14.25" x14ac:dyDescent="0.2">
      <c r="A41" s="21"/>
      <c r="B41" s="113" t="s">
        <v>8</v>
      </c>
      <c r="C41" s="113"/>
      <c r="D41" s="113"/>
      <c r="E41" s="28"/>
      <c r="F41" s="21"/>
    </row>
    <row r="42" spans="1:6" ht="14.25" x14ac:dyDescent="0.2">
      <c r="A42" s="21"/>
      <c r="B42" s="113"/>
      <c r="C42" s="113"/>
      <c r="D42" s="113"/>
      <c r="E42" s="28"/>
      <c r="F42" s="21"/>
    </row>
    <row r="43" spans="1:6" ht="14.25" x14ac:dyDescent="0.2">
      <c r="A43" s="21"/>
      <c r="B43" s="113" t="s">
        <v>23</v>
      </c>
      <c r="C43" s="113"/>
      <c r="D43" s="113"/>
      <c r="E43" s="28"/>
      <c r="F43" s="21"/>
    </row>
    <row r="44" spans="1:6" ht="14.25" x14ac:dyDescent="0.2">
      <c r="A44" s="21"/>
      <c r="B44" s="113"/>
      <c r="C44" s="113"/>
      <c r="D44" s="113"/>
      <c r="E44" s="28"/>
      <c r="F44" s="21"/>
    </row>
    <row r="45" spans="1:6" ht="14.25" x14ac:dyDescent="0.2">
      <c r="A45" s="21"/>
      <c r="B45" s="113" t="s">
        <v>21</v>
      </c>
      <c r="C45" s="113"/>
      <c r="D45" s="113"/>
      <c r="E45" s="28"/>
      <c r="F45" s="21"/>
    </row>
    <row r="46" spans="1:6" ht="14.25" x14ac:dyDescent="0.2">
      <c r="A46" s="21"/>
      <c r="B46" s="113"/>
      <c r="C46" s="113"/>
      <c r="D46" s="113"/>
      <c r="E46" s="28"/>
      <c r="F46" s="21"/>
    </row>
    <row r="47" spans="1:6" ht="14.25" x14ac:dyDescent="0.2">
      <c r="A47" s="21"/>
      <c r="B47" s="113" t="s">
        <v>24</v>
      </c>
      <c r="C47" s="113"/>
      <c r="D47" s="113"/>
      <c r="E47" s="28"/>
      <c r="F47" s="21"/>
    </row>
    <row r="48" spans="1:6" ht="14.25" x14ac:dyDescent="0.2">
      <c r="A48" s="21"/>
      <c r="B48" s="113"/>
      <c r="C48" s="113"/>
      <c r="D48" s="113"/>
      <c r="E48" s="28"/>
      <c r="F48" s="21"/>
    </row>
    <row r="49" spans="1:6" ht="14.25" x14ac:dyDescent="0.2">
      <c r="A49" s="21"/>
      <c r="B49" s="113" t="s">
        <v>58</v>
      </c>
      <c r="C49" s="113"/>
      <c r="D49" s="113"/>
      <c r="E49" s="28"/>
      <c r="F49" s="21"/>
    </row>
    <row r="50" spans="1:6" ht="14.25" x14ac:dyDescent="0.2">
      <c r="A50" s="21"/>
      <c r="B50" s="113"/>
      <c r="C50" s="113"/>
      <c r="D50" s="113"/>
      <c r="E50" s="28"/>
      <c r="F50" s="21"/>
    </row>
    <row r="51" spans="1:6" ht="14.25" x14ac:dyDescent="0.2">
      <c r="A51" s="21"/>
      <c r="B51" s="113"/>
      <c r="C51" s="113"/>
      <c r="D51" s="113"/>
      <c r="E51" s="28"/>
      <c r="F51" s="21"/>
    </row>
    <row r="52" spans="1:6" ht="14.25" x14ac:dyDescent="0.2">
      <c r="A52" s="21"/>
      <c r="B52" s="113"/>
      <c r="C52" s="113"/>
      <c r="D52" s="113"/>
      <c r="E52" s="28"/>
      <c r="F52" s="21"/>
    </row>
    <row r="53" spans="1:6" ht="14.25" x14ac:dyDescent="0.2">
      <c r="A53" s="21"/>
      <c r="B53" s="113"/>
      <c r="C53" s="113"/>
      <c r="D53" s="113"/>
      <c r="E53" s="28"/>
      <c r="F53" s="21"/>
    </row>
    <row r="54" spans="1:6" ht="14.25" x14ac:dyDescent="0.2">
      <c r="A54" s="21"/>
      <c r="B54" s="113"/>
      <c r="C54" s="113"/>
      <c r="D54" s="113"/>
      <c r="E54" s="28"/>
      <c r="F54" s="21"/>
    </row>
    <row r="55" spans="1:6" ht="14.25" x14ac:dyDescent="0.2">
      <c r="A55" s="21"/>
      <c r="B55" s="113"/>
      <c r="C55" s="113"/>
      <c r="D55" s="113"/>
      <c r="E55" s="28"/>
      <c r="F55" s="21"/>
    </row>
    <row r="56" spans="1:6" ht="14.25" x14ac:dyDescent="0.2">
      <c r="A56" s="21"/>
      <c r="B56" s="113"/>
      <c r="C56" s="113"/>
      <c r="D56" s="113"/>
      <c r="E56" s="28"/>
      <c r="F56" s="21"/>
    </row>
    <row r="57" spans="1:6" ht="14.25" x14ac:dyDescent="0.2">
      <c r="A57" s="21"/>
      <c r="B57" s="113"/>
      <c r="C57" s="113"/>
      <c r="D57" s="113"/>
      <c r="E57" s="28"/>
      <c r="F57" s="21"/>
    </row>
    <row r="58" spans="1:6" ht="14.25" x14ac:dyDescent="0.2">
      <c r="A58" s="21"/>
      <c r="B58" s="113"/>
      <c r="C58" s="113"/>
      <c r="D58" s="113"/>
      <c r="E58" s="28"/>
      <c r="F58" s="21"/>
    </row>
    <row r="59" spans="1:6" ht="14.25" x14ac:dyDescent="0.2">
      <c r="A59" s="21"/>
      <c r="B59" s="113"/>
      <c r="C59" s="113"/>
      <c r="D59" s="113"/>
      <c r="E59" s="28"/>
      <c r="F59" s="21"/>
    </row>
    <row r="60" spans="1:6" ht="14.25" x14ac:dyDescent="0.2">
      <c r="A60" s="21"/>
      <c r="B60" s="113"/>
      <c r="C60" s="113"/>
      <c r="D60" s="113"/>
      <c r="E60" s="28"/>
      <c r="F60" s="21"/>
    </row>
    <row r="61" spans="1:6" ht="14.25" x14ac:dyDescent="0.2">
      <c r="A61" s="21"/>
      <c r="B61" s="113"/>
      <c r="C61" s="113"/>
      <c r="D61" s="113"/>
      <c r="E61" s="28"/>
      <c r="F61" s="21"/>
    </row>
    <row r="62" spans="1:6" ht="14.25" x14ac:dyDescent="0.2">
      <c r="A62" s="21"/>
      <c r="B62" s="113"/>
      <c r="C62" s="113"/>
      <c r="D62" s="113"/>
      <c r="E62" s="28"/>
      <c r="F62" s="21"/>
    </row>
    <row r="63" spans="1:6" ht="14.25" x14ac:dyDescent="0.2">
      <c r="A63" s="21"/>
      <c r="B63" s="113"/>
      <c r="C63" s="113"/>
      <c r="D63" s="113"/>
      <c r="E63" s="28"/>
      <c r="F63" s="21"/>
    </row>
    <row r="64" spans="1:6" ht="14.25" x14ac:dyDescent="0.2">
      <c r="A64" s="21"/>
      <c r="B64" s="113"/>
      <c r="C64" s="113"/>
      <c r="D64" s="113"/>
      <c r="E64" s="28"/>
      <c r="F64" s="21"/>
    </row>
    <row r="65" spans="1:6" ht="14.25" x14ac:dyDescent="0.2">
      <c r="A65" s="21"/>
      <c r="B65" s="113"/>
      <c r="C65" s="113"/>
      <c r="D65" s="113"/>
      <c r="E65" s="28"/>
      <c r="F65" s="21"/>
    </row>
    <row r="66" spans="1:6" ht="14.25" x14ac:dyDescent="0.2">
      <c r="A66" s="21"/>
      <c r="B66" s="113"/>
      <c r="C66" s="113"/>
      <c r="D66" s="113"/>
      <c r="E66" s="28"/>
      <c r="F66" s="21"/>
    </row>
    <row r="67" spans="1:6" ht="14.25" x14ac:dyDescent="0.2">
      <c r="A67" s="21"/>
      <c r="B67" s="113"/>
      <c r="C67" s="113"/>
      <c r="D67" s="113"/>
      <c r="E67" s="28"/>
      <c r="F67" s="21"/>
    </row>
    <row r="68" spans="1:6" ht="13.5" customHeight="1" x14ac:dyDescent="0.2">
      <c r="A68" s="21"/>
      <c r="B68" s="113"/>
      <c r="C68" s="113"/>
      <c r="D68" s="113"/>
      <c r="E68" s="28"/>
      <c r="F68" s="21"/>
    </row>
    <row r="69" spans="1:6" ht="13.5" customHeight="1" x14ac:dyDescent="0.2">
      <c r="A69" s="21"/>
      <c r="B69" s="25" t="s">
        <v>16</v>
      </c>
      <c r="C69" s="26"/>
      <c r="D69" s="26"/>
      <c r="E69" s="29">
        <f>21.5*255</f>
        <v>5482.5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5482.5</v>
      </c>
      <c r="F72" s="21"/>
    </row>
    <row r="73" spans="1:6" ht="13.5" customHeight="1" x14ac:dyDescent="0.2">
      <c r="A73" s="21"/>
      <c r="B73" s="26" t="s">
        <v>5</v>
      </c>
      <c r="C73" s="31">
        <v>0.05</v>
      </c>
      <c r="D73" s="26"/>
      <c r="E73" s="35">
        <f>ROUND(E72*C73,2)</f>
        <v>274.13</v>
      </c>
      <c r="F73" s="21"/>
    </row>
    <row r="74" spans="1:6" ht="13.5" customHeight="1" x14ac:dyDescent="0.2">
      <c r="A74" s="21"/>
      <c r="B74" s="26" t="s">
        <v>4</v>
      </c>
      <c r="C74" s="42">
        <v>9.9750000000000005E-2</v>
      </c>
      <c r="D74" s="26"/>
      <c r="E74" s="43">
        <f>ROUND(E72*C74,2)</f>
        <v>546.88</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6303.51</v>
      </c>
      <c r="F76" s="21"/>
    </row>
    <row r="77" spans="1:6" ht="15.75" thickTop="1" x14ac:dyDescent="0.2">
      <c r="A77" s="21"/>
      <c r="B77" s="115"/>
      <c r="C77" s="115"/>
      <c r="D77" s="115"/>
      <c r="E77" s="36"/>
      <c r="F77" s="21"/>
    </row>
    <row r="78" spans="1:6" ht="15" x14ac:dyDescent="0.2">
      <c r="A78" s="21"/>
      <c r="B78" s="120" t="s">
        <v>19</v>
      </c>
      <c r="C78" s="120"/>
      <c r="D78" s="120"/>
      <c r="E78" s="36">
        <v>0</v>
      </c>
      <c r="F78" s="21"/>
    </row>
    <row r="79" spans="1:6" ht="15" x14ac:dyDescent="0.2">
      <c r="A79" s="21"/>
      <c r="B79" s="115"/>
      <c r="C79" s="115"/>
      <c r="D79" s="115"/>
      <c r="E79" s="36"/>
      <c r="F79" s="21"/>
    </row>
    <row r="80" spans="1:6" ht="19.5" customHeight="1" x14ac:dyDescent="0.2">
      <c r="A80" s="21"/>
      <c r="B80" s="37" t="s">
        <v>18</v>
      </c>
      <c r="C80" s="38"/>
      <c r="D80" s="38"/>
      <c r="E80" s="39">
        <f>E76-E78</f>
        <v>6303.51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8"/>
      <c r="C83" s="118"/>
      <c r="D83" s="118"/>
      <c r="E83" s="118"/>
      <c r="F83" s="21"/>
    </row>
    <row r="84" spans="1:6" ht="14.25" x14ac:dyDescent="0.2">
      <c r="A84" s="112" t="s">
        <v>32</v>
      </c>
      <c r="B84" s="112"/>
      <c r="C84" s="112"/>
      <c r="D84" s="112"/>
      <c r="E84" s="112"/>
      <c r="F84" s="112"/>
    </row>
    <row r="85" spans="1:6" ht="14.25" x14ac:dyDescent="0.2">
      <c r="A85" s="121" t="s">
        <v>33</v>
      </c>
      <c r="B85" s="121"/>
      <c r="C85" s="121"/>
      <c r="D85" s="121"/>
      <c r="E85" s="121"/>
      <c r="F85" s="121"/>
    </row>
    <row r="86" spans="1:6" x14ac:dyDescent="0.2">
      <c r="A86" s="21"/>
      <c r="B86" s="21"/>
      <c r="C86" s="21"/>
      <c r="D86" s="21"/>
      <c r="E86" s="21"/>
      <c r="F86" s="21"/>
    </row>
    <row r="87" spans="1:6" x14ac:dyDescent="0.2">
      <c r="A87" s="21"/>
      <c r="B87" s="119"/>
      <c r="C87" s="119"/>
      <c r="D87" s="119"/>
      <c r="E87" s="119"/>
      <c r="F87" s="21"/>
    </row>
    <row r="88" spans="1:6" ht="15" x14ac:dyDescent="0.2">
      <c r="A88" s="111" t="s">
        <v>7</v>
      </c>
      <c r="B88" s="111"/>
      <c r="C88" s="111"/>
      <c r="D88" s="111"/>
      <c r="E88" s="111"/>
      <c r="F88" s="111"/>
    </row>
    <row r="90" spans="1:6" ht="39.75" customHeight="1" x14ac:dyDescent="0.2">
      <c r="B90" s="116"/>
      <c r="C90" s="117"/>
      <c r="D90" s="117"/>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3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6E7A8-AF74-4DDD-8E1E-06B04B9AEEBE}">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60</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3"/>
      <c r="C33" s="113"/>
      <c r="D33" s="113"/>
      <c r="E33" s="28"/>
      <c r="F33" s="21"/>
    </row>
    <row r="34" spans="1:6" ht="14.25" x14ac:dyDescent="0.2">
      <c r="A34" s="21"/>
      <c r="B34" s="113" t="s">
        <v>61</v>
      </c>
      <c r="C34" s="113"/>
      <c r="D34" s="113"/>
      <c r="E34" s="28"/>
      <c r="F34" s="21"/>
    </row>
    <row r="35" spans="1:6" ht="14.25" x14ac:dyDescent="0.2">
      <c r="A35" s="21"/>
      <c r="B35" s="113"/>
      <c r="C35" s="113"/>
      <c r="D35" s="113"/>
      <c r="E35" s="28"/>
      <c r="F35" s="21"/>
    </row>
    <row r="36" spans="1:6" ht="14.25" x14ac:dyDescent="0.2">
      <c r="A36" s="21"/>
      <c r="B36" s="113" t="s">
        <v>62</v>
      </c>
      <c r="C36" s="113"/>
      <c r="D36" s="113"/>
      <c r="E36" s="28"/>
      <c r="F36" s="21"/>
    </row>
    <row r="37" spans="1:6" ht="14.25" x14ac:dyDescent="0.2">
      <c r="A37" s="21"/>
      <c r="B37" s="113"/>
      <c r="C37" s="113"/>
      <c r="D37" s="113"/>
      <c r="E37" s="28"/>
      <c r="F37" s="21"/>
    </row>
    <row r="38" spans="1:6" ht="14.25" x14ac:dyDescent="0.2">
      <c r="A38" s="21"/>
      <c r="B38" s="113" t="s">
        <v>23</v>
      </c>
      <c r="C38" s="113"/>
      <c r="D38" s="113"/>
      <c r="E38" s="28"/>
      <c r="F38" s="21"/>
    </row>
    <row r="39" spans="1:6" ht="14.25" x14ac:dyDescent="0.2">
      <c r="A39" s="21"/>
      <c r="B39" s="113"/>
      <c r="C39" s="113"/>
      <c r="D39" s="113"/>
      <c r="E39" s="28"/>
      <c r="F39" s="21"/>
    </row>
    <row r="40" spans="1:6" ht="14.25" x14ac:dyDescent="0.2">
      <c r="A40" s="21"/>
      <c r="B40" s="113" t="s">
        <v>21</v>
      </c>
      <c r="C40" s="113"/>
      <c r="D40" s="113"/>
      <c r="E40" s="28"/>
      <c r="F40" s="21"/>
    </row>
    <row r="41" spans="1:6" ht="14.25" x14ac:dyDescent="0.2">
      <c r="A41" s="21"/>
      <c r="B41" s="113"/>
      <c r="C41" s="113"/>
      <c r="D41" s="113"/>
      <c r="E41" s="28"/>
      <c r="F41" s="21"/>
    </row>
    <row r="42" spans="1:6" ht="14.25" x14ac:dyDescent="0.2">
      <c r="A42" s="21"/>
      <c r="B42" s="113" t="s">
        <v>24</v>
      </c>
      <c r="C42" s="113"/>
      <c r="D42" s="113"/>
      <c r="E42" s="28"/>
      <c r="F42" s="21"/>
    </row>
    <row r="43" spans="1:6" ht="14.25" x14ac:dyDescent="0.2">
      <c r="A43" s="21"/>
      <c r="B43" s="113"/>
      <c r="C43" s="113"/>
      <c r="D43" s="113"/>
      <c r="E43" s="28"/>
      <c r="F43" s="21"/>
    </row>
    <row r="44" spans="1:6" ht="14.25" x14ac:dyDescent="0.2">
      <c r="A44" s="21"/>
      <c r="B44" s="113" t="s">
        <v>31</v>
      </c>
      <c r="C44" s="113"/>
      <c r="D44" s="113"/>
      <c r="E44" s="28"/>
      <c r="F44" s="21"/>
    </row>
    <row r="45" spans="1:6" ht="14.25" x14ac:dyDescent="0.2">
      <c r="A45" s="21"/>
      <c r="B45" s="113"/>
      <c r="C45" s="113"/>
      <c r="D45" s="113"/>
      <c r="E45" s="28"/>
      <c r="F45" s="21"/>
    </row>
    <row r="46" spans="1:6" ht="14.25" x14ac:dyDescent="0.2">
      <c r="A46" s="21"/>
      <c r="B46" s="113"/>
      <c r="C46" s="113"/>
      <c r="D46" s="113"/>
      <c r="E46" s="28"/>
      <c r="F46" s="21"/>
    </row>
    <row r="47" spans="1:6" ht="14.25" x14ac:dyDescent="0.2">
      <c r="A47" s="21"/>
      <c r="B47" s="113"/>
      <c r="C47" s="113"/>
      <c r="D47" s="113"/>
      <c r="E47" s="28"/>
      <c r="F47" s="21"/>
    </row>
    <row r="48" spans="1:6" ht="14.25" x14ac:dyDescent="0.2">
      <c r="A48" s="21"/>
      <c r="B48" s="113"/>
      <c r="C48" s="113"/>
      <c r="D48" s="113"/>
      <c r="E48" s="28"/>
      <c r="F48" s="21"/>
    </row>
    <row r="49" spans="1:6" ht="14.25" x14ac:dyDescent="0.2">
      <c r="A49" s="21"/>
      <c r="B49" s="113"/>
      <c r="C49" s="113"/>
      <c r="D49" s="113"/>
      <c r="E49" s="28"/>
      <c r="F49" s="21"/>
    </row>
    <row r="50" spans="1:6" ht="14.25" x14ac:dyDescent="0.2">
      <c r="A50" s="21"/>
      <c r="B50" s="113"/>
      <c r="C50" s="113"/>
      <c r="D50" s="113"/>
      <c r="E50" s="28"/>
      <c r="F50" s="21"/>
    </row>
    <row r="51" spans="1:6" ht="14.25" x14ac:dyDescent="0.2">
      <c r="A51" s="21"/>
      <c r="B51" s="113"/>
      <c r="C51" s="113"/>
      <c r="D51" s="113"/>
      <c r="E51" s="28"/>
      <c r="F51" s="21"/>
    </row>
    <row r="52" spans="1:6" ht="14.25" x14ac:dyDescent="0.2">
      <c r="A52" s="21"/>
      <c r="B52" s="113"/>
      <c r="C52" s="113"/>
      <c r="D52" s="113"/>
      <c r="E52" s="28"/>
      <c r="F52" s="21"/>
    </row>
    <row r="53" spans="1:6" ht="14.25" x14ac:dyDescent="0.2">
      <c r="A53" s="21"/>
      <c r="B53" s="113"/>
      <c r="C53" s="113"/>
      <c r="D53" s="113"/>
      <c r="E53" s="28"/>
      <c r="F53" s="21"/>
    </row>
    <row r="54" spans="1:6" ht="14.25" x14ac:dyDescent="0.2">
      <c r="A54" s="21"/>
      <c r="B54" s="113"/>
      <c r="C54" s="113"/>
      <c r="D54" s="113"/>
      <c r="E54" s="28"/>
      <c r="F54" s="21"/>
    </row>
    <row r="55" spans="1:6" ht="14.25" x14ac:dyDescent="0.2">
      <c r="A55" s="21"/>
      <c r="B55" s="113"/>
      <c r="C55" s="113"/>
      <c r="D55" s="113"/>
      <c r="E55" s="28"/>
      <c r="F55" s="21"/>
    </row>
    <row r="56" spans="1:6" ht="14.25" x14ac:dyDescent="0.2">
      <c r="A56" s="21"/>
      <c r="B56" s="113"/>
      <c r="C56" s="113"/>
      <c r="D56" s="113"/>
      <c r="E56" s="28"/>
      <c r="F56" s="21"/>
    </row>
    <row r="57" spans="1:6" ht="14.25" x14ac:dyDescent="0.2">
      <c r="A57" s="21"/>
      <c r="B57" s="113"/>
      <c r="C57" s="113"/>
      <c r="D57" s="113"/>
      <c r="E57" s="28"/>
      <c r="F57" s="21"/>
    </row>
    <row r="58" spans="1:6" ht="14.25" x14ac:dyDescent="0.2">
      <c r="A58" s="21"/>
      <c r="B58" s="113"/>
      <c r="C58" s="113"/>
      <c r="D58" s="113"/>
      <c r="E58" s="28"/>
      <c r="F58" s="21"/>
    </row>
    <row r="59" spans="1:6" ht="14.25" x14ac:dyDescent="0.2">
      <c r="A59" s="21"/>
      <c r="B59" s="113"/>
      <c r="C59" s="113"/>
      <c r="D59" s="113"/>
      <c r="E59" s="28"/>
      <c r="F59" s="21"/>
    </row>
    <row r="60" spans="1:6" ht="14.25" x14ac:dyDescent="0.2">
      <c r="A60" s="21"/>
      <c r="B60" s="113"/>
      <c r="C60" s="113"/>
      <c r="D60" s="113"/>
      <c r="E60" s="28"/>
      <c r="F60" s="21"/>
    </row>
    <row r="61" spans="1:6" ht="14.25" x14ac:dyDescent="0.2">
      <c r="A61" s="21"/>
      <c r="B61" s="113"/>
      <c r="C61" s="113"/>
      <c r="D61" s="113"/>
      <c r="E61" s="28"/>
      <c r="F61" s="21"/>
    </row>
    <row r="62" spans="1:6" ht="14.25" x14ac:dyDescent="0.2">
      <c r="A62" s="21"/>
      <c r="B62" s="113"/>
      <c r="C62" s="113"/>
      <c r="D62" s="113"/>
      <c r="E62" s="28"/>
      <c r="F62" s="21"/>
    </row>
    <row r="63" spans="1:6" ht="14.25" x14ac:dyDescent="0.2">
      <c r="A63" s="21"/>
      <c r="B63" s="113"/>
      <c r="C63" s="113"/>
      <c r="D63" s="113"/>
      <c r="E63" s="28"/>
      <c r="F63" s="21"/>
    </row>
    <row r="64" spans="1:6" ht="14.25" x14ac:dyDescent="0.2">
      <c r="A64" s="21"/>
      <c r="B64" s="113"/>
      <c r="C64" s="113"/>
      <c r="D64" s="113"/>
      <c r="E64" s="28"/>
      <c r="F64" s="21"/>
    </row>
    <row r="65" spans="1:6" ht="14.25" x14ac:dyDescent="0.2">
      <c r="A65" s="21"/>
      <c r="B65" s="113"/>
      <c r="C65" s="113"/>
      <c r="D65" s="113"/>
      <c r="E65" s="28"/>
      <c r="F65" s="21"/>
    </row>
    <row r="66" spans="1:6" ht="14.25" x14ac:dyDescent="0.2">
      <c r="A66" s="21"/>
      <c r="B66" s="113"/>
      <c r="C66" s="113"/>
      <c r="D66" s="113"/>
      <c r="E66" s="28"/>
      <c r="F66" s="21"/>
    </row>
    <row r="67" spans="1:6" ht="14.25" x14ac:dyDescent="0.2">
      <c r="A67" s="21"/>
      <c r="B67" s="113"/>
      <c r="C67" s="113"/>
      <c r="D67" s="113"/>
      <c r="E67" s="28"/>
      <c r="F67" s="21"/>
    </row>
    <row r="68" spans="1:6" ht="13.5" customHeight="1" x14ac:dyDescent="0.2">
      <c r="A68" s="21"/>
      <c r="B68" s="113"/>
      <c r="C68" s="113"/>
      <c r="D68" s="113"/>
      <c r="E68" s="28"/>
      <c r="F68" s="21"/>
    </row>
    <row r="69" spans="1:6" ht="13.5" customHeight="1" x14ac:dyDescent="0.2">
      <c r="A69" s="21"/>
      <c r="B69" s="25" t="s">
        <v>16</v>
      </c>
      <c r="C69" s="26"/>
      <c r="D69" s="26"/>
      <c r="E69" s="29">
        <f>13*265</f>
        <v>3445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3445</v>
      </c>
      <c r="F72" s="21"/>
    </row>
    <row r="73" spans="1:6" ht="13.5" customHeight="1" x14ac:dyDescent="0.2">
      <c r="A73" s="21"/>
      <c r="B73" s="26" t="s">
        <v>5</v>
      </c>
      <c r="C73" s="31">
        <v>0.05</v>
      </c>
      <c r="D73" s="26"/>
      <c r="E73" s="35">
        <f>ROUND(E72*C73,2)</f>
        <v>172.25</v>
      </c>
      <c r="F73" s="21"/>
    </row>
    <row r="74" spans="1:6" ht="13.5" customHeight="1" x14ac:dyDescent="0.2">
      <c r="A74" s="21"/>
      <c r="B74" s="26" t="s">
        <v>4</v>
      </c>
      <c r="C74" s="42">
        <v>9.9750000000000005E-2</v>
      </c>
      <c r="D74" s="26"/>
      <c r="E74" s="43">
        <f>ROUND(E72*C74,2)</f>
        <v>343.64</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3960.89</v>
      </c>
      <c r="F76" s="21"/>
    </row>
    <row r="77" spans="1:6" ht="15.75" thickTop="1" x14ac:dyDescent="0.2">
      <c r="A77" s="21"/>
      <c r="B77" s="115"/>
      <c r="C77" s="115"/>
      <c r="D77" s="115"/>
      <c r="E77" s="36"/>
      <c r="F77" s="21"/>
    </row>
    <row r="78" spans="1:6" ht="15" x14ac:dyDescent="0.2">
      <c r="A78" s="21"/>
      <c r="B78" s="120" t="s">
        <v>19</v>
      </c>
      <c r="C78" s="120"/>
      <c r="D78" s="120"/>
      <c r="E78" s="36">
        <v>0</v>
      </c>
      <c r="F78" s="21"/>
    </row>
    <row r="79" spans="1:6" ht="15" x14ac:dyDescent="0.2">
      <c r="A79" s="21"/>
      <c r="B79" s="115"/>
      <c r="C79" s="115"/>
      <c r="D79" s="115"/>
      <c r="E79" s="36"/>
      <c r="F79" s="21"/>
    </row>
    <row r="80" spans="1:6" ht="19.5" customHeight="1" x14ac:dyDescent="0.2">
      <c r="A80" s="21"/>
      <c r="B80" s="37" t="s">
        <v>18</v>
      </c>
      <c r="C80" s="38"/>
      <c r="D80" s="38"/>
      <c r="E80" s="39">
        <f>E76-E78</f>
        <v>3960.89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8"/>
      <c r="C83" s="118"/>
      <c r="D83" s="118"/>
      <c r="E83" s="118"/>
      <c r="F83" s="21"/>
    </row>
    <row r="84" spans="1:6" ht="14.25" x14ac:dyDescent="0.2">
      <c r="A84" s="112" t="s">
        <v>32</v>
      </c>
      <c r="B84" s="112"/>
      <c r="C84" s="112"/>
      <c r="D84" s="112"/>
      <c r="E84" s="112"/>
      <c r="F84" s="112"/>
    </row>
    <row r="85" spans="1:6" ht="14.25" x14ac:dyDescent="0.2">
      <c r="A85" s="121" t="s">
        <v>33</v>
      </c>
      <c r="B85" s="121"/>
      <c r="C85" s="121"/>
      <c r="D85" s="121"/>
      <c r="E85" s="121"/>
      <c r="F85" s="121"/>
    </row>
    <row r="86" spans="1:6" x14ac:dyDescent="0.2">
      <c r="A86" s="21"/>
      <c r="B86" s="21"/>
      <c r="C86" s="21"/>
      <c r="D86" s="21"/>
      <c r="E86" s="21"/>
      <c r="F86" s="21"/>
    </row>
    <row r="87" spans="1:6" x14ac:dyDescent="0.2">
      <c r="A87" s="21"/>
      <c r="B87" s="119"/>
      <c r="C87" s="119"/>
      <c r="D87" s="119"/>
      <c r="E87" s="119"/>
      <c r="F87" s="21"/>
    </row>
    <row r="88" spans="1:6" ht="15" x14ac:dyDescent="0.2">
      <c r="A88" s="111" t="s">
        <v>7</v>
      </c>
      <c r="B88" s="111"/>
      <c r="C88" s="111"/>
      <c r="D88" s="111"/>
      <c r="E88" s="111"/>
      <c r="F88" s="111"/>
    </row>
    <row r="90" spans="1:6" ht="39.75" customHeight="1" x14ac:dyDescent="0.2">
      <c r="B90" s="116"/>
      <c r="C90" s="117"/>
      <c r="D90" s="117"/>
    </row>
    <row r="91" spans="1:6" ht="13.5" customHeight="1" x14ac:dyDescent="0.2"/>
    <row r="92" spans="1:6" x14ac:dyDescent="0.2">
      <c r="B92" s="16"/>
      <c r="C92" s="16"/>
      <c r="D92" s="16"/>
    </row>
  </sheetData>
  <mergeCells count="46">
    <mergeCell ref="A30:F30"/>
    <mergeCell ref="B33:D33"/>
    <mergeCell ref="B45:D45"/>
    <mergeCell ref="B46:D46"/>
    <mergeCell ref="B47:D47"/>
    <mergeCell ref="B34:D34"/>
    <mergeCell ref="B35:D35"/>
    <mergeCell ref="B36:D36"/>
    <mergeCell ref="B37:D37"/>
    <mergeCell ref="B38:D38"/>
    <mergeCell ref="B55:D55"/>
    <mergeCell ref="B39:D39"/>
    <mergeCell ref="B40:D40"/>
    <mergeCell ref="B41:D41"/>
    <mergeCell ref="B42:D42"/>
    <mergeCell ref="B43:D43"/>
    <mergeCell ref="B44:D44"/>
    <mergeCell ref="B49:D49"/>
    <mergeCell ref="B48:D48"/>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 B34:B68" xr:uid="{466E3857-8C48-4C23-9423-648AD6665C4A}">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E408E-B3D1-4F0C-A8C9-06A127EC073E}">
  <sheetPr>
    <pageSetUpPr fitToPage="1"/>
  </sheetPr>
  <dimension ref="A12:F92"/>
  <sheetViews>
    <sheetView view="pageBreakPreview" topLeftCell="A10" zoomScale="80" zoomScaleNormal="100" zoomScaleSheetLayoutView="80" workbookViewId="0">
      <selection activeCell="B42" sqref="B42:D4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64</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3"/>
      <c r="C33" s="113"/>
      <c r="D33" s="113"/>
      <c r="E33" s="28"/>
      <c r="F33" s="21"/>
    </row>
    <row r="34" spans="1:6" ht="14.25" x14ac:dyDescent="0.2">
      <c r="A34" s="21"/>
      <c r="B34" s="113" t="s">
        <v>65</v>
      </c>
      <c r="C34" s="113"/>
      <c r="D34" s="113"/>
      <c r="E34" s="28"/>
      <c r="F34" s="21"/>
    </row>
    <row r="35" spans="1:6" ht="14.25" x14ac:dyDescent="0.2">
      <c r="A35" s="21"/>
      <c r="B35" s="113"/>
      <c r="C35" s="113"/>
      <c r="D35" s="113"/>
      <c r="E35" s="28"/>
      <c r="F35" s="21"/>
    </row>
    <row r="36" spans="1:6" ht="14.25" x14ac:dyDescent="0.2">
      <c r="A36" s="21"/>
      <c r="B36" s="113" t="s">
        <v>66</v>
      </c>
      <c r="C36" s="113"/>
      <c r="D36" s="113"/>
      <c r="E36" s="28"/>
      <c r="F36" s="21"/>
    </row>
    <row r="37" spans="1:6" ht="14.25" x14ac:dyDescent="0.2">
      <c r="A37" s="21"/>
      <c r="B37" s="113"/>
      <c r="C37" s="113"/>
      <c r="D37" s="113"/>
      <c r="E37" s="28"/>
      <c r="F37" s="21"/>
    </row>
    <row r="38" spans="1:6" ht="14.25" x14ac:dyDescent="0.2">
      <c r="A38" s="21"/>
      <c r="B38" s="113" t="s">
        <v>67</v>
      </c>
      <c r="C38" s="113"/>
      <c r="D38" s="113"/>
      <c r="E38" s="28"/>
      <c r="F38" s="21"/>
    </row>
    <row r="39" spans="1:6" ht="14.25" x14ac:dyDescent="0.2">
      <c r="A39" s="21"/>
      <c r="B39" s="113"/>
      <c r="C39" s="113"/>
      <c r="D39" s="113"/>
      <c r="E39" s="28"/>
      <c r="F39" s="21"/>
    </row>
    <row r="40" spans="1:6" ht="14.25" x14ac:dyDescent="0.2">
      <c r="A40" s="21"/>
      <c r="B40" s="113" t="s">
        <v>68</v>
      </c>
      <c r="C40" s="113"/>
      <c r="D40" s="113"/>
      <c r="E40" s="28"/>
      <c r="F40" s="21"/>
    </row>
    <row r="41" spans="1:6" ht="14.25" x14ac:dyDescent="0.2">
      <c r="A41" s="21"/>
      <c r="B41" s="113"/>
      <c r="C41" s="113"/>
      <c r="D41" s="113"/>
      <c r="E41" s="28"/>
      <c r="F41" s="21"/>
    </row>
    <row r="42" spans="1:6" ht="14.25" x14ac:dyDescent="0.2">
      <c r="A42" s="21"/>
      <c r="B42" s="113" t="s">
        <v>69</v>
      </c>
      <c r="C42" s="113"/>
      <c r="D42" s="113"/>
      <c r="E42" s="28"/>
      <c r="F42" s="21"/>
    </row>
    <row r="43" spans="1:6" ht="14.25" x14ac:dyDescent="0.2">
      <c r="A43" s="21"/>
      <c r="B43" s="113"/>
      <c r="C43" s="113"/>
      <c r="D43" s="113"/>
      <c r="E43" s="28"/>
      <c r="F43" s="21"/>
    </row>
    <row r="44" spans="1:6" ht="14.25" x14ac:dyDescent="0.2">
      <c r="A44" s="21"/>
      <c r="B44" s="113"/>
      <c r="C44" s="113"/>
      <c r="D44" s="113"/>
      <c r="E44" s="28"/>
      <c r="F44" s="21"/>
    </row>
    <row r="45" spans="1:6" ht="14.25" x14ac:dyDescent="0.2">
      <c r="A45" s="21"/>
      <c r="B45" s="113"/>
      <c r="C45" s="113"/>
      <c r="D45" s="113"/>
      <c r="E45" s="28"/>
      <c r="F45" s="21"/>
    </row>
    <row r="46" spans="1:6" ht="14.25" x14ac:dyDescent="0.2">
      <c r="A46" s="21"/>
      <c r="B46" s="113"/>
      <c r="C46" s="113"/>
      <c r="D46" s="113"/>
      <c r="E46" s="28"/>
      <c r="F46" s="21"/>
    </row>
    <row r="47" spans="1:6" ht="14.25" x14ac:dyDescent="0.2">
      <c r="A47" s="21"/>
      <c r="B47" s="113"/>
      <c r="C47" s="113"/>
      <c r="D47" s="113"/>
      <c r="E47" s="28"/>
      <c r="F47" s="21"/>
    </row>
    <row r="48" spans="1:6" ht="14.25" x14ac:dyDescent="0.2">
      <c r="A48" s="21"/>
      <c r="B48" s="113"/>
      <c r="C48" s="113"/>
      <c r="D48" s="113"/>
      <c r="E48" s="28"/>
      <c r="F48" s="21"/>
    </row>
    <row r="49" spans="1:6" ht="14.25" x14ac:dyDescent="0.2">
      <c r="A49" s="21"/>
      <c r="B49" s="113"/>
      <c r="C49" s="113"/>
      <c r="D49" s="113"/>
      <c r="E49" s="28"/>
      <c r="F49" s="21"/>
    </row>
    <row r="50" spans="1:6" ht="14.25" x14ac:dyDescent="0.2">
      <c r="A50" s="21"/>
      <c r="B50" s="113"/>
      <c r="C50" s="113"/>
      <c r="D50" s="113"/>
      <c r="E50" s="28"/>
      <c r="F50" s="21"/>
    </row>
    <row r="51" spans="1:6" ht="14.25" x14ac:dyDescent="0.2">
      <c r="A51" s="21"/>
      <c r="B51" s="113"/>
      <c r="C51" s="113"/>
      <c r="D51" s="113"/>
      <c r="E51" s="28"/>
      <c r="F51" s="21"/>
    </row>
    <row r="52" spans="1:6" ht="14.25" x14ac:dyDescent="0.2">
      <c r="A52" s="21"/>
      <c r="B52" s="113"/>
      <c r="C52" s="113"/>
      <c r="D52" s="113"/>
      <c r="E52" s="28"/>
      <c r="F52" s="21"/>
    </row>
    <row r="53" spans="1:6" ht="14.25" x14ac:dyDescent="0.2">
      <c r="A53" s="21"/>
      <c r="B53" s="113"/>
      <c r="C53" s="113"/>
      <c r="D53" s="113"/>
      <c r="E53" s="28"/>
      <c r="F53" s="21"/>
    </row>
    <row r="54" spans="1:6" ht="14.25" x14ac:dyDescent="0.2">
      <c r="A54" s="21"/>
      <c r="B54" s="113"/>
      <c r="C54" s="113"/>
      <c r="D54" s="113"/>
      <c r="E54" s="28"/>
      <c r="F54" s="21"/>
    </row>
    <row r="55" spans="1:6" ht="14.25" x14ac:dyDescent="0.2">
      <c r="A55" s="21"/>
      <c r="B55" s="113"/>
      <c r="C55" s="113"/>
      <c r="D55" s="113"/>
      <c r="E55" s="28"/>
      <c r="F55" s="21"/>
    </row>
    <row r="56" spans="1:6" ht="14.25" x14ac:dyDescent="0.2">
      <c r="A56" s="21"/>
      <c r="B56" s="113"/>
      <c r="C56" s="113"/>
      <c r="D56" s="113"/>
      <c r="E56" s="28"/>
      <c r="F56" s="21"/>
    </row>
    <row r="57" spans="1:6" ht="14.25" x14ac:dyDescent="0.2">
      <c r="A57" s="21"/>
      <c r="B57" s="113"/>
      <c r="C57" s="113"/>
      <c r="D57" s="113"/>
      <c r="E57" s="28"/>
      <c r="F57" s="21"/>
    </row>
    <row r="58" spans="1:6" ht="14.25" x14ac:dyDescent="0.2">
      <c r="A58" s="21"/>
      <c r="B58" s="113"/>
      <c r="C58" s="113"/>
      <c r="D58" s="113"/>
      <c r="E58" s="28"/>
      <c r="F58" s="21"/>
    </row>
    <row r="59" spans="1:6" ht="14.25" x14ac:dyDescent="0.2">
      <c r="A59" s="21"/>
      <c r="B59" s="113"/>
      <c r="C59" s="113"/>
      <c r="D59" s="113"/>
      <c r="E59" s="28"/>
      <c r="F59" s="21"/>
    </row>
    <row r="60" spans="1:6" ht="14.25" x14ac:dyDescent="0.2">
      <c r="A60" s="21"/>
      <c r="B60" s="113"/>
      <c r="C60" s="113"/>
      <c r="D60" s="113"/>
      <c r="E60" s="28"/>
      <c r="F60" s="21"/>
    </row>
    <row r="61" spans="1:6" ht="14.25" x14ac:dyDescent="0.2">
      <c r="A61" s="21"/>
      <c r="B61" s="113"/>
      <c r="C61" s="113"/>
      <c r="D61" s="113"/>
      <c r="E61" s="28"/>
      <c r="F61" s="21"/>
    </row>
    <row r="62" spans="1:6" ht="14.25" x14ac:dyDescent="0.2">
      <c r="A62" s="21"/>
      <c r="B62" s="113"/>
      <c r="C62" s="113"/>
      <c r="D62" s="113"/>
      <c r="E62" s="28"/>
      <c r="F62" s="21"/>
    </row>
    <row r="63" spans="1:6" ht="14.25" x14ac:dyDescent="0.2">
      <c r="A63" s="21"/>
      <c r="B63" s="113"/>
      <c r="C63" s="113"/>
      <c r="D63" s="113"/>
      <c r="E63" s="28"/>
      <c r="F63" s="21"/>
    </row>
    <row r="64" spans="1:6" ht="14.25" x14ac:dyDescent="0.2">
      <c r="A64" s="21"/>
      <c r="B64" s="113"/>
      <c r="C64" s="113"/>
      <c r="D64" s="113"/>
      <c r="E64" s="28"/>
      <c r="F64" s="21"/>
    </row>
    <row r="65" spans="1:6" ht="14.25" x14ac:dyDescent="0.2">
      <c r="A65" s="21"/>
      <c r="B65" s="113"/>
      <c r="C65" s="113"/>
      <c r="D65" s="113"/>
      <c r="E65" s="28"/>
      <c r="F65" s="21"/>
    </row>
    <row r="66" spans="1:6" ht="14.25" x14ac:dyDescent="0.2">
      <c r="A66" s="21"/>
      <c r="B66" s="113"/>
      <c r="C66" s="113"/>
      <c r="D66" s="113"/>
      <c r="E66" s="28"/>
      <c r="F66" s="21"/>
    </row>
    <row r="67" spans="1:6" ht="14.25" x14ac:dyDescent="0.2">
      <c r="A67" s="21"/>
      <c r="B67" s="113"/>
      <c r="C67" s="113"/>
      <c r="D67" s="113"/>
      <c r="E67" s="28"/>
      <c r="F67" s="21"/>
    </row>
    <row r="68" spans="1:6" ht="13.5" customHeight="1" x14ac:dyDescent="0.2">
      <c r="A68" s="21"/>
      <c r="B68" s="113"/>
      <c r="C68" s="113"/>
      <c r="D68" s="113"/>
      <c r="E68" s="28"/>
      <c r="F68" s="21"/>
    </row>
    <row r="69" spans="1:6" ht="13.5" customHeight="1" x14ac:dyDescent="0.2">
      <c r="A69" s="21"/>
      <c r="B69" s="25" t="s">
        <v>16</v>
      </c>
      <c r="C69" s="26"/>
      <c r="D69" s="26"/>
      <c r="E69" s="29">
        <f>5.5*285</f>
        <v>1567.5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1567.5</v>
      </c>
      <c r="F72" s="21"/>
    </row>
    <row r="73" spans="1:6" ht="13.5" customHeight="1" x14ac:dyDescent="0.2">
      <c r="A73" s="21"/>
      <c r="B73" s="26" t="s">
        <v>5</v>
      </c>
      <c r="C73" s="31">
        <v>0.05</v>
      </c>
      <c r="D73" s="26"/>
      <c r="E73" s="35">
        <f>ROUND(E72*C73,2)</f>
        <v>78.38</v>
      </c>
      <c r="F73" s="21"/>
    </row>
    <row r="74" spans="1:6" ht="13.5" customHeight="1" x14ac:dyDescent="0.2">
      <c r="A74" s="21"/>
      <c r="B74" s="26" t="s">
        <v>4</v>
      </c>
      <c r="C74" s="42">
        <v>9.9750000000000005E-2</v>
      </c>
      <c r="D74" s="26"/>
      <c r="E74" s="43">
        <f>ROUND(E72*C74,2)</f>
        <v>156.36000000000001</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1802.2400000000002</v>
      </c>
      <c r="F76" s="21"/>
    </row>
    <row r="77" spans="1:6" ht="15.75" thickTop="1" x14ac:dyDescent="0.2">
      <c r="A77" s="21"/>
      <c r="B77" s="115"/>
      <c r="C77" s="115"/>
      <c r="D77" s="115"/>
      <c r="E77" s="36"/>
      <c r="F77" s="21"/>
    </row>
    <row r="78" spans="1:6" ht="15" x14ac:dyDescent="0.2">
      <c r="A78" s="21"/>
      <c r="B78" s="120" t="s">
        <v>19</v>
      </c>
      <c r="C78" s="120"/>
      <c r="D78" s="120"/>
      <c r="E78" s="36">
        <v>0</v>
      </c>
      <c r="F78" s="21"/>
    </row>
    <row r="79" spans="1:6" ht="15" x14ac:dyDescent="0.2">
      <c r="A79" s="21"/>
      <c r="B79" s="115"/>
      <c r="C79" s="115"/>
      <c r="D79" s="115"/>
      <c r="E79" s="36"/>
      <c r="F79" s="21"/>
    </row>
    <row r="80" spans="1:6" ht="19.5" customHeight="1" x14ac:dyDescent="0.2">
      <c r="A80" s="21"/>
      <c r="B80" s="37" t="s">
        <v>18</v>
      </c>
      <c r="C80" s="38"/>
      <c r="D80" s="38"/>
      <c r="E80" s="39">
        <f>E76-E78</f>
        <v>1802.2400000000002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8"/>
      <c r="C83" s="118"/>
      <c r="D83" s="118"/>
      <c r="E83" s="118"/>
      <c r="F83" s="21"/>
    </row>
    <row r="84" spans="1:6" ht="14.25" x14ac:dyDescent="0.2">
      <c r="A84" s="112" t="s">
        <v>32</v>
      </c>
      <c r="B84" s="112"/>
      <c r="C84" s="112"/>
      <c r="D84" s="112"/>
      <c r="E84" s="112"/>
      <c r="F84" s="112"/>
    </row>
    <row r="85" spans="1:6" ht="14.25" x14ac:dyDescent="0.2">
      <c r="A85" s="121" t="s">
        <v>33</v>
      </c>
      <c r="B85" s="121"/>
      <c r="C85" s="121"/>
      <c r="D85" s="121"/>
      <c r="E85" s="121"/>
      <c r="F85" s="121"/>
    </row>
    <row r="86" spans="1:6" x14ac:dyDescent="0.2">
      <c r="A86" s="21"/>
      <c r="B86" s="21"/>
      <c r="C86" s="21"/>
      <c r="D86" s="21"/>
      <c r="E86" s="21"/>
      <c r="F86" s="21"/>
    </row>
    <row r="87" spans="1:6" x14ac:dyDescent="0.2">
      <c r="A87" s="21"/>
      <c r="B87" s="119"/>
      <c r="C87" s="119"/>
      <c r="D87" s="119"/>
      <c r="E87" s="119"/>
      <c r="F87" s="21"/>
    </row>
    <row r="88" spans="1:6" ht="15" x14ac:dyDescent="0.2">
      <c r="A88" s="111" t="s">
        <v>7</v>
      </c>
      <c r="B88" s="111"/>
      <c r="C88" s="111"/>
      <c r="D88" s="111"/>
      <c r="E88" s="111"/>
      <c r="F88" s="111"/>
    </row>
    <row r="90" spans="1:6" ht="39.75" customHeight="1" x14ac:dyDescent="0.2">
      <c r="B90" s="116"/>
      <c r="C90" s="117"/>
      <c r="D90" s="117"/>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3DA2B040-514D-4DC2-9917-1861CD82A49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2D4DE-A058-4535-9A93-6D1728D43590}">
  <sheetPr>
    <pageSetUpPr fitToPage="1"/>
  </sheetPr>
  <dimension ref="A12:F92"/>
  <sheetViews>
    <sheetView view="pageBreakPreview" topLeftCell="A22"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71</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3"/>
      <c r="C33" s="113"/>
      <c r="D33" s="113"/>
      <c r="E33" s="28"/>
      <c r="F33" s="21"/>
    </row>
    <row r="34" spans="1:6" ht="14.25" x14ac:dyDescent="0.2">
      <c r="A34" s="21"/>
      <c r="B34" s="113" t="s">
        <v>73</v>
      </c>
      <c r="C34" s="113"/>
      <c r="D34" s="113"/>
      <c r="E34" s="28"/>
      <c r="F34" s="21"/>
    </row>
    <row r="35" spans="1:6" ht="14.25" x14ac:dyDescent="0.2">
      <c r="A35" s="21"/>
      <c r="B35" s="113"/>
      <c r="C35" s="113"/>
      <c r="D35" s="113"/>
      <c r="E35" s="28"/>
      <c r="F35" s="21"/>
    </row>
    <row r="36" spans="1:6" ht="14.25" x14ac:dyDescent="0.2">
      <c r="A36" s="21"/>
      <c r="B36" s="113" t="s">
        <v>66</v>
      </c>
      <c r="C36" s="113"/>
      <c r="D36" s="113"/>
      <c r="E36" s="28"/>
      <c r="F36" s="21"/>
    </row>
    <row r="37" spans="1:6" ht="14.25" x14ac:dyDescent="0.2">
      <c r="A37" s="21"/>
      <c r="B37" s="113"/>
      <c r="C37" s="113"/>
      <c r="D37" s="113"/>
      <c r="E37" s="28"/>
      <c r="F37" s="21"/>
    </row>
    <row r="38" spans="1:6" ht="14.25" x14ac:dyDescent="0.2">
      <c r="A38" s="21"/>
      <c r="B38" s="113" t="s">
        <v>72</v>
      </c>
      <c r="C38" s="113"/>
      <c r="D38" s="113"/>
      <c r="E38" s="28"/>
      <c r="F38" s="21"/>
    </row>
    <row r="39" spans="1:6" ht="14.25" x14ac:dyDescent="0.2">
      <c r="A39" s="21"/>
      <c r="B39" s="113"/>
      <c r="C39" s="113"/>
      <c r="D39" s="113"/>
      <c r="E39" s="28"/>
      <c r="F39" s="21"/>
    </row>
    <row r="40" spans="1:6" ht="14.25" x14ac:dyDescent="0.2">
      <c r="A40" s="21"/>
      <c r="B40" s="113"/>
      <c r="C40" s="113"/>
      <c r="D40" s="113"/>
      <c r="E40" s="28"/>
      <c r="F40" s="21"/>
    </row>
    <row r="41" spans="1:6" ht="14.25" x14ac:dyDescent="0.2">
      <c r="A41" s="21"/>
      <c r="B41" s="113"/>
      <c r="C41" s="113"/>
      <c r="D41" s="113"/>
      <c r="E41" s="28"/>
      <c r="F41" s="21"/>
    </row>
    <row r="42" spans="1:6" ht="14.25" x14ac:dyDescent="0.2">
      <c r="A42" s="21"/>
      <c r="B42" s="113"/>
      <c r="C42" s="113"/>
      <c r="D42" s="113"/>
      <c r="E42" s="28"/>
      <c r="F42" s="21"/>
    </row>
    <row r="43" spans="1:6" ht="14.25" x14ac:dyDescent="0.2">
      <c r="A43" s="21"/>
      <c r="B43" s="113"/>
      <c r="C43" s="113"/>
      <c r="D43" s="113"/>
      <c r="E43" s="28"/>
      <c r="F43" s="21"/>
    </row>
    <row r="44" spans="1:6" ht="14.25" x14ac:dyDescent="0.2">
      <c r="A44" s="21"/>
      <c r="B44" s="113"/>
      <c r="C44" s="113"/>
      <c r="D44" s="113"/>
      <c r="E44" s="28"/>
      <c r="F44" s="21"/>
    </row>
    <row r="45" spans="1:6" ht="14.25" x14ac:dyDescent="0.2">
      <c r="A45" s="21"/>
      <c r="B45" s="113"/>
      <c r="C45" s="113"/>
      <c r="D45" s="113"/>
      <c r="E45" s="28"/>
      <c r="F45" s="21"/>
    </row>
    <row r="46" spans="1:6" ht="14.25" x14ac:dyDescent="0.2">
      <c r="A46" s="21"/>
      <c r="B46" s="113"/>
      <c r="C46" s="113"/>
      <c r="D46" s="113"/>
      <c r="E46" s="28"/>
      <c r="F46" s="21"/>
    </row>
    <row r="47" spans="1:6" ht="14.25" x14ac:dyDescent="0.2">
      <c r="A47" s="21"/>
      <c r="B47" s="113"/>
      <c r="C47" s="113"/>
      <c r="D47" s="113"/>
      <c r="E47" s="28"/>
      <c r="F47" s="21"/>
    </row>
    <row r="48" spans="1:6" ht="14.25" x14ac:dyDescent="0.2">
      <c r="A48" s="21"/>
      <c r="B48" s="113"/>
      <c r="C48" s="113"/>
      <c r="D48" s="113"/>
      <c r="E48" s="28"/>
      <c r="F48" s="21"/>
    </row>
    <row r="49" spans="1:6" ht="14.25" x14ac:dyDescent="0.2">
      <c r="A49" s="21"/>
      <c r="B49" s="113"/>
      <c r="C49" s="113"/>
      <c r="D49" s="113"/>
      <c r="E49" s="28"/>
      <c r="F49" s="21"/>
    </row>
    <row r="50" spans="1:6" ht="14.25" x14ac:dyDescent="0.2">
      <c r="A50" s="21"/>
      <c r="B50" s="113"/>
      <c r="C50" s="113"/>
      <c r="D50" s="113"/>
      <c r="E50" s="28"/>
      <c r="F50" s="21"/>
    </row>
    <row r="51" spans="1:6" ht="14.25" x14ac:dyDescent="0.2">
      <c r="A51" s="21"/>
      <c r="B51" s="113"/>
      <c r="C51" s="113"/>
      <c r="D51" s="113"/>
      <c r="E51" s="28"/>
      <c r="F51" s="21"/>
    </row>
    <row r="52" spans="1:6" ht="14.25" x14ac:dyDescent="0.2">
      <c r="A52" s="21"/>
      <c r="B52" s="113"/>
      <c r="C52" s="113"/>
      <c r="D52" s="113"/>
      <c r="E52" s="28"/>
      <c r="F52" s="21"/>
    </row>
    <row r="53" spans="1:6" ht="14.25" x14ac:dyDescent="0.2">
      <c r="A53" s="21"/>
      <c r="B53" s="113"/>
      <c r="C53" s="113"/>
      <c r="D53" s="113"/>
      <c r="E53" s="28"/>
      <c r="F53" s="21"/>
    </row>
    <row r="54" spans="1:6" ht="14.25" x14ac:dyDescent="0.2">
      <c r="A54" s="21"/>
      <c r="B54" s="113"/>
      <c r="C54" s="113"/>
      <c r="D54" s="113"/>
      <c r="E54" s="28"/>
      <c r="F54" s="21"/>
    </row>
    <row r="55" spans="1:6" ht="14.25" x14ac:dyDescent="0.2">
      <c r="A55" s="21"/>
      <c r="B55" s="113"/>
      <c r="C55" s="113"/>
      <c r="D55" s="113"/>
      <c r="E55" s="28"/>
      <c r="F55" s="21"/>
    </row>
    <row r="56" spans="1:6" ht="14.25" x14ac:dyDescent="0.2">
      <c r="A56" s="21"/>
      <c r="B56" s="113"/>
      <c r="C56" s="113"/>
      <c r="D56" s="113"/>
      <c r="E56" s="28"/>
      <c r="F56" s="21"/>
    </row>
    <row r="57" spans="1:6" ht="14.25" x14ac:dyDescent="0.2">
      <c r="A57" s="21"/>
      <c r="B57" s="113"/>
      <c r="C57" s="113"/>
      <c r="D57" s="113"/>
      <c r="E57" s="28"/>
      <c r="F57" s="21"/>
    </row>
    <row r="58" spans="1:6" ht="14.25" x14ac:dyDescent="0.2">
      <c r="A58" s="21"/>
      <c r="B58" s="113"/>
      <c r="C58" s="113"/>
      <c r="D58" s="113"/>
      <c r="E58" s="28"/>
      <c r="F58" s="21"/>
    </row>
    <row r="59" spans="1:6" ht="14.25" x14ac:dyDescent="0.2">
      <c r="A59" s="21"/>
      <c r="B59" s="113"/>
      <c r="C59" s="113"/>
      <c r="D59" s="113"/>
      <c r="E59" s="28"/>
      <c r="F59" s="21"/>
    </row>
    <row r="60" spans="1:6" ht="14.25" x14ac:dyDescent="0.2">
      <c r="A60" s="21"/>
      <c r="B60" s="113"/>
      <c r="C60" s="113"/>
      <c r="D60" s="113"/>
      <c r="E60" s="28"/>
      <c r="F60" s="21"/>
    </row>
    <row r="61" spans="1:6" ht="14.25" x14ac:dyDescent="0.2">
      <c r="A61" s="21"/>
      <c r="B61" s="113"/>
      <c r="C61" s="113"/>
      <c r="D61" s="113"/>
      <c r="E61" s="28"/>
      <c r="F61" s="21"/>
    </row>
    <row r="62" spans="1:6" ht="14.25" x14ac:dyDescent="0.2">
      <c r="A62" s="21"/>
      <c r="B62" s="113"/>
      <c r="C62" s="113"/>
      <c r="D62" s="113"/>
      <c r="E62" s="28"/>
      <c r="F62" s="21"/>
    </row>
    <row r="63" spans="1:6" ht="14.25" x14ac:dyDescent="0.2">
      <c r="A63" s="21"/>
      <c r="B63" s="113"/>
      <c r="C63" s="113"/>
      <c r="D63" s="113"/>
      <c r="E63" s="28"/>
      <c r="F63" s="21"/>
    </row>
    <row r="64" spans="1:6" ht="14.25" x14ac:dyDescent="0.2">
      <c r="A64" s="21"/>
      <c r="B64" s="113"/>
      <c r="C64" s="113"/>
      <c r="D64" s="113"/>
      <c r="E64" s="28"/>
      <c r="F64" s="21"/>
    </row>
    <row r="65" spans="1:6" ht="14.25" x14ac:dyDescent="0.2">
      <c r="A65" s="21"/>
      <c r="B65" s="113"/>
      <c r="C65" s="113"/>
      <c r="D65" s="113"/>
      <c r="E65" s="28"/>
      <c r="F65" s="21"/>
    </row>
    <row r="66" spans="1:6" ht="14.25" x14ac:dyDescent="0.2">
      <c r="A66" s="21"/>
      <c r="B66" s="113"/>
      <c r="C66" s="113"/>
      <c r="D66" s="113"/>
      <c r="E66" s="28"/>
      <c r="F66" s="21"/>
    </row>
    <row r="67" spans="1:6" ht="14.25" x14ac:dyDescent="0.2">
      <c r="A67" s="21"/>
      <c r="B67" s="113"/>
      <c r="C67" s="113"/>
      <c r="D67" s="113"/>
      <c r="E67" s="28"/>
      <c r="F67" s="21"/>
    </row>
    <row r="68" spans="1:6" ht="13.5" customHeight="1" x14ac:dyDescent="0.2">
      <c r="A68" s="21"/>
      <c r="B68" s="113"/>
      <c r="C68" s="113"/>
      <c r="D68" s="113"/>
      <c r="E68" s="28"/>
      <c r="F68" s="21"/>
    </row>
    <row r="69" spans="1:6" ht="13.5" customHeight="1" x14ac:dyDescent="0.2">
      <c r="A69" s="21"/>
      <c r="B69" s="25" t="s">
        <v>16</v>
      </c>
      <c r="C69" s="26"/>
      <c r="D69" s="26"/>
      <c r="E69" s="29">
        <f>4.5*285</f>
        <v>1282.5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1282.5</v>
      </c>
      <c r="F72" s="21"/>
    </row>
    <row r="73" spans="1:6" ht="13.5" customHeight="1" x14ac:dyDescent="0.2">
      <c r="A73" s="21"/>
      <c r="B73" s="26" t="s">
        <v>5</v>
      </c>
      <c r="C73" s="31">
        <v>0.05</v>
      </c>
      <c r="D73" s="26"/>
      <c r="E73" s="35">
        <f>ROUND(E72*C73,2)</f>
        <v>64.13</v>
      </c>
      <c r="F73" s="21"/>
    </row>
    <row r="74" spans="1:6" ht="13.5" customHeight="1" x14ac:dyDescent="0.2">
      <c r="A74" s="21"/>
      <c r="B74" s="26" t="s">
        <v>4</v>
      </c>
      <c r="C74" s="42">
        <v>9.9750000000000005E-2</v>
      </c>
      <c r="D74" s="26"/>
      <c r="E74" s="43">
        <f>ROUND(E72*C74,2)</f>
        <v>127.93</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1474.5600000000002</v>
      </c>
      <c r="F76" s="21"/>
    </row>
    <row r="77" spans="1:6" ht="15.75" thickTop="1" x14ac:dyDescent="0.2">
      <c r="A77" s="21"/>
      <c r="B77" s="115"/>
      <c r="C77" s="115"/>
      <c r="D77" s="115"/>
      <c r="E77" s="36"/>
      <c r="F77" s="21"/>
    </row>
    <row r="78" spans="1:6" ht="15" x14ac:dyDescent="0.2">
      <c r="A78" s="21"/>
      <c r="B78" s="120" t="s">
        <v>19</v>
      </c>
      <c r="C78" s="120"/>
      <c r="D78" s="120"/>
      <c r="E78" s="36">
        <v>0</v>
      </c>
      <c r="F78" s="21"/>
    </row>
    <row r="79" spans="1:6" ht="15" x14ac:dyDescent="0.2">
      <c r="A79" s="21"/>
      <c r="B79" s="115"/>
      <c r="C79" s="115"/>
      <c r="D79" s="115"/>
      <c r="E79" s="36"/>
      <c r="F79" s="21"/>
    </row>
    <row r="80" spans="1:6" ht="19.5" customHeight="1" x14ac:dyDescent="0.2">
      <c r="A80" s="21"/>
      <c r="B80" s="37" t="s">
        <v>18</v>
      </c>
      <c r="C80" s="38"/>
      <c r="D80" s="38"/>
      <c r="E80" s="39">
        <f>E76-E78</f>
        <v>1474.5600000000002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8"/>
      <c r="C83" s="118"/>
      <c r="D83" s="118"/>
      <c r="E83" s="118"/>
      <c r="F83" s="21"/>
    </row>
    <row r="84" spans="1:6" ht="14.25" x14ac:dyDescent="0.2">
      <c r="A84" s="112" t="s">
        <v>32</v>
      </c>
      <c r="B84" s="112"/>
      <c r="C84" s="112"/>
      <c r="D84" s="112"/>
      <c r="E84" s="112"/>
      <c r="F84" s="112"/>
    </row>
    <row r="85" spans="1:6" ht="14.25" x14ac:dyDescent="0.2">
      <c r="A85" s="121" t="s">
        <v>33</v>
      </c>
      <c r="B85" s="121"/>
      <c r="C85" s="121"/>
      <c r="D85" s="121"/>
      <c r="E85" s="121"/>
      <c r="F85" s="121"/>
    </row>
    <row r="86" spans="1:6" x14ac:dyDescent="0.2">
      <c r="A86" s="21"/>
      <c r="B86" s="21"/>
      <c r="C86" s="21"/>
      <c r="D86" s="21"/>
      <c r="E86" s="21"/>
      <c r="F86" s="21"/>
    </row>
    <row r="87" spans="1:6" x14ac:dyDescent="0.2">
      <c r="A87" s="21"/>
      <c r="B87" s="119"/>
      <c r="C87" s="119"/>
      <c r="D87" s="119"/>
      <c r="E87" s="119"/>
      <c r="F87" s="21"/>
    </row>
    <row r="88" spans="1:6" ht="15" x14ac:dyDescent="0.2">
      <c r="A88" s="111" t="s">
        <v>7</v>
      </c>
      <c r="B88" s="111"/>
      <c r="C88" s="111"/>
      <c r="D88" s="111"/>
      <c r="E88" s="111"/>
      <c r="F88" s="111"/>
    </row>
    <row r="90" spans="1:6" ht="39.75" customHeight="1" x14ac:dyDescent="0.2">
      <c r="B90" s="116"/>
      <c r="C90" s="117"/>
      <c r="D90" s="117"/>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A077A84A-3A77-4DA9-80B3-610E7C741FB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DABC-D051-4976-BE01-E31248A643D1}">
  <sheetPr>
    <pageSetUpPr fitToPage="1"/>
  </sheetPr>
  <dimension ref="A12:F89"/>
  <sheetViews>
    <sheetView view="pageBreakPreview" topLeftCell="A34"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74</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3"/>
      <c r="C33" s="113"/>
      <c r="D33" s="113"/>
      <c r="E33" s="28"/>
      <c r="F33" s="21"/>
    </row>
    <row r="34" spans="1:6" ht="14.25" x14ac:dyDescent="0.2">
      <c r="A34" s="21"/>
      <c r="B34" s="113" t="s">
        <v>76</v>
      </c>
      <c r="C34" s="113"/>
      <c r="D34" s="113"/>
      <c r="E34" s="28"/>
      <c r="F34" s="21"/>
    </row>
    <row r="35" spans="1:6" ht="14.25" x14ac:dyDescent="0.2">
      <c r="A35" s="21"/>
      <c r="B35" s="113"/>
      <c r="C35" s="113"/>
      <c r="D35" s="113"/>
      <c r="E35" s="28"/>
      <c r="F35" s="21"/>
    </row>
    <row r="36" spans="1:6" ht="14.25" x14ac:dyDescent="0.2">
      <c r="A36" s="21"/>
      <c r="B36" s="113" t="s">
        <v>77</v>
      </c>
      <c r="C36" s="113"/>
      <c r="D36" s="113"/>
      <c r="E36" s="28"/>
      <c r="F36" s="21"/>
    </row>
    <row r="37" spans="1:6" ht="14.25" x14ac:dyDescent="0.2">
      <c r="A37" s="21"/>
      <c r="B37" s="113"/>
      <c r="C37" s="113"/>
      <c r="D37" s="113"/>
      <c r="E37" s="28"/>
      <c r="F37" s="21"/>
    </row>
    <row r="38" spans="1:6" ht="14.25" x14ac:dyDescent="0.2">
      <c r="A38" s="21"/>
      <c r="B38" s="113" t="s">
        <v>78</v>
      </c>
      <c r="C38" s="113"/>
      <c r="D38" s="113"/>
      <c r="E38" s="28"/>
      <c r="F38" s="21"/>
    </row>
    <row r="39" spans="1:6" ht="14.25" x14ac:dyDescent="0.2">
      <c r="A39" s="21"/>
      <c r="B39" s="113"/>
      <c r="C39" s="113"/>
      <c r="D39" s="113"/>
      <c r="E39" s="28"/>
      <c r="F39" s="21"/>
    </row>
    <row r="40" spans="1:6" ht="57.75" customHeight="1" x14ac:dyDescent="0.2">
      <c r="A40" s="21"/>
      <c r="B40" s="113" t="s">
        <v>81</v>
      </c>
      <c r="C40" s="113"/>
      <c r="D40" s="113"/>
      <c r="E40" s="28"/>
      <c r="F40" s="21"/>
    </row>
    <row r="41" spans="1:6" ht="14.25" x14ac:dyDescent="0.2">
      <c r="A41" s="21"/>
      <c r="B41" s="113"/>
      <c r="C41" s="113"/>
      <c r="D41" s="113"/>
      <c r="E41" s="28"/>
      <c r="F41" s="21"/>
    </row>
    <row r="42" spans="1:6" ht="14.25" x14ac:dyDescent="0.2">
      <c r="A42" s="21"/>
      <c r="B42" s="113" t="s">
        <v>79</v>
      </c>
      <c r="C42" s="113"/>
      <c r="D42" s="113"/>
      <c r="E42" s="28"/>
      <c r="F42" s="21"/>
    </row>
    <row r="43" spans="1:6" ht="14.25" x14ac:dyDescent="0.2">
      <c r="A43" s="21"/>
      <c r="B43" s="113"/>
      <c r="C43" s="113"/>
      <c r="D43" s="113"/>
      <c r="E43" s="28"/>
      <c r="F43" s="21"/>
    </row>
    <row r="44" spans="1:6" ht="14.25" x14ac:dyDescent="0.2">
      <c r="A44" s="21"/>
      <c r="B44" s="113" t="s">
        <v>80</v>
      </c>
      <c r="C44" s="113"/>
      <c r="D44" s="113"/>
      <c r="E44" s="28"/>
      <c r="F44" s="21"/>
    </row>
    <row r="45" spans="1:6" ht="14.25" x14ac:dyDescent="0.2">
      <c r="A45" s="21"/>
      <c r="B45" s="113"/>
      <c r="C45" s="113"/>
      <c r="D45" s="113"/>
      <c r="E45" s="28"/>
      <c r="F45" s="21"/>
    </row>
    <row r="46" spans="1:6" ht="14.25" x14ac:dyDescent="0.2">
      <c r="A46" s="21"/>
      <c r="B46" s="113"/>
      <c r="C46" s="113"/>
      <c r="D46" s="113"/>
      <c r="E46" s="28"/>
      <c r="F46" s="21"/>
    </row>
    <row r="47" spans="1:6" ht="14.25" x14ac:dyDescent="0.2">
      <c r="A47" s="21"/>
      <c r="B47" s="113"/>
      <c r="C47" s="113"/>
      <c r="D47" s="113"/>
      <c r="E47" s="28"/>
      <c r="F47" s="21"/>
    </row>
    <row r="48" spans="1:6" ht="14.25" x14ac:dyDescent="0.2">
      <c r="A48" s="21"/>
      <c r="B48" s="113"/>
      <c r="C48" s="113"/>
      <c r="D48" s="113"/>
      <c r="E48" s="28"/>
      <c r="F48" s="21"/>
    </row>
    <row r="49" spans="1:6" ht="14.25" x14ac:dyDescent="0.2">
      <c r="A49" s="21"/>
      <c r="B49" s="113"/>
      <c r="C49" s="113"/>
      <c r="D49" s="113"/>
      <c r="E49" s="28"/>
      <c r="F49" s="21"/>
    </row>
    <row r="50" spans="1:6" ht="14.25" x14ac:dyDescent="0.2">
      <c r="A50" s="21"/>
      <c r="B50" s="113"/>
      <c r="C50" s="113"/>
      <c r="D50" s="113"/>
      <c r="E50" s="28"/>
      <c r="F50" s="21"/>
    </row>
    <row r="51" spans="1:6" ht="14.25" x14ac:dyDescent="0.2">
      <c r="A51" s="21"/>
      <c r="B51" s="113"/>
      <c r="C51" s="113"/>
      <c r="D51" s="113"/>
      <c r="E51" s="28"/>
      <c r="F51" s="21"/>
    </row>
    <row r="52" spans="1:6" ht="14.25" x14ac:dyDescent="0.2">
      <c r="A52" s="21"/>
      <c r="B52" s="113"/>
      <c r="C52" s="113"/>
      <c r="D52" s="113"/>
      <c r="E52" s="28"/>
      <c r="F52" s="21"/>
    </row>
    <row r="53" spans="1:6" ht="14.25" x14ac:dyDescent="0.2">
      <c r="A53" s="21"/>
      <c r="B53" s="113"/>
      <c r="C53" s="113"/>
      <c r="D53" s="113"/>
      <c r="E53" s="28"/>
      <c r="F53" s="21"/>
    </row>
    <row r="54" spans="1:6" ht="14.25" x14ac:dyDescent="0.2">
      <c r="A54" s="21"/>
      <c r="B54" s="113"/>
      <c r="C54" s="113"/>
      <c r="D54" s="113"/>
      <c r="E54" s="28"/>
      <c r="F54" s="21"/>
    </row>
    <row r="55" spans="1:6" ht="14.25" x14ac:dyDescent="0.2">
      <c r="A55" s="21"/>
      <c r="B55" s="113"/>
      <c r="C55" s="113"/>
      <c r="D55" s="113"/>
      <c r="E55" s="28"/>
      <c r="F55" s="21"/>
    </row>
    <row r="56" spans="1:6" ht="14.25" x14ac:dyDescent="0.2">
      <c r="A56" s="21"/>
      <c r="B56" s="113"/>
      <c r="C56" s="113"/>
      <c r="D56" s="113"/>
      <c r="E56" s="28"/>
      <c r="F56" s="21"/>
    </row>
    <row r="57" spans="1:6" ht="14.25" x14ac:dyDescent="0.2">
      <c r="A57" s="21"/>
      <c r="B57" s="113"/>
      <c r="C57" s="113"/>
      <c r="D57" s="113"/>
      <c r="E57" s="28"/>
      <c r="F57" s="21"/>
    </row>
    <row r="58" spans="1:6" ht="14.25" x14ac:dyDescent="0.2">
      <c r="A58" s="21"/>
      <c r="B58" s="113"/>
      <c r="C58" s="113"/>
      <c r="D58" s="113"/>
      <c r="E58" s="28"/>
      <c r="F58" s="21"/>
    </row>
    <row r="59" spans="1:6" ht="14.25" x14ac:dyDescent="0.2">
      <c r="A59" s="21"/>
      <c r="B59" s="113"/>
      <c r="C59" s="113"/>
      <c r="D59" s="113"/>
      <c r="E59" s="28"/>
      <c r="F59" s="21"/>
    </row>
    <row r="60" spans="1:6" ht="14.25" x14ac:dyDescent="0.2">
      <c r="A60" s="21"/>
      <c r="B60" s="113"/>
      <c r="C60" s="113"/>
      <c r="D60" s="113"/>
      <c r="E60" s="28"/>
      <c r="F60" s="21"/>
    </row>
    <row r="61" spans="1:6" ht="14.25" x14ac:dyDescent="0.2">
      <c r="A61" s="21"/>
      <c r="B61" s="113"/>
      <c r="C61" s="113"/>
      <c r="D61" s="113"/>
      <c r="E61" s="28"/>
      <c r="F61" s="21"/>
    </row>
    <row r="62" spans="1:6" ht="14.25" x14ac:dyDescent="0.2">
      <c r="A62" s="21"/>
      <c r="B62" s="113"/>
      <c r="C62" s="113"/>
      <c r="D62" s="113"/>
      <c r="E62" s="28"/>
      <c r="F62" s="21"/>
    </row>
    <row r="63" spans="1:6" ht="14.25" x14ac:dyDescent="0.2">
      <c r="A63" s="21"/>
      <c r="B63" s="113"/>
      <c r="C63" s="113"/>
      <c r="D63" s="113"/>
      <c r="E63" s="28"/>
      <c r="F63" s="21"/>
    </row>
    <row r="64" spans="1:6" ht="14.25" x14ac:dyDescent="0.2">
      <c r="A64" s="21"/>
      <c r="B64" s="113"/>
      <c r="C64" s="113"/>
      <c r="D64" s="113"/>
      <c r="E64" s="28"/>
      <c r="F64" s="21"/>
    </row>
    <row r="65" spans="1:6" ht="13.5" customHeight="1" x14ac:dyDescent="0.2">
      <c r="A65" s="21"/>
      <c r="B65" s="113"/>
      <c r="C65" s="113"/>
      <c r="D65" s="113"/>
      <c r="E65" s="28"/>
      <c r="F65" s="21"/>
    </row>
    <row r="66" spans="1:6" ht="13.5" customHeight="1" x14ac:dyDescent="0.2">
      <c r="A66" s="21"/>
      <c r="B66" s="25" t="s">
        <v>16</v>
      </c>
      <c r="C66" s="26"/>
      <c r="D66" s="26"/>
      <c r="E66" s="29">
        <f>20.75*295</f>
        <v>6121.25</v>
      </c>
      <c r="F66" s="21"/>
    </row>
    <row r="67" spans="1:6" ht="13.5" customHeight="1" x14ac:dyDescent="0.2">
      <c r="A67" s="21"/>
      <c r="B67" s="34" t="s">
        <v>13</v>
      </c>
      <c r="C67" s="26"/>
      <c r="D67" s="26"/>
      <c r="E67" s="30">
        <v>25</v>
      </c>
      <c r="F67" s="21"/>
    </row>
    <row r="68" spans="1:6" ht="13.5" customHeight="1" x14ac:dyDescent="0.2">
      <c r="A68" s="21"/>
      <c r="B68" s="34" t="s">
        <v>14</v>
      </c>
      <c r="C68" s="26"/>
      <c r="D68" s="26"/>
      <c r="E68" s="30">
        <v>0</v>
      </c>
      <c r="F68" s="21"/>
    </row>
    <row r="69" spans="1:6" ht="13.5" customHeight="1" x14ac:dyDescent="0.2">
      <c r="A69" s="21"/>
      <c r="B69" s="25" t="s">
        <v>15</v>
      </c>
      <c r="C69" s="26"/>
      <c r="D69" s="26"/>
      <c r="E69" s="29">
        <f>SUM(E66:E68)</f>
        <v>6146.25</v>
      </c>
      <c r="F69" s="21"/>
    </row>
    <row r="70" spans="1:6" ht="13.5" customHeight="1" x14ac:dyDescent="0.2">
      <c r="A70" s="21"/>
      <c r="B70" s="26" t="s">
        <v>5</v>
      </c>
      <c r="C70" s="31">
        <v>0.05</v>
      </c>
      <c r="D70" s="26"/>
      <c r="E70" s="35">
        <f>ROUND(E69*C70,2)</f>
        <v>307.31</v>
      </c>
      <c r="F70" s="21"/>
    </row>
    <row r="71" spans="1:6" ht="13.5" customHeight="1" x14ac:dyDescent="0.2">
      <c r="A71" s="21"/>
      <c r="B71" s="26" t="s">
        <v>4</v>
      </c>
      <c r="C71" s="42">
        <v>9.9750000000000005E-2</v>
      </c>
      <c r="D71" s="26"/>
      <c r="E71" s="43">
        <f>ROUND(E69*C71,2)</f>
        <v>613.09</v>
      </c>
      <c r="F71" s="21"/>
    </row>
    <row r="72" spans="1:6" ht="13.5" customHeight="1" x14ac:dyDescent="0.2">
      <c r="A72" s="21"/>
      <c r="B72" s="26"/>
      <c r="C72" s="26"/>
      <c r="D72" s="26"/>
      <c r="E72" s="32"/>
      <c r="F72" s="21"/>
    </row>
    <row r="73" spans="1:6" ht="16.5" customHeight="1" thickBot="1" x14ac:dyDescent="0.25">
      <c r="A73" s="21"/>
      <c r="B73" s="25" t="s">
        <v>17</v>
      </c>
      <c r="C73" s="26"/>
      <c r="D73" s="26"/>
      <c r="E73" s="33">
        <f>SUM(E69:E71)</f>
        <v>7066.6500000000005</v>
      </c>
      <c r="F73" s="21"/>
    </row>
    <row r="74" spans="1:6" ht="15.75" thickTop="1" x14ac:dyDescent="0.2">
      <c r="A74" s="21"/>
      <c r="B74" s="115"/>
      <c r="C74" s="115"/>
      <c r="D74" s="115"/>
      <c r="E74" s="36"/>
      <c r="F74" s="21"/>
    </row>
    <row r="75" spans="1:6" ht="15" x14ac:dyDescent="0.2">
      <c r="A75" s="21"/>
      <c r="B75" s="120" t="s">
        <v>19</v>
      </c>
      <c r="C75" s="120"/>
      <c r="D75" s="120"/>
      <c r="E75" s="36">
        <v>0</v>
      </c>
      <c r="F75" s="21"/>
    </row>
    <row r="76" spans="1:6" ht="15" x14ac:dyDescent="0.2">
      <c r="A76" s="21"/>
      <c r="B76" s="115"/>
      <c r="C76" s="115"/>
      <c r="D76" s="115"/>
      <c r="E76" s="36"/>
      <c r="F76" s="21"/>
    </row>
    <row r="77" spans="1:6" ht="19.5" customHeight="1" x14ac:dyDescent="0.2">
      <c r="A77" s="21"/>
      <c r="B77" s="37" t="s">
        <v>18</v>
      </c>
      <c r="C77" s="38"/>
      <c r="D77" s="38"/>
      <c r="E77" s="39">
        <f>E73-E75</f>
        <v>7066.6500000000005</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118"/>
      <c r="C80" s="118"/>
      <c r="D80" s="118"/>
      <c r="E80" s="118"/>
      <c r="F80" s="21"/>
    </row>
    <row r="81" spans="1:6" ht="14.25" x14ac:dyDescent="0.2">
      <c r="A81" s="112" t="s">
        <v>32</v>
      </c>
      <c r="B81" s="112"/>
      <c r="C81" s="112"/>
      <c r="D81" s="112"/>
      <c r="E81" s="112"/>
      <c r="F81" s="112"/>
    </row>
    <row r="82" spans="1:6" ht="14.25" x14ac:dyDescent="0.2">
      <c r="A82" s="121" t="s">
        <v>33</v>
      </c>
      <c r="B82" s="121"/>
      <c r="C82" s="121"/>
      <c r="D82" s="121"/>
      <c r="E82" s="121"/>
      <c r="F82" s="121"/>
    </row>
    <row r="83" spans="1:6" x14ac:dyDescent="0.2">
      <c r="A83" s="21"/>
      <c r="B83" s="21"/>
      <c r="C83" s="21"/>
      <c r="D83" s="21"/>
      <c r="E83" s="21"/>
      <c r="F83" s="21"/>
    </row>
    <row r="84" spans="1:6" x14ac:dyDescent="0.2">
      <c r="A84" s="21"/>
      <c r="B84" s="119"/>
      <c r="C84" s="119"/>
      <c r="D84" s="119"/>
      <c r="E84" s="119"/>
      <c r="F84" s="21"/>
    </row>
    <row r="85" spans="1:6" ht="15" x14ac:dyDescent="0.2">
      <c r="A85" s="111" t="s">
        <v>7</v>
      </c>
      <c r="B85" s="111"/>
      <c r="C85" s="111"/>
      <c r="D85" s="111"/>
      <c r="E85" s="111"/>
      <c r="F85" s="111"/>
    </row>
    <row r="87" spans="1:6" ht="39.75" customHeight="1" x14ac:dyDescent="0.2">
      <c r="B87" s="116"/>
      <c r="C87" s="117"/>
      <c r="D87" s="117"/>
    </row>
    <row r="88" spans="1:6" ht="13.5" customHeight="1" x14ac:dyDescent="0.2"/>
    <row r="89" spans="1:6" x14ac:dyDescent="0.2">
      <c r="B89" s="16"/>
      <c r="C89" s="16"/>
      <c r="D89" s="16"/>
    </row>
  </sheetData>
  <mergeCells count="43">
    <mergeCell ref="A82:F82"/>
    <mergeCell ref="B84:E84"/>
    <mergeCell ref="A85:F85"/>
    <mergeCell ref="B87:D87"/>
    <mergeCell ref="B65:D65"/>
    <mergeCell ref="B74:D74"/>
    <mergeCell ref="B75:D75"/>
    <mergeCell ref="B76:D76"/>
    <mergeCell ref="B80:E80"/>
    <mergeCell ref="A81:F81"/>
    <mergeCell ref="B64:D64"/>
    <mergeCell ref="B53:D53"/>
    <mergeCell ref="B54:D54"/>
    <mergeCell ref="B55:D55"/>
    <mergeCell ref="B56:D56"/>
    <mergeCell ref="B57:D57"/>
    <mergeCell ref="B58:D58"/>
    <mergeCell ref="B59:D59"/>
    <mergeCell ref="B60:D60"/>
    <mergeCell ref="B61:D61"/>
    <mergeCell ref="B62:D62"/>
    <mergeCell ref="B63:D63"/>
    <mergeCell ref="B52:D52"/>
    <mergeCell ref="B44:D44"/>
    <mergeCell ref="B45:D45"/>
    <mergeCell ref="B46:D46"/>
    <mergeCell ref="B38:D38"/>
    <mergeCell ref="B39:D39"/>
    <mergeCell ref="B40:D40"/>
    <mergeCell ref="B41:D41"/>
    <mergeCell ref="B42:D42"/>
    <mergeCell ref="B43:D43"/>
    <mergeCell ref="B47:D47"/>
    <mergeCell ref="B48:D48"/>
    <mergeCell ref="B49:D49"/>
    <mergeCell ref="B50:D50"/>
    <mergeCell ref="B51:D51"/>
    <mergeCell ref="B37:D37"/>
    <mergeCell ref="A30:F30"/>
    <mergeCell ref="B33:D33"/>
    <mergeCell ref="B34:D34"/>
    <mergeCell ref="B35:D35"/>
    <mergeCell ref="B36:D36"/>
  </mergeCells>
  <dataValidations count="1">
    <dataValidation type="list" allowBlank="1" showInputMessage="1" showErrorMessage="1" sqref="B74:B76 B12:B20 B33:B65" xr:uid="{5682F5CB-9F73-4A2C-88C5-90276875F17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547B1-5129-400B-9547-4187A70270BA}">
  <sheetPr>
    <pageSetUpPr fitToPage="1"/>
  </sheetPr>
  <dimension ref="A12:F91"/>
  <sheetViews>
    <sheetView view="pageBreakPreview" topLeftCell="A17"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83</v>
      </c>
      <c r="F28" s="21"/>
    </row>
    <row r="29" spans="1:6" ht="13.5" thickBot="1" x14ac:dyDescent="0.25">
      <c r="A29" s="19"/>
      <c r="B29" s="19"/>
      <c r="C29" s="19"/>
      <c r="D29" s="19"/>
      <c r="E29" s="19"/>
      <c r="F29" s="20"/>
    </row>
    <row r="30" spans="1:6" s="40" customFormat="1" ht="21.75" customHeight="1" x14ac:dyDescent="0.2">
      <c r="A30" s="114" t="s">
        <v>0</v>
      </c>
      <c r="B30" s="114"/>
      <c r="C30" s="114"/>
      <c r="D30" s="114"/>
      <c r="E30" s="114"/>
      <c r="F30" s="114"/>
    </row>
    <row r="31" spans="1:6" x14ac:dyDescent="0.2">
      <c r="A31" s="17"/>
      <c r="B31" s="18"/>
      <c r="C31" s="17"/>
      <c r="D31" s="17"/>
      <c r="E31" s="17"/>
    </row>
    <row r="32" spans="1:6" ht="14.25" x14ac:dyDescent="0.2">
      <c r="A32" s="21"/>
      <c r="B32" s="22" t="s">
        <v>6</v>
      </c>
      <c r="C32" s="22"/>
      <c r="D32" s="22"/>
      <c r="E32" s="28"/>
      <c r="F32" s="21"/>
    </row>
    <row r="33" spans="1:6" ht="14.25" x14ac:dyDescent="0.2">
      <c r="A33" s="21"/>
      <c r="B33" s="113"/>
      <c r="C33" s="113"/>
      <c r="D33" s="113"/>
      <c r="E33" s="28"/>
      <c r="F33" s="21"/>
    </row>
    <row r="34" spans="1:6" ht="14.25" x14ac:dyDescent="0.2">
      <c r="A34" s="21"/>
      <c r="B34" s="113" t="s">
        <v>84</v>
      </c>
      <c r="C34" s="113"/>
      <c r="D34" s="113"/>
      <c r="E34" s="28"/>
      <c r="F34" s="21"/>
    </row>
    <row r="35" spans="1:6" ht="14.25" x14ac:dyDescent="0.2">
      <c r="A35" s="21"/>
      <c r="B35" s="113"/>
      <c r="C35" s="113"/>
      <c r="D35" s="113"/>
      <c r="E35" s="28"/>
      <c r="F35" s="21"/>
    </row>
    <row r="36" spans="1:6" ht="29.25" customHeight="1" x14ac:dyDescent="0.2">
      <c r="A36" s="21"/>
      <c r="B36" s="113" t="s">
        <v>85</v>
      </c>
      <c r="C36" s="113"/>
      <c r="D36" s="113"/>
      <c r="E36" s="28"/>
      <c r="F36" s="21"/>
    </row>
    <row r="37" spans="1:6" ht="14.25" x14ac:dyDescent="0.2">
      <c r="A37" s="21"/>
      <c r="B37" s="113"/>
      <c r="C37" s="113"/>
      <c r="D37" s="113"/>
      <c r="E37" s="28"/>
      <c r="F37" s="21"/>
    </row>
    <row r="38" spans="1:6" ht="14.25" x14ac:dyDescent="0.2">
      <c r="A38" s="21"/>
      <c r="B38" s="113" t="s">
        <v>86</v>
      </c>
      <c r="C38" s="113"/>
      <c r="D38" s="113"/>
      <c r="E38" s="28"/>
      <c r="F38" s="21"/>
    </row>
    <row r="39" spans="1:6" ht="14.25" x14ac:dyDescent="0.2">
      <c r="A39" s="21"/>
      <c r="B39" s="113"/>
      <c r="C39" s="113"/>
      <c r="D39" s="113"/>
      <c r="E39" s="28"/>
      <c r="F39" s="21"/>
    </row>
    <row r="40" spans="1:6" ht="14.25" x14ac:dyDescent="0.2">
      <c r="A40" s="21"/>
      <c r="B40" s="113" t="s">
        <v>80</v>
      </c>
      <c r="C40" s="113"/>
      <c r="D40" s="113"/>
      <c r="E40" s="28"/>
      <c r="F40" s="21"/>
    </row>
    <row r="41" spans="1:6" ht="14.25" x14ac:dyDescent="0.2">
      <c r="A41" s="21"/>
      <c r="B41" s="113"/>
      <c r="C41" s="113"/>
      <c r="D41" s="113"/>
      <c r="E41" s="28"/>
      <c r="F41" s="21"/>
    </row>
    <row r="42" spans="1:6" ht="14.25" x14ac:dyDescent="0.2">
      <c r="A42" s="21"/>
      <c r="B42" s="113" t="s">
        <v>87</v>
      </c>
      <c r="C42" s="113"/>
      <c r="D42" s="113"/>
      <c r="E42" s="28"/>
      <c r="F42" s="21"/>
    </row>
    <row r="43" spans="1:6" ht="14.25" x14ac:dyDescent="0.2">
      <c r="A43" s="21"/>
      <c r="B43" s="113"/>
      <c r="C43" s="113"/>
      <c r="D43" s="113"/>
      <c r="E43" s="28"/>
      <c r="F43" s="21"/>
    </row>
    <row r="44" spans="1:6" ht="14.25" x14ac:dyDescent="0.2">
      <c r="A44" s="21"/>
      <c r="B44" s="113"/>
      <c r="C44" s="113"/>
      <c r="D44" s="113"/>
      <c r="E44" s="28"/>
      <c r="F44" s="21"/>
    </row>
    <row r="45" spans="1:6" ht="14.25" x14ac:dyDescent="0.2">
      <c r="A45" s="21"/>
      <c r="B45" s="113"/>
      <c r="C45" s="113"/>
      <c r="D45" s="113"/>
      <c r="E45" s="28"/>
      <c r="F45" s="21"/>
    </row>
    <row r="46" spans="1:6" ht="14.25" x14ac:dyDescent="0.2">
      <c r="A46" s="21"/>
      <c r="B46" s="113"/>
      <c r="C46" s="113"/>
      <c r="D46" s="113"/>
      <c r="E46" s="28"/>
      <c r="F46" s="21"/>
    </row>
    <row r="47" spans="1:6" ht="14.25" x14ac:dyDescent="0.2">
      <c r="A47" s="21"/>
      <c r="B47" s="113"/>
      <c r="C47" s="113"/>
      <c r="D47" s="113"/>
      <c r="E47" s="28"/>
      <c r="F47" s="21"/>
    </row>
    <row r="48" spans="1:6" ht="14.25" x14ac:dyDescent="0.2">
      <c r="A48" s="21"/>
      <c r="B48" s="113"/>
      <c r="C48" s="113"/>
      <c r="D48" s="113"/>
      <c r="E48" s="28"/>
      <c r="F48" s="21"/>
    </row>
    <row r="49" spans="1:6" ht="14.25" x14ac:dyDescent="0.2">
      <c r="A49" s="21"/>
      <c r="B49" s="113"/>
      <c r="C49" s="113"/>
      <c r="D49" s="113"/>
      <c r="E49" s="28"/>
      <c r="F49" s="21"/>
    </row>
    <row r="50" spans="1:6" ht="14.25" x14ac:dyDescent="0.2">
      <c r="A50" s="21"/>
      <c r="B50" s="113"/>
      <c r="C50" s="113"/>
      <c r="D50" s="113"/>
      <c r="E50" s="28"/>
      <c r="F50" s="21"/>
    </row>
    <row r="51" spans="1:6" ht="14.25" x14ac:dyDescent="0.2">
      <c r="A51" s="21"/>
      <c r="B51" s="113"/>
      <c r="C51" s="113"/>
      <c r="D51" s="113"/>
      <c r="E51" s="28"/>
      <c r="F51" s="21"/>
    </row>
    <row r="52" spans="1:6" ht="14.25" x14ac:dyDescent="0.2">
      <c r="A52" s="21"/>
      <c r="B52" s="113"/>
      <c r="C52" s="113"/>
      <c r="D52" s="113"/>
      <c r="E52" s="28"/>
      <c r="F52" s="21"/>
    </row>
    <row r="53" spans="1:6" ht="14.25" x14ac:dyDescent="0.2">
      <c r="A53" s="21"/>
      <c r="B53" s="113"/>
      <c r="C53" s="113"/>
      <c r="D53" s="113"/>
      <c r="E53" s="28"/>
      <c r="F53" s="21"/>
    </row>
    <row r="54" spans="1:6" ht="14.25" x14ac:dyDescent="0.2">
      <c r="A54" s="21"/>
      <c r="B54" s="113"/>
      <c r="C54" s="113"/>
      <c r="D54" s="113"/>
      <c r="E54" s="28"/>
      <c r="F54" s="21"/>
    </row>
    <row r="55" spans="1:6" ht="14.25" x14ac:dyDescent="0.2">
      <c r="A55" s="21"/>
      <c r="B55" s="113"/>
      <c r="C55" s="113"/>
      <c r="D55" s="113"/>
      <c r="E55" s="28"/>
      <c r="F55" s="21"/>
    </row>
    <row r="56" spans="1:6" ht="14.25" x14ac:dyDescent="0.2">
      <c r="A56" s="21"/>
      <c r="B56" s="113"/>
      <c r="C56" s="113"/>
      <c r="D56" s="113"/>
      <c r="E56" s="28"/>
      <c r="F56" s="21"/>
    </row>
    <row r="57" spans="1:6" ht="14.25" x14ac:dyDescent="0.2">
      <c r="A57" s="21"/>
      <c r="B57" s="113"/>
      <c r="C57" s="113"/>
      <c r="D57" s="113"/>
      <c r="E57" s="28"/>
      <c r="F57" s="21"/>
    </row>
    <row r="58" spans="1:6" ht="14.25" x14ac:dyDescent="0.2">
      <c r="A58" s="21"/>
      <c r="B58" s="113"/>
      <c r="C58" s="113"/>
      <c r="D58" s="113"/>
      <c r="E58" s="28"/>
      <c r="F58" s="21"/>
    </row>
    <row r="59" spans="1:6" ht="14.25" x14ac:dyDescent="0.2">
      <c r="A59" s="21"/>
      <c r="B59" s="113"/>
      <c r="C59" s="113"/>
      <c r="D59" s="113"/>
      <c r="E59" s="28"/>
      <c r="F59" s="21"/>
    </row>
    <row r="60" spans="1:6" ht="14.25" x14ac:dyDescent="0.2">
      <c r="A60" s="21"/>
      <c r="B60" s="113"/>
      <c r="C60" s="113"/>
      <c r="D60" s="113"/>
      <c r="E60" s="28"/>
      <c r="F60" s="21"/>
    </row>
    <row r="61" spans="1:6" ht="14.25" x14ac:dyDescent="0.2">
      <c r="A61" s="21"/>
      <c r="B61" s="113"/>
      <c r="C61" s="113"/>
      <c r="D61" s="113"/>
      <c r="E61" s="28"/>
      <c r="F61" s="21"/>
    </row>
    <row r="62" spans="1:6" ht="14.25" x14ac:dyDescent="0.2">
      <c r="A62" s="21"/>
      <c r="B62" s="113"/>
      <c r="C62" s="113"/>
      <c r="D62" s="113"/>
      <c r="E62" s="28"/>
      <c r="F62" s="21"/>
    </row>
    <row r="63" spans="1:6" ht="14.25" x14ac:dyDescent="0.2">
      <c r="A63" s="21"/>
      <c r="B63" s="113"/>
      <c r="C63" s="113"/>
      <c r="D63" s="113"/>
      <c r="E63" s="28"/>
      <c r="F63" s="21"/>
    </row>
    <row r="64" spans="1:6" ht="14.25" x14ac:dyDescent="0.2">
      <c r="A64" s="21"/>
      <c r="B64" s="113"/>
      <c r="C64" s="113"/>
      <c r="D64" s="113"/>
      <c r="E64" s="28"/>
      <c r="F64" s="21"/>
    </row>
    <row r="65" spans="1:6" ht="14.25" x14ac:dyDescent="0.2">
      <c r="A65" s="21"/>
      <c r="B65" s="113"/>
      <c r="C65" s="113"/>
      <c r="D65" s="113"/>
      <c r="E65" s="28"/>
      <c r="F65" s="21"/>
    </row>
    <row r="66" spans="1:6" ht="14.25" x14ac:dyDescent="0.2">
      <c r="A66" s="21"/>
      <c r="B66" s="113"/>
      <c r="C66" s="113"/>
      <c r="D66" s="113"/>
      <c r="E66" s="28"/>
      <c r="F66" s="21"/>
    </row>
    <row r="67" spans="1:6" ht="13.5" customHeight="1" x14ac:dyDescent="0.2">
      <c r="A67" s="21"/>
      <c r="B67" s="113"/>
      <c r="C67" s="113"/>
      <c r="D67" s="113"/>
      <c r="E67" s="28"/>
      <c r="F67" s="21"/>
    </row>
    <row r="68" spans="1:6" ht="13.5" customHeight="1" x14ac:dyDescent="0.2">
      <c r="A68" s="21"/>
      <c r="B68" s="25" t="s">
        <v>16</v>
      </c>
      <c r="C68" s="26"/>
      <c r="D68" s="26"/>
      <c r="E68" s="29">
        <f>5.5*295</f>
        <v>1622.5</v>
      </c>
      <c r="F68" s="21"/>
    </row>
    <row r="69" spans="1:6" ht="13.5" customHeight="1" x14ac:dyDescent="0.2">
      <c r="A69" s="21"/>
      <c r="B69" s="34" t="s">
        <v>13</v>
      </c>
      <c r="C69" s="26"/>
      <c r="D69" s="26"/>
      <c r="E69" s="30">
        <v>0</v>
      </c>
      <c r="F69" s="21"/>
    </row>
    <row r="70" spans="1:6" ht="13.5" customHeight="1" x14ac:dyDescent="0.2">
      <c r="A70" s="21"/>
      <c r="B70" s="34" t="s">
        <v>14</v>
      </c>
      <c r="C70" s="26"/>
      <c r="D70" s="26"/>
      <c r="E70" s="30">
        <v>0</v>
      </c>
      <c r="F70" s="21"/>
    </row>
    <row r="71" spans="1:6" ht="13.5" customHeight="1" x14ac:dyDescent="0.2">
      <c r="A71" s="21"/>
      <c r="B71" s="25" t="s">
        <v>15</v>
      </c>
      <c r="C71" s="26"/>
      <c r="D71" s="26"/>
      <c r="E71" s="29">
        <f>SUM(E68:E70)</f>
        <v>1622.5</v>
      </c>
      <c r="F71" s="21"/>
    </row>
    <row r="72" spans="1:6" ht="13.5" customHeight="1" x14ac:dyDescent="0.2">
      <c r="A72" s="21"/>
      <c r="B72" s="26" t="s">
        <v>5</v>
      </c>
      <c r="C72" s="31">
        <v>0.05</v>
      </c>
      <c r="D72" s="26"/>
      <c r="E72" s="35">
        <f>ROUND(E71*C72,2)</f>
        <v>81.13</v>
      </c>
      <c r="F72" s="21"/>
    </row>
    <row r="73" spans="1:6" ht="13.5" customHeight="1" x14ac:dyDescent="0.2">
      <c r="A73" s="21"/>
      <c r="B73" s="26" t="s">
        <v>4</v>
      </c>
      <c r="C73" s="42">
        <v>9.9750000000000005E-2</v>
      </c>
      <c r="D73" s="26"/>
      <c r="E73" s="43">
        <f>ROUND(E71*C73,2)</f>
        <v>161.84</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1865.47</v>
      </c>
      <c r="F75" s="21"/>
    </row>
    <row r="76" spans="1:6" ht="15.75" thickTop="1" x14ac:dyDescent="0.2">
      <c r="A76" s="21"/>
      <c r="B76" s="115"/>
      <c r="C76" s="115"/>
      <c r="D76" s="115"/>
      <c r="E76" s="36"/>
      <c r="F76" s="21"/>
    </row>
    <row r="77" spans="1:6" ht="15" x14ac:dyDescent="0.2">
      <c r="A77" s="21"/>
      <c r="B77" s="120" t="s">
        <v>19</v>
      </c>
      <c r="C77" s="120"/>
      <c r="D77" s="120"/>
      <c r="E77" s="36">
        <v>0</v>
      </c>
      <c r="F77" s="21"/>
    </row>
    <row r="78" spans="1:6" ht="15" x14ac:dyDescent="0.2">
      <c r="A78" s="21"/>
      <c r="B78" s="115"/>
      <c r="C78" s="115"/>
      <c r="D78" s="115"/>
      <c r="E78" s="36"/>
      <c r="F78" s="21"/>
    </row>
    <row r="79" spans="1:6" ht="19.5" customHeight="1" x14ac:dyDescent="0.2">
      <c r="A79" s="21"/>
      <c r="B79" s="37" t="s">
        <v>18</v>
      </c>
      <c r="C79" s="38"/>
      <c r="D79" s="38"/>
      <c r="E79" s="39">
        <f>E75-E77</f>
        <v>1865.47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8"/>
      <c r="C82" s="118"/>
      <c r="D82" s="118"/>
      <c r="E82" s="118"/>
      <c r="F82" s="21"/>
    </row>
    <row r="83" spans="1:6" ht="14.25" x14ac:dyDescent="0.2">
      <c r="A83" s="112" t="s">
        <v>32</v>
      </c>
      <c r="B83" s="112"/>
      <c r="C83" s="112"/>
      <c r="D83" s="112"/>
      <c r="E83" s="112"/>
      <c r="F83" s="112"/>
    </row>
    <row r="84" spans="1:6" ht="14.25" x14ac:dyDescent="0.2">
      <c r="A84" s="121" t="s">
        <v>33</v>
      </c>
      <c r="B84" s="121"/>
      <c r="C84" s="121"/>
      <c r="D84" s="121"/>
      <c r="E84" s="121"/>
      <c r="F84" s="121"/>
    </row>
    <row r="85" spans="1:6" x14ac:dyDescent="0.2">
      <c r="A85" s="21"/>
      <c r="B85" s="21"/>
      <c r="C85" s="21"/>
      <c r="D85" s="21"/>
      <c r="E85" s="21"/>
      <c r="F85" s="21"/>
    </row>
    <row r="86" spans="1:6" x14ac:dyDescent="0.2">
      <c r="A86" s="21"/>
      <c r="B86" s="119"/>
      <c r="C86" s="119"/>
      <c r="D86" s="119"/>
      <c r="E86" s="119"/>
      <c r="F86" s="21"/>
    </row>
    <row r="87" spans="1:6" ht="15" x14ac:dyDescent="0.2">
      <c r="A87" s="111" t="s">
        <v>7</v>
      </c>
      <c r="B87" s="111"/>
      <c r="C87" s="111"/>
      <c r="D87" s="111"/>
      <c r="E87" s="111"/>
      <c r="F87" s="111"/>
    </row>
    <row r="89" spans="1:6" ht="39.75" customHeight="1" x14ac:dyDescent="0.2">
      <c r="B89" s="116"/>
      <c r="C89" s="117"/>
      <c r="D89" s="117"/>
    </row>
    <row r="90" spans="1:6" ht="13.5" customHeight="1" x14ac:dyDescent="0.2"/>
    <row r="91" spans="1:6" x14ac:dyDescent="0.2">
      <c r="B91" s="16"/>
      <c r="C91" s="16"/>
      <c r="D91"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7:D57"/>
    <mergeCell ref="B44:D44"/>
    <mergeCell ref="B45:D45"/>
    <mergeCell ref="B46:D46"/>
    <mergeCell ref="B47:D47"/>
    <mergeCell ref="B50:D50"/>
    <mergeCell ref="B51:D51"/>
    <mergeCell ref="B52:D52"/>
    <mergeCell ref="B53:D53"/>
    <mergeCell ref="B54:D54"/>
    <mergeCell ref="B55:D55"/>
    <mergeCell ref="B56:D56"/>
    <mergeCell ref="B59:D59"/>
    <mergeCell ref="B60:D60"/>
    <mergeCell ref="B61:D61"/>
    <mergeCell ref="B62:D62"/>
    <mergeCell ref="B63:D63"/>
    <mergeCell ref="B89:D89"/>
    <mergeCell ref="B48:D48"/>
    <mergeCell ref="B49:D49"/>
    <mergeCell ref="B78:D78"/>
    <mergeCell ref="B82:E82"/>
    <mergeCell ref="A83:F83"/>
    <mergeCell ref="A84:F84"/>
    <mergeCell ref="B86:E86"/>
    <mergeCell ref="A87:F87"/>
    <mergeCell ref="B64:D64"/>
    <mergeCell ref="B65:D65"/>
    <mergeCell ref="B66:D66"/>
    <mergeCell ref="B67:D67"/>
    <mergeCell ref="B76:D76"/>
    <mergeCell ref="B77:D77"/>
    <mergeCell ref="B58:D58"/>
  </mergeCells>
  <dataValidations count="1">
    <dataValidation type="list" allowBlank="1" showInputMessage="1" showErrorMessage="1" sqref="B76:B78 B12:B20 B33:B67" xr:uid="{6C9D57C1-E47D-43D4-90DC-F6F85B3D07E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22</vt:i4>
      </vt:variant>
      <vt:variant>
        <vt:lpstr>Plages nommées</vt:lpstr>
      </vt:variant>
      <vt:variant>
        <vt:i4>42</vt:i4>
      </vt:variant>
    </vt:vector>
  </HeadingPairs>
  <TitlesOfParts>
    <vt:vector size="64" baseType="lpstr">
      <vt:lpstr>07-06-16</vt:lpstr>
      <vt:lpstr>08-09-16</vt:lpstr>
      <vt:lpstr>04-11-16</vt:lpstr>
      <vt:lpstr>13-09-2018</vt:lpstr>
      <vt:lpstr>19-04-19</vt:lpstr>
      <vt:lpstr>02-12-20</vt:lpstr>
      <vt:lpstr>17-12-20</vt:lpstr>
      <vt:lpstr>04-03-21</vt:lpstr>
      <vt:lpstr>21-07-21</vt:lpstr>
      <vt:lpstr>05-10-21</vt:lpstr>
      <vt:lpstr>28-03-22</vt:lpstr>
      <vt:lpstr>28-04-23</vt:lpstr>
      <vt:lpstr>30-05-23</vt:lpstr>
      <vt:lpstr>03-10-23</vt:lpstr>
      <vt:lpstr>05-11-23</vt:lpstr>
      <vt:lpstr>12-12-23</vt:lpstr>
      <vt:lpstr>18-02-24</vt:lpstr>
      <vt:lpstr>11-05-24</vt:lpstr>
      <vt:lpstr>27-07-24</vt:lpstr>
      <vt:lpstr>Activités</vt:lpstr>
      <vt:lpstr>2024-10-15 - 24-24539</vt:lpstr>
      <vt:lpstr>2024-11-16 - 24-24619</vt:lpstr>
      <vt:lpstr>Liste_Activités</vt:lpstr>
      <vt:lpstr>'02-12-20'!Print_Area</vt:lpstr>
      <vt:lpstr>'03-10-23'!Print_Area</vt:lpstr>
      <vt:lpstr>'04-03-21'!Print_Area</vt:lpstr>
      <vt:lpstr>'04-11-16'!Print_Area</vt:lpstr>
      <vt:lpstr>'05-10-21'!Print_Area</vt:lpstr>
      <vt:lpstr>'05-11-23'!Print_Area</vt:lpstr>
      <vt:lpstr>'07-06-16'!Print_Area</vt:lpstr>
      <vt:lpstr>'08-09-16'!Print_Area</vt:lpstr>
      <vt:lpstr>'11-05-24'!Print_Area</vt:lpstr>
      <vt:lpstr>'12-12-23'!Print_Area</vt:lpstr>
      <vt:lpstr>'13-09-2018'!Print_Area</vt:lpstr>
      <vt:lpstr>'17-12-20'!Print_Area</vt:lpstr>
      <vt:lpstr>'18-02-24'!Print_Area</vt:lpstr>
      <vt:lpstr>'19-04-19'!Print_Area</vt:lpstr>
      <vt:lpstr>'21-07-21'!Print_Area</vt:lpstr>
      <vt:lpstr>'27-07-24'!Print_Area</vt:lpstr>
      <vt:lpstr>'28-03-22'!Print_Area</vt:lpstr>
      <vt:lpstr>'28-04-23'!Print_Area</vt:lpstr>
      <vt:lpstr>'30-05-23'!Print_Area</vt:lpstr>
      <vt:lpstr>Activités!Print_Area</vt:lpstr>
      <vt:lpstr>'02-12-20'!Zone_d_impression</vt:lpstr>
      <vt:lpstr>'03-10-23'!Zone_d_impression</vt:lpstr>
      <vt:lpstr>'04-03-21'!Zone_d_impression</vt:lpstr>
      <vt:lpstr>'04-11-16'!Zone_d_impression</vt:lpstr>
      <vt:lpstr>'05-10-21'!Zone_d_impression</vt:lpstr>
      <vt:lpstr>'05-11-23'!Zone_d_impression</vt:lpstr>
      <vt:lpstr>'07-06-16'!Zone_d_impression</vt:lpstr>
      <vt:lpstr>'08-09-16'!Zone_d_impression</vt:lpstr>
      <vt:lpstr>'11-05-24'!Zone_d_impression</vt:lpstr>
      <vt:lpstr>'12-12-23'!Zone_d_impression</vt:lpstr>
      <vt:lpstr>'13-09-2018'!Zone_d_impression</vt:lpstr>
      <vt:lpstr>'17-12-20'!Zone_d_impression</vt:lpstr>
      <vt:lpstr>'18-02-24'!Zone_d_impression</vt:lpstr>
      <vt:lpstr>'19-04-19'!Zone_d_impression</vt:lpstr>
      <vt:lpstr>'2024-10-15 - 24-24539'!Zone_d_impression</vt:lpstr>
      <vt:lpstr>'2024-11-16 - 24-24619'!Zone_d_impression</vt:lpstr>
      <vt:lpstr>'21-07-21'!Zone_d_impression</vt:lpstr>
      <vt:lpstr>'27-07-24'!Zone_d_impression</vt:lpstr>
      <vt:lpstr>'28-03-22'!Zone_d_impression</vt:lpstr>
      <vt:lpstr>'28-04-23'!Zone_d_impression</vt:lpstr>
      <vt:lpstr>'30-05-23'!Zone_d_impression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2024-05-11T11:31:13Z</cp:lastPrinted>
  <dcterms:created xsi:type="dcterms:W3CDTF">1996-11-05T19:10:39Z</dcterms:created>
  <dcterms:modified xsi:type="dcterms:W3CDTF">2024-11-16T14:52:14Z</dcterms:modified>
</cp:coreProperties>
</file>