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077B1C8A-B7C8-4F7A-B7C1-B87E2D25DA91}" xr6:coauthVersionLast="47" xr6:coauthVersionMax="47" xr10:uidLastSave="{00000000-0000-0000-0000-000000000000}"/>
  <bookViews>
    <workbookView xWindow="-120" yWindow="-120" windowWidth="38640" windowHeight="15840" firstSheet="3" activeTab="17" xr2:uid="{00000000-000D-0000-FFFF-FFFF00000000}"/>
  </bookViews>
  <sheets>
    <sheet name="30-11-16" sheetId="4" r:id="rId1"/>
    <sheet name="06-02-17" sheetId="6" r:id="rId2"/>
    <sheet name="21-03-17" sheetId="7" r:id="rId3"/>
    <sheet name="02-07-17" sheetId="8" r:id="rId4"/>
    <sheet name="20-09-2017" sheetId="9" r:id="rId5"/>
    <sheet name="19-12-2017" sheetId="10" r:id="rId6"/>
    <sheet name="04-09-2018" sheetId="11" r:id="rId7"/>
    <sheet name="23-02-19" sheetId="12" r:id="rId8"/>
    <sheet name="23-02-19 (2)" sheetId="13" r:id="rId9"/>
    <sheet name="28-06-19" sheetId="14" r:id="rId10"/>
    <sheet name="30-09-19" sheetId="15" r:id="rId11"/>
    <sheet name="16-12-19" sheetId="16" r:id="rId12"/>
    <sheet name="03-04-20" sheetId="17" r:id="rId13"/>
    <sheet name="16-04-21" sheetId="18" r:id="rId14"/>
    <sheet name="14-04-22" sheetId="19" r:id="rId15"/>
    <sheet name="28-04-23" sheetId="20" r:id="rId16"/>
    <sheet name="11-05-24" sheetId="21" r:id="rId17"/>
    <sheet name="17-06-24" sheetId="22" r:id="rId18"/>
    <sheet name="Activités" sheetId="5" r:id="rId19"/>
  </sheets>
  <definedNames>
    <definedName name="Liste_Activités">Activités!$C$5:$C$45</definedName>
    <definedName name="Print_Area" localSheetId="3">'02-07-17'!$A$1:$F$89</definedName>
    <definedName name="Print_Area" localSheetId="12">'03-04-20'!$A$1:$F$89</definedName>
    <definedName name="Print_Area" localSheetId="6">'04-09-2018'!$A$1:$F$89</definedName>
    <definedName name="Print_Area" localSheetId="1">'06-02-17'!$A$1:$F$89</definedName>
    <definedName name="Print_Area" localSheetId="16">'11-05-24'!$A$1:$F$87</definedName>
    <definedName name="Print_Area" localSheetId="14">'14-04-22'!$A$1:$F$89</definedName>
    <definedName name="Print_Area" localSheetId="13">'16-04-21'!$A$1:$F$89</definedName>
    <definedName name="Print_Area" localSheetId="11">'16-12-19'!$A$1:$F$89</definedName>
    <definedName name="Print_Area" localSheetId="17">'17-06-24'!$A$1:$F$87</definedName>
    <definedName name="Print_Area" localSheetId="5">'19-12-2017'!$A$1:$F$89</definedName>
    <definedName name="Print_Area" localSheetId="4">'20-09-2017'!$A$1:$F$89</definedName>
    <definedName name="Print_Area" localSheetId="2">'21-03-17'!$A$1:$F$89</definedName>
    <definedName name="Print_Area" localSheetId="7">'23-02-19'!$A$1:$F$86</definedName>
    <definedName name="Print_Area" localSheetId="8">'23-02-19 (2)'!$A$1:$F$86</definedName>
    <definedName name="Print_Area" localSheetId="15">'28-04-23'!$A$1:$F$88</definedName>
    <definedName name="Print_Area" localSheetId="9">'28-06-19'!$A$1:$F$89</definedName>
    <definedName name="Print_Area" localSheetId="10">'30-09-19'!$A$1:$F$88</definedName>
    <definedName name="Print_Area" localSheetId="0">'30-11-16'!$A$1:$F$89</definedName>
    <definedName name="Print_Area" localSheetId="18">Activités!$A$1:$D$45</definedName>
    <definedName name="_xlnm.Print_Area" localSheetId="3">'02-07-17'!$A$1:$F$89</definedName>
    <definedName name="_xlnm.Print_Area" localSheetId="12">'03-04-20'!$A$1:$F$89</definedName>
    <definedName name="_xlnm.Print_Area" localSheetId="6">'04-09-2018'!$A$1:$F$89</definedName>
    <definedName name="_xlnm.Print_Area" localSheetId="1">'06-02-17'!$A$1:$F$89</definedName>
    <definedName name="_xlnm.Print_Area" localSheetId="16">'11-05-24'!$A$1:$F$87</definedName>
    <definedName name="_xlnm.Print_Area" localSheetId="14">'14-04-22'!$A$1:$F$89</definedName>
    <definedName name="_xlnm.Print_Area" localSheetId="13">'16-04-21'!$A$1:$F$89</definedName>
    <definedName name="_xlnm.Print_Area" localSheetId="11">'16-12-19'!$A$1:$F$89</definedName>
    <definedName name="_xlnm.Print_Area" localSheetId="17">'17-06-24'!$A$1:$F$87</definedName>
    <definedName name="_xlnm.Print_Area" localSheetId="5">'19-12-2017'!$A$1:$F$89</definedName>
    <definedName name="_xlnm.Print_Area" localSheetId="4">'20-09-2017'!$A$1:$F$89</definedName>
    <definedName name="_xlnm.Print_Area" localSheetId="2">'21-03-17'!$A$1:$F$89</definedName>
    <definedName name="_xlnm.Print_Area" localSheetId="7">'23-02-19'!$A$1:$F$86</definedName>
    <definedName name="_xlnm.Print_Area" localSheetId="8">'23-02-19 (2)'!$A$1:$F$86</definedName>
    <definedName name="_xlnm.Print_Area" localSheetId="15">'28-04-23'!$A$1:$F$88</definedName>
    <definedName name="_xlnm.Print_Area" localSheetId="9">'28-06-19'!$A$1:$F$89</definedName>
    <definedName name="_xlnm.Print_Area" localSheetId="10">'30-09-19'!$A$1:$F$88</definedName>
    <definedName name="_xlnm.Print_Area" localSheetId="0">'30-11-16'!$A$1:$F$89</definedName>
    <definedName name="Zone_impres_MI" localSheetId="3">#REF!</definedName>
    <definedName name="Zone_impres_MI" localSheetId="12">#REF!</definedName>
    <definedName name="Zone_impres_MI" localSheetId="6">#REF!</definedName>
    <definedName name="Zone_impres_MI" localSheetId="1">#REF!</definedName>
    <definedName name="Zone_impres_MI" localSheetId="16">#REF!</definedName>
    <definedName name="Zone_impres_MI" localSheetId="14">#REF!</definedName>
    <definedName name="Zone_impres_MI" localSheetId="13">#REF!</definedName>
    <definedName name="Zone_impres_MI" localSheetId="11">#REF!</definedName>
    <definedName name="Zone_impres_MI" localSheetId="17">#REF!</definedName>
    <definedName name="Zone_impres_MI" localSheetId="5">#REF!</definedName>
    <definedName name="Zone_impres_MI" localSheetId="4">#REF!</definedName>
    <definedName name="Zone_impres_MI" localSheetId="2">#REF!</definedName>
    <definedName name="Zone_impres_MI" localSheetId="7">#REF!</definedName>
    <definedName name="Zone_impres_MI" localSheetId="8">#REF!</definedName>
    <definedName name="Zone_impres_MI" localSheetId="15">#REF!</definedName>
    <definedName name="Zone_impres_MI" localSheetId="9">#REF!</definedName>
    <definedName name="Zone_impres_MI" localSheetId="10">#REF!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22" l="1"/>
  <c r="E70" i="22"/>
  <c r="E67" i="21"/>
  <c r="E70" i="21" s="1"/>
  <c r="E68" i="20"/>
  <c r="E71" i="20"/>
  <c r="E69" i="19"/>
  <c r="E72" i="19"/>
  <c r="E73" i="19"/>
  <c r="E74" i="19"/>
  <c r="E76" i="19"/>
  <c r="E80" i="19"/>
  <c r="E69" i="18"/>
  <c r="E72" i="18"/>
  <c r="E73" i="18"/>
  <c r="E74" i="18"/>
  <c r="E76" i="18"/>
  <c r="E80" i="18"/>
  <c r="E69" i="17"/>
  <c r="E72" i="17"/>
  <c r="E73" i="17"/>
  <c r="E74" i="17"/>
  <c r="E76" i="17"/>
  <c r="E80" i="17"/>
  <c r="E69" i="16"/>
  <c r="E72" i="16"/>
  <c r="E73" i="16"/>
  <c r="E74" i="16"/>
  <c r="E76" i="16"/>
  <c r="E80" i="16"/>
  <c r="E68" i="15"/>
  <c r="E71" i="15"/>
  <c r="E72" i="15"/>
  <c r="E73" i="15"/>
  <c r="E75" i="15"/>
  <c r="E79" i="15"/>
  <c r="E69" i="14"/>
  <c r="E72" i="14"/>
  <c r="E73" i="14"/>
  <c r="E74" i="14"/>
  <c r="E76" i="14"/>
  <c r="E80" i="14"/>
  <c r="E66" i="13"/>
  <c r="E69" i="13"/>
  <c r="E70" i="13"/>
  <c r="E71" i="13"/>
  <c r="E73" i="13"/>
  <c r="E77" i="13"/>
  <c r="E69" i="12"/>
  <c r="E70" i="12"/>
  <c r="E71" i="12"/>
  <c r="E73" i="12"/>
  <c r="E77" i="12"/>
  <c r="E72" i="11"/>
  <c r="E73" i="11"/>
  <c r="E74" i="11"/>
  <c r="E76" i="11"/>
  <c r="E80" i="11"/>
  <c r="E69" i="10"/>
  <c r="E72" i="10"/>
  <c r="E73" i="10"/>
  <c r="E74" i="10"/>
  <c r="E76" i="10"/>
  <c r="E80" i="10"/>
  <c r="E69" i="9"/>
  <c r="E72" i="9"/>
  <c r="E73" i="9"/>
  <c r="E74" i="9"/>
  <c r="E76" i="9"/>
  <c r="E80" i="9"/>
  <c r="E69" i="8"/>
  <c r="E72" i="8"/>
  <c r="E73" i="8"/>
  <c r="E74" i="8"/>
  <c r="E76" i="8"/>
  <c r="E80" i="8"/>
  <c r="E69" i="7"/>
  <c r="E72" i="7"/>
  <c r="E73" i="7"/>
  <c r="E74" i="7"/>
  <c r="E76" i="7"/>
  <c r="E80" i="7"/>
  <c r="E69" i="6"/>
  <c r="E72" i="6"/>
  <c r="E73" i="6"/>
  <c r="E74" i="6"/>
  <c r="E76" i="6"/>
  <c r="E80" i="6"/>
  <c r="E69" i="4"/>
  <c r="E72" i="4"/>
  <c r="E74" i="4"/>
  <c r="E73" i="4"/>
  <c r="E76" i="4"/>
  <c r="E80" i="4"/>
  <c r="E72" i="22" l="1"/>
  <c r="E71" i="22"/>
  <c r="E74" i="22" s="1"/>
  <c r="E78" i="22" s="1"/>
  <c r="E72" i="21"/>
  <c r="E71" i="21"/>
  <c r="E74" i="21" s="1"/>
  <c r="E78" i="21" s="1"/>
  <c r="E73" i="20"/>
  <c r="E72" i="20"/>
  <c r="E75" i="20" s="1"/>
  <c r="E79" i="20" s="1"/>
</calcChain>
</file>

<file path=xl/sharedStrings.xml><?xml version="1.0" encoding="utf-8"?>
<sst xmlns="http://schemas.openxmlformats.org/spreadsheetml/2006/main" count="521" uniqueCount="176">
  <si>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</si>
  <si>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</si>
  <si>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</si>
  <si>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</si>
  <si>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</si>
  <si>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</si>
  <si>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</si>
  <si>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</si>
  <si>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</si>
  <si>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</si>
  <si>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</si>
  <si>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</si>
  <si>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Rencontre avec vous pour la signature des documents préparés;</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</si>
  <si>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</si>
  <si>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</si>
  <si>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</si>
  <si>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</si>
  <si>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</si>
  <si>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</si>
  <si>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</si>
  <si>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</si>
  <si>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</si>
  <si>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</si>
  <si>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</si>
  <si>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</si>
  <si>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</si>
  <si>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</si>
  <si>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</si>
  <si>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</si>
  <si>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</si>
  <si>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</si>
  <si>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</si>
  <si>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</si>
  <si>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</si>
  <si>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</si>
  <si>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</si>
  <si>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</si>
  <si>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</si>
  <si>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</si>
  <si>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</si>
  <si>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</si>
  <si>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</si>
  <si>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</si>
  <si>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30 novembre 2016</t>
  </si>
  <si>
    <t>CLÉMENT LIMOGES</t>
  </si>
  <si>
    <t>1091 boul. de l'Ange-Gardien N
L'Assomption (Québec) J5W 1N7</t>
  </si>
  <si>
    <t>ENTREPRISES LIMOGES INC</t>
  </si>
  <si>
    <t># 16266</t>
  </si>
  <si>
    <t xml:space="preserve"> - Rencontres avec vous à nos bureaux le 23 août, 26 octobre et 21 novembre 2016 ;</t>
  </si>
  <si>
    <t xml:space="preserve"> - Analyse de toutes les transactions passées pour avoir en main toutes les informations fiscales nécessaires à la planification ;</t>
  </si>
  <si>
    <t xml:space="preserve"> - Préparation de tableaux pour déterminer les différents scénarios possibles et leurs impacts fiscaux ;</t>
  </si>
  <si>
    <t xml:space="preserve"> - Préparation de tableaux d'impacts pour l'acheteur d'acheter les actions au lieu des actifs ;</t>
  </si>
  <si>
    <t xml:space="preserve"> - Diverses discussions téléphoniques avec vous et votre comptable;</t>
  </si>
  <si>
    <t xml:space="preserve"> - Divers calculs effectués en lien avec les scénarios regardés ;</t>
  </si>
  <si>
    <t xml:space="preserve"> - Analyses fiscales pour déterminer les différents scénarios possibles ;</t>
  </si>
  <si>
    <t>Le 6 Février 2017</t>
  </si>
  <si>
    <t># 17015</t>
  </si>
  <si>
    <t xml:space="preserve"> - Avancement dans la préparation des 6 formulaires de roulement T2057 et TP-518 requis;</t>
  </si>
  <si>
    <t xml:space="preserve"> - Avancement dans la préparation des formulaires de taxes FP-2044 requis pour le transfert de la totalité ou presque d'une entreprise;</t>
  </si>
  <si>
    <t xml:space="preserve"> - Avancement dans la préparation des 6 formulaires de CDC T2054 et CO-502 requis;</t>
  </si>
  <si>
    <t xml:space="preserve"> - Révision et correction des états financiers et déclarations de revenus des sociétés en lien avec la présente mise en place ;</t>
  </si>
  <si>
    <t xml:space="preserve"> - Révision des autres déclarations et formulaires produites par votre comptable ;</t>
  </si>
  <si>
    <t>Frais d'un consultant en taxes à la consommation</t>
  </si>
  <si>
    <t>Le 21 mars 2017</t>
  </si>
  <si>
    <t># 17069</t>
  </si>
  <si>
    <t xml:space="preserve"> - Modifications et finalisation du mémorandum fiscal pour mettre en place la réorganisation;</t>
  </si>
  <si>
    <t xml:space="preserve"> - Modifications à l'organigramme avant et après opérations;</t>
  </si>
  <si>
    <t xml:space="preserve"> - Préparation des 6 formulaires de roulement T2057 et TP-518 requis;</t>
  </si>
  <si>
    <t xml:space="preserve"> - Préparation des 6 formulaires de CDC T2054 et CO-502 requis;</t>
  </si>
  <si>
    <t xml:space="preserve"> - Révision des différentes versions de la documentation juridique afférente à la présente réorganisation;</t>
  </si>
  <si>
    <t xml:space="preserve"> - Diverses discussions avec avocat et comptables de Home Hardware pour faire avancer le dossier et fournir les infos ;</t>
  </si>
  <si>
    <t xml:space="preserve"> - Préparation et rencontre avec vous le 24 février pour faire une première scéance de signatures de formulaires fiscaux ;</t>
  </si>
  <si>
    <t xml:space="preserve"> - Révision de votre déclaration de revenus de 2016 ;</t>
  </si>
  <si>
    <t>Le 2 juillet 2017</t>
  </si>
  <si>
    <t># 17156</t>
  </si>
  <si>
    <t xml:space="preserve"> - Travail avec votre comptable pour la comptabilisation des transactions de l'année ;</t>
  </si>
  <si>
    <t xml:space="preserve"> - Révision des états financiers et des déclarations d'impôts de Gestion Célimo en lien avec les transactions ;</t>
  </si>
  <si>
    <t xml:space="preserve"> - Diverses discussions téléphoniques avec vous, votre notaire, votre comptable et votre contrôleur sur différents aspects ;</t>
  </si>
  <si>
    <t>Le 20 septembre 2017</t>
  </si>
  <si>
    <t># 17206</t>
  </si>
  <si>
    <t xml:space="preserve"> - Analyse concernant l'incorporation d'une entreprise à être achetée ;</t>
  </si>
  <si>
    <t xml:space="preserve"> - Discussion téléphonique avec vous  ;</t>
  </si>
  <si>
    <t>Le 19 décembre 2017</t>
  </si>
  <si>
    <t># 17298</t>
  </si>
  <si>
    <t xml:space="preserve"> - Travail avec votre comptable aux états financiers de fin d'année et à la déclaration de revenus de la société ;</t>
  </si>
  <si>
    <t xml:space="preserve"> - Lecture et rédaction de divers courriels avec votre comptable ;</t>
  </si>
  <si>
    <t>Le 4 septembre 2018</t>
  </si>
  <si>
    <t># 18191</t>
  </si>
  <si>
    <t xml:space="preserve"> - Divers travaux tel que discuté ;</t>
  </si>
  <si>
    <t>Le 23 FÉVRIER 2019</t>
  </si>
  <si>
    <t># 19007</t>
  </si>
  <si>
    <t>ÉDITH COURCHESNE-TRUDEL</t>
  </si>
  <si>
    <t>SADC ACHIGAN-MONTCALM</t>
  </si>
  <si>
    <t>104 RUE ST-JACQUES
SAINT-JACQUES, QC, J0K 2R0</t>
  </si>
  <si>
    <t xml:space="preserve"> -  Aide à l’établissement d’une juste valeur marchande de la société dans le cadre du transfert de la société à la relève ;</t>
  </si>
  <si>
    <t xml:space="preserve"> - Aide à l’établissement du scénario optimal dans la mise en place du transfert de l’entreprise à la relève ;</t>
  </si>
  <si>
    <t xml:space="preserve"> - Analyse en lien avec l’admissibilité aux exemptions fiscales des actions de la société dans le cadre du transfert de l’entreprise à la relève ;</t>
  </si>
  <si>
    <t xml:space="preserve"> - Début de réorganisation fiscale dans le cadre de l’optimisation de la vente des actions de la société à la relève ;</t>
  </si>
  <si>
    <t xml:space="preserve"> - Optimisation de la structure fiscale de vente, détermination des différentes caractéristiques fiscales des actions vendues, détermination des mises à jour à faire aux livres des minutes de la société, obtention des soldes fiscaux des différents actionnaires qui serviront dans le cadre de la vente de l’entreprise et analyse de la meilleure répartition du prix de vente éventuels ;</t>
  </si>
  <si>
    <t xml:space="preserve"> - Rencontres, discussions téléphoniques et courriels requis pour coordonner les premières étapes de la vente à venir de la société à la relève ;</t>
  </si>
  <si>
    <r>
      <t xml:space="preserve">Facturation relativement aux travaux effectués dans le dossier de </t>
    </r>
    <r>
      <rPr>
        <b/>
        <u/>
        <sz val="11"/>
        <color rgb="FF625850"/>
        <rFont val="Verdana"/>
        <family val="2"/>
      </rPr>
      <t>Entreprises Limoges Inc.</t>
    </r>
    <r>
      <rPr>
        <sz val="11"/>
        <color rgb="FF625850"/>
        <rFont val="Verdana"/>
        <family val="2"/>
      </rPr>
      <t>, notamment:</t>
    </r>
  </si>
  <si>
    <t># 19008</t>
  </si>
  <si>
    <t>Le 28 JUIN 2019</t>
  </si>
  <si>
    <t># 19167</t>
  </si>
  <si>
    <t xml:space="preserve"> - Travail avec les banquiers relativement au montage de la structure de financement ;</t>
  </si>
  <si>
    <t xml:space="preserve"> - Divers travaux spécifiés par courriels ;</t>
  </si>
  <si>
    <t xml:space="preserve"> - Préparation des diverses procurations requises ;</t>
  </si>
  <si>
    <t xml:space="preserve"> - Travail avec la juriste à la charte de capital-action de la nouvelle société ;</t>
  </si>
  <si>
    <t xml:space="preserve"> - Préparation à la rencontre et rencontre avec vous et les acheteurs avec vous à nos bureaux le 10 avril ;</t>
  </si>
  <si>
    <t>Facturation relativement aux travaux effectués depuis le 24 février 2019, notamment:</t>
  </si>
  <si>
    <t xml:space="preserve"> - Préparation à la rencontre et rencontre avec vous à nos bureaux le 10 juin ;</t>
  </si>
  <si>
    <t xml:space="preserve"> - Travail avec Home Hardware afin de faire approuver le transfert aux nouveaux acheteurs ;</t>
  </si>
  <si>
    <t xml:space="preserve"> - Préparation d'un bilan pro-format à la demande de Home Harware - post transaction et fusion ;</t>
  </si>
  <si>
    <t xml:space="preserve"> - Diverses discussions téléphoniques avec vous, votre juriste, votre banquier et les gens de Home Hardware ;</t>
  </si>
  <si>
    <t xml:space="preserve"> - Lecture et rédaction de divers courriels avec vous, votre juriste, votre banquier et les gens de Home Hardware;</t>
  </si>
  <si>
    <t>Le 30 SEPTEMBRE 2019</t>
  </si>
  <si>
    <t># 19230</t>
  </si>
  <si>
    <t xml:space="preserve"> - Modifications au mémorandum fiscal pour mettre en place la réorganisation;</t>
  </si>
  <si>
    <t xml:space="preserve"> - Révision des différentes versions projets de documentation juridique ;</t>
  </si>
  <si>
    <t xml:space="preserve"> - Préparation des lettres de demande de conservation de numéros d'entreprises suite à la fusion et transmission aux gouvernements + discussions téléphoniques avec eux ;</t>
  </si>
  <si>
    <t xml:space="preserve"> - Coordination avec les différents intervenants au dossier afin de faire arriver la transaction ;</t>
  </si>
  <si>
    <t xml:space="preserve"> - Préparation à la rencontre et rencontre au bureau de la notaire pour la signature de toute la documentation requise ;</t>
  </si>
  <si>
    <t xml:space="preserve"> - Lecture et rédaction de divers courriels avec vous, votre juriste et votre banquier sur de multiples sujets;</t>
  </si>
  <si>
    <t xml:space="preserve"> - Diverses discussions téléphoniques avec vous, votre juriste et votre banquier sur de multiples sujets ;</t>
  </si>
  <si>
    <t>Le 16 DÉCEMBRE 2019</t>
  </si>
  <si>
    <t># 19300</t>
  </si>
  <si>
    <t xml:space="preserve"> - Travail avec votre comptable relativement aux états financiers et déclaration de revenus de la société ;</t>
  </si>
  <si>
    <t xml:space="preserve"> - Discussions téléphoniques avec vous comptable ;</t>
  </si>
  <si>
    <t>Le 3 AVRIL 2020</t>
  </si>
  <si>
    <t>1030 42E AVENUE
POINTE-AUX-TREMBLES, QC, H1A 3B5</t>
  </si>
  <si>
    <t># 20094</t>
  </si>
  <si>
    <t xml:space="preserve"> - Travail avec votre comptable relativement à la déclaration de revenus de la fiducie ;</t>
  </si>
  <si>
    <t xml:space="preserve"> - Discussions téléphoniques avec vous et votre comptable ;</t>
  </si>
  <si>
    <t xml:space="preserve"> - Préparation des déclarations de revenus de vous, votre conjointe, Valérie et Pierre-Luc ;</t>
  </si>
  <si>
    <t xml:space="preserve"> - Optimisation de votre situation fiscale ;</t>
  </si>
  <si>
    <t>Le 16 AVRIL 2021</t>
  </si>
  <si>
    <t># 21139</t>
  </si>
  <si>
    <t>Le 14 AVRIL 2022</t>
  </si>
  <si>
    <t># 22138</t>
  </si>
  <si>
    <t>Le 28 AVRIL 2023</t>
  </si>
  <si>
    <t># 23131</t>
  </si>
  <si>
    <t xml:space="preserve"> - Travail avec votre comptable à la modification aux états financiers de la fiducie rétroactivement depuis le départ ;</t>
  </si>
  <si>
    <t xml:space="preserve"> - Analyse des prochaines étapes à mettre en place en lien avec la fermeture éventuelle de votre fiducie ;</t>
  </si>
  <si>
    <t xml:space="preserve"> - Transmettre des directives à votre juriste pour la préparation des résolutions d'attribution des revenus de la fiducie ;</t>
  </si>
  <si>
    <t xml:space="preserve"> - Travail de simulations afin de déterminer le montant optimal de REER à retirer afin d'optimiser la récupération d'impôt minimum de remplacement et travail avec votre institution financière ;</t>
  </si>
  <si>
    <t xml:space="preserve"> - Rencontre avec vous à nos bureaux ;</t>
  </si>
  <si>
    <t xml:space="preserve"> - Préparation de lettres aux autorités fiscales pour les choix fiscaux ;</t>
  </si>
  <si>
    <t>Le 11 MAI 2024</t>
  </si>
  <si>
    <t># 24202</t>
  </si>
  <si>
    <t xml:space="preserve"> - Travail avec votre comptable à la modification aux états financiers de la fiducie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</si>
  <si>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</si>
  <si>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</si>
  <si>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</si>
  <si>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</si>
  <si>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</si>
  <si>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</si>
  <si>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</si>
  <si>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</si>
  <si>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</si>
  <si>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</si>
  <si>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</si>
  <si>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</si>
  <si>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</si>
  <si>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</si>
  <si>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</si>
  <si>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</si>
  <si>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</si>
  <si>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</si>
  <si>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</si>
  <si>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</si>
  <si>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Révision de la documentation juridique afférente aux attributions annuelles de la fiducie;</t>
  </si>
  <si>
    <t xml:space="preserve"> - Analyse du processus de fermeture de votre fiducie et rédaction de directives aux juristes pour les attributions annuelles de la fiducie et de la documentation pour fermer la fiducie ;</t>
  </si>
  <si>
    <t>Le 17 JUIN 2024</t>
  </si>
  <si>
    <t># 24307</t>
  </si>
  <si>
    <t xml:space="preserve"> - Lecture, analyse et rédaction de divers courriels et discussions téléphoniques avec votre juriste;</t>
  </si>
  <si>
    <t xml:space="preserve"> - Révision de la documentation juridique afférente à la fermeture de la fiducie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</si>
</sst>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5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307C3C4-9A9D-48E2-B4EC-014412E50F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482D9C6-AA6C-4893-AEA3-8756149D1B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819109-1F37-4DF2-8563-961278ED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F41FBCC-1427-42BF-AE5A-21CFFFB7F4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EA710B-3C59-425A-BDCF-77E35F70AD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18F1FC6-4DCE-4CD9-AA9D-95F14FD0ED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3EBEDBE-9315-4E04-B16C-CE40252E85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E9391E5-BAB0-4F15-A2E9-58E38051C8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C5EC54F-4D74-445F-8E77-EBCC41ACAD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FDA67A-DB33-4AA3-AA27-B408CA277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6F2224-C189-4194-B3D9-AF95D7AB02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28"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47</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48</v>
      </c>
      <c r="C35" s="49"/>
      <c r="D35" s="49"/>
      <c r="E35" s="28"/>
      <c r="F35" s="21"/>
    </row>
    <row r="36" spans="1:6" ht="14.25" x14ac:dyDescent="0.2">
      <c r="A36" s="21"/>
      <c r="B36" s="49"/>
      <c r="C36" s="49"/>
      <c r="D36" s="49"/>
      <c r="E36" s="28"/>
      <c r="F36" s="21"/>
    </row>
    <row r="37" spans="1:6" ht="14.25" x14ac:dyDescent="0.2">
      <c r="A37" s="21"/>
      <c r="B37" s="49" t="s">
        <v>2</v>
      </c>
      <c r="C37" s="49"/>
      <c r="D37" s="49"/>
      <c r="E37" s="28"/>
      <c r="F37" s="21"/>
    </row>
    <row r="38" spans="1:6" ht="14.25" x14ac:dyDescent="0.2">
      <c r="A38" s="21"/>
      <c r="B38" s="49"/>
      <c r="C38" s="49"/>
      <c r="D38" s="49"/>
      <c r="E38" s="28"/>
      <c r="F38" s="21"/>
    </row>
    <row r="39" spans="1:6" ht="14.25" x14ac:dyDescent="0.2">
      <c r="A39" s="21"/>
      <c r="B39" s="49" t="s">
        <v>23</v>
      </c>
      <c r="C39" s="49"/>
      <c r="D39" s="49"/>
      <c r="E39" s="28"/>
      <c r="F39" s="21"/>
    </row>
    <row r="40" spans="1:6" ht="14.25" x14ac:dyDescent="0.2">
      <c r="A40" s="21"/>
      <c r="B40" s="49"/>
      <c r="C40" s="49"/>
      <c r="D40" s="49"/>
      <c r="E40" s="28"/>
      <c r="F40" s="21"/>
    </row>
    <row r="41" spans="1:6" ht="14.25" x14ac:dyDescent="0.2">
      <c r="A41" s="21"/>
      <c r="B41" s="49" t="s">
        <v>49</v>
      </c>
      <c r="C41" s="49"/>
      <c r="D41" s="49"/>
      <c r="E41" s="28"/>
      <c r="F41" s="21"/>
    </row>
    <row r="42" spans="1:6" ht="14.25" x14ac:dyDescent="0.2">
      <c r="A42" s="21"/>
      <c r="B42" s="49"/>
      <c r="C42" s="49"/>
      <c r="D42" s="49"/>
      <c r="E42" s="28"/>
      <c r="F42" s="21"/>
    </row>
    <row r="43" spans="1:6" ht="14.25" x14ac:dyDescent="0.2">
      <c r="A43" s="21"/>
      <c r="B43" s="49" t="s">
        <v>54</v>
      </c>
      <c r="C43" s="49"/>
      <c r="D43" s="49"/>
      <c r="E43" s="28"/>
      <c r="F43" s="21"/>
    </row>
    <row r="44" spans="1:6" ht="14.25" x14ac:dyDescent="0.2">
      <c r="A44" s="21"/>
      <c r="B44" s="49"/>
      <c r="C44" s="49"/>
      <c r="D44" s="49"/>
      <c r="E44" s="28"/>
      <c r="F44" s="21"/>
    </row>
    <row r="45" spans="1:6" ht="14.25" x14ac:dyDescent="0.2">
      <c r="A45" s="21"/>
      <c r="B45" s="49" t="s">
        <v>50</v>
      </c>
      <c r="C45" s="49"/>
      <c r="D45" s="49"/>
      <c r="E45" s="28"/>
      <c r="F45" s="21"/>
    </row>
    <row r="46" spans="1:6" ht="14.25" x14ac:dyDescent="0.2">
      <c r="A46" s="21"/>
      <c r="B46" s="49"/>
      <c r="C46" s="49"/>
      <c r="D46" s="49"/>
      <c r="E46" s="28"/>
      <c r="F46" s="21"/>
    </row>
    <row r="47" spans="1:6" ht="14.25" x14ac:dyDescent="0.2">
      <c r="A47" s="21"/>
      <c r="B47" s="49" t="s">
        <v>51</v>
      </c>
      <c r="C47" s="49"/>
      <c r="D47" s="49"/>
      <c r="E47" s="28"/>
      <c r="F47" s="21"/>
    </row>
    <row r="48" spans="1:6" ht="14.25" x14ac:dyDescent="0.2">
      <c r="A48" s="21"/>
      <c r="B48" s="49"/>
      <c r="C48" s="49"/>
      <c r="D48" s="49"/>
      <c r="E48" s="28"/>
      <c r="F48" s="21"/>
    </row>
    <row r="49" spans="1:6" ht="14.25" x14ac:dyDescent="0.2">
      <c r="A49" s="21"/>
      <c r="B49" s="49" t="s">
        <v>52</v>
      </c>
      <c r="C49" s="49"/>
      <c r="D49" s="49"/>
      <c r="E49" s="28"/>
      <c r="F49" s="21"/>
    </row>
    <row r="50" spans="1:6" ht="14.25" x14ac:dyDescent="0.2">
      <c r="A50" s="21"/>
      <c r="B50" s="49"/>
      <c r="C50" s="49"/>
      <c r="D50" s="49"/>
      <c r="E50" s="28"/>
      <c r="F50" s="21"/>
    </row>
    <row r="51" spans="1:6" ht="14.25" x14ac:dyDescent="0.2">
      <c r="A51" s="21"/>
      <c r="B51" s="49" t="s">
        <v>34</v>
      </c>
      <c r="C51" s="49"/>
      <c r="D51" s="49"/>
      <c r="E51" s="28"/>
      <c r="F51" s="21"/>
    </row>
    <row r="52" spans="1:6" ht="14.25" x14ac:dyDescent="0.2">
      <c r="A52" s="21"/>
      <c r="B52" s="49"/>
      <c r="C52" s="49"/>
      <c r="D52" s="49"/>
      <c r="E52" s="28"/>
      <c r="F52" s="21"/>
    </row>
    <row r="53" spans="1:6" ht="14.25" x14ac:dyDescent="0.2">
      <c r="A53" s="21"/>
      <c r="B53" s="49" t="s">
        <v>53</v>
      </c>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23*235</f>
        <v>5405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5405</v>
      </c>
      <c r="F72" s="21"/>
    </row>
    <row r="73" spans="1:6" ht="13.5" customHeight="1" x14ac:dyDescent="0.2">
      <c r="A73" s="21"/>
      <c r="B73" s="26" t="s">
        <v>5</v>
      </c>
      <c r="C73" s="31">
        <v>0.05</v>
      </c>
      <c r="D73" s="26"/>
      <c r="E73" s="35">
        <f>ROUND(E72*C73,2)</f>
        <v>270.25</v>
      </c>
      <c r="F73" s="21"/>
    </row>
    <row r="74" spans="1:6" ht="13.5" customHeight="1" x14ac:dyDescent="0.2">
      <c r="A74" s="21"/>
      <c r="B74" s="26" t="s">
        <v>4</v>
      </c>
      <c r="C74" s="42">
        <v>9.9750000000000005E-2</v>
      </c>
      <c r="D74" s="26"/>
      <c r="E74" s="43">
        <f>ROUND(E72*C74,2)</f>
        <v>539.15</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6214.4</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6214.4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90:D90"/>
    <mergeCell ref="B83:E83"/>
    <mergeCell ref="B87:E87"/>
    <mergeCell ref="B35:D35"/>
    <mergeCell ref="B36:D36"/>
    <mergeCell ref="B37:D37"/>
    <mergeCell ref="B38:D38"/>
    <mergeCell ref="B39:D39"/>
    <mergeCell ref="B40:D40"/>
    <mergeCell ref="B41:D41"/>
    <mergeCell ref="B42:D42"/>
    <mergeCell ref="B45:D45"/>
    <mergeCell ref="B46:D46"/>
    <mergeCell ref="B47:D47"/>
    <mergeCell ref="B78:D78"/>
    <mergeCell ref="A85:F85"/>
    <mergeCell ref="A30:F30"/>
    <mergeCell ref="B79:D79"/>
    <mergeCell ref="B53:D53"/>
    <mergeCell ref="B43:D43"/>
    <mergeCell ref="B48:D48"/>
    <mergeCell ref="B49:D49"/>
    <mergeCell ref="B50:D50"/>
    <mergeCell ref="B51:D51"/>
    <mergeCell ref="B52:D52"/>
    <mergeCell ref="B54:D54"/>
    <mergeCell ref="B56:D56"/>
    <mergeCell ref="B57:D57"/>
    <mergeCell ref="B58:D58"/>
    <mergeCell ref="B77:D77"/>
    <mergeCell ref="B55:D5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44:D44"/>
  </mergeCells>
  <phoneticPr fontId="0" type="noConversion"/>
  <dataValidations count="1">
    <dataValidation type="list" allowBlank="1" showInputMessage="1" showErrorMessage="1" sqref="B77:B79 B12:B20 B33:B53 B54:B68"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4C619-41C0-4FB5-958B-76DA9D9B9669}">
  <sheetPr>
    <pageSetUpPr fitToPage="1"/>
  </sheetPr>
  <dimension ref="A12:F92"/>
  <sheetViews>
    <sheetView view="pageBreakPreview"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103</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109</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104</v>
      </c>
      <c r="C35" s="49"/>
      <c r="D35" s="49"/>
      <c r="E35" s="28"/>
      <c r="F35" s="21"/>
    </row>
    <row r="36" spans="1:6" ht="14.25" x14ac:dyDescent="0.2">
      <c r="A36" s="21"/>
      <c r="B36" s="49"/>
      <c r="C36" s="49"/>
      <c r="D36" s="49"/>
      <c r="E36" s="28"/>
      <c r="F36" s="21"/>
    </row>
    <row r="37" spans="1:6" ht="14.25" x14ac:dyDescent="0.2">
      <c r="A37" s="21"/>
      <c r="B37" s="49" t="s">
        <v>105</v>
      </c>
      <c r="C37" s="49"/>
      <c r="D37" s="49"/>
      <c r="E37" s="28"/>
      <c r="F37" s="21"/>
    </row>
    <row r="38" spans="1:6" ht="14.25" x14ac:dyDescent="0.2">
      <c r="A38" s="21"/>
      <c r="B38" s="49"/>
      <c r="C38" s="49"/>
      <c r="D38" s="49"/>
      <c r="E38" s="28"/>
      <c r="F38" s="21"/>
    </row>
    <row r="39" spans="1:6" ht="14.25" x14ac:dyDescent="0.2">
      <c r="A39" s="21"/>
      <c r="B39" s="49" t="s">
        <v>106</v>
      </c>
      <c r="C39" s="49"/>
      <c r="D39" s="49"/>
      <c r="E39" s="28"/>
      <c r="F39" s="21"/>
    </row>
    <row r="40" spans="1:6" ht="14.25" x14ac:dyDescent="0.2">
      <c r="A40" s="21"/>
      <c r="B40" s="49"/>
      <c r="C40" s="49"/>
      <c r="D40" s="49"/>
      <c r="E40" s="28"/>
      <c r="F40" s="21"/>
    </row>
    <row r="41" spans="1:6" ht="14.25" x14ac:dyDescent="0.2">
      <c r="A41" s="21"/>
      <c r="B41" s="49" t="s">
        <v>108</v>
      </c>
      <c r="C41" s="49"/>
      <c r="D41" s="49"/>
      <c r="E41" s="28"/>
      <c r="F41" s="21"/>
    </row>
    <row r="42" spans="1:6" ht="14.25" x14ac:dyDescent="0.2">
      <c r="A42" s="21"/>
      <c r="B42" s="49"/>
      <c r="C42" s="49"/>
      <c r="D42" s="49"/>
      <c r="E42" s="28"/>
      <c r="F42" s="21"/>
    </row>
    <row r="43" spans="1:6" ht="14.25" x14ac:dyDescent="0.2">
      <c r="A43" s="21"/>
      <c r="B43" s="49" t="s">
        <v>38</v>
      </c>
      <c r="C43" s="49"/>
      <c r="D43" s="49"/>
      <c r="E43" s="28"/>
      <c r="F43" s="21"/>
    </row>
    <row r="44" spans="1:6" ht="14.25" x14ac:dyDescent="0.2">
      <c r="A44" s="21"/>
      <c r="B44" s="49"/>
      <c r="C44" s="49"/>
      <c r="D44" s="49"/>
      <c r="E44" s="28"/>
      <c r="F44" s="21"/>
    </row>
    <row r="45" spans="1:6" ht="14.25" x14ac:dyDescent="0.2">
      <c r="A45" s="21"/>
      <c r="B45" s="49" t="s">
        <v>107</v>
      </c>
      <c r="C45" s="49"/>
      <c r="D45" s="49"/>
      <c r="E45" s="28"/>
      <c r="F45" s="21"/>
    </row>
    <row r="46" spans="1:6" ht="14.25" x14ac:dyDescent="0.2">
      <c r="A46" s="21"/>
      <c r="B46" s="49"/>
      <c r="C46" s="49"/>
      <c r="D46" s="49"/>
      <c r="E46" s="28"/>
      <c r="F46" s="21"/>
    </row>
    <row r="47" spans="1:6" ht="14.25" x14ac:dyDescent="0.2">
      <c r="A47" s="21"/>
      <c r="B47" s="49" t="s">
        <v>8</v>
      </c>
      <c r="C47" s="49"/>
      <c r="D47" s="49"/>
      <c r="E47" s="28"/>
      <c r="F47" s="21"/>
    </row>
    <row r="48" spans="1:6" ht="14.25" x14ac:dyDescent="0.2">
      <c r="A48" s="21"/>
      <c r="B48" s="49"/>
      <c r="C48" s="49"/>
      <c r="D48" s="49"/>
      <c r="E48" s="28"/>
      <c r="F48" s="21"/>
    </row>
    <row r="49" spans="1:6" ht="14.25" x14ac:dyDescent="0.2">
      <c r="A49" s="21"/>
      <c r="B49" s="49" t="s">
        <v>24</v>
      </c>
      <c r="C49" s="49"/>
      <c r="D49" s="49"/>
      <c r="E49" s="28"/>
      <c r="F49" s="21"/>
    </row>
    <row r="50" spans="1:6" ht="14.25" x14ac:dyDescent="0.2">
      <c r="A50" s="21"/>
      <c r="B50" s="49"/>
      <c r="C50" s="49"/>
      <c r="D50" s="49"/>
      <c r="E50" s="28"/>
      <c r="F50" s="21"/>
    </row>
    <row r="51" spans="1:6" ht="14.25" x14ac:dyDescent="0.2">
      <c r="A51" s="21"/>
      <c r="B51" s="49" t="s">
        <v>22</v>
      </c>
      <c r="C51" s="49"/>
      <c r="D51" s="49"/>
      <c r="E51" s="28"/>
      <c r="F51" s="21"/>
    </row>
    <row r="52" spans="1:6" ht="14.25" x14ac:dyDescent="0.2">
      <c r="A52" s="21"/>
      <c r="B52" s="49"/>
      <c r="C52" s="49"/>
      <c r="D52" s="49"/>
      <c r="E52" s="28"/>
      <c r="F52" s="21"/>
    </row>
    <row r="53" spans="1:6" ht="14.25" x14ac:dyDescent="0.2">
      <c r="A53" s="21"/>
      <c r="B53" s="49" t="s">
        <v>25</v>
      </c>
      <c r="C53" s="49"/>
      <c r="D53" s="49"/>
      <c r="E53" s="28"/>
      <c r="F53" s="21"/>
    </row>
    <row r="54" spans="1:6" ht="14.25" x14ac:dyDescent="0.2">
      <c r="A54" s="21"/>
      <c r="B54" s="49"/>
      <c r="C54" s="49"/>
      <c r="D54" s="49"/>
      <c r="E54" s="28"/>
      <c r="F54" s="21"/>
    </row>
    <row r="55" spans="1:6" ht="14.25" x14ac:dyDescent="0.2">
      <c r="A55" s="21"/>
      <c r="B55" s="49" t="s">
        <v>39</v>
      </c>
      <c r="C55" s="49"/>
      <c r="D55" s="49"/>
      <c r="E55" s="28"/>
      <c r="F55" s="21"/>
    </row>
    <row r="56" spans="1:6" ht="14.25" x14ac:dyDescent="0.2">
      <c r="A56" s="21"/>
      <c r="B56" s="49"/>
      <c r="C56" s="49"/>
      <c r="D56" s="49"/>
      <c r="E56" s="28"/>
      <c r="F56" s="21"/>
    </row>
    <row r="57" spans="1:6" ht="14.25" x14ac:dyDescent="0.2">
      <c r="A57" s="21"/>
      <c r="B57" s="49" t="s">
        <v>110</v>
      </c>
      <c r="C57" s="49"/>
      <c r="D57" s="49"/>
      <c r="E57" s="28"/>
      <c r="F57" s="21"/>
    </row>
    <row r="58" spans="1:6" ht="14.25" x14ac:dyDescent="0.2">
      <c r="A58" s="21"/>
      <c r="B58" s="49"/>
      <c r="C58" s="49"/>
      <c r="D58" s="49"/>
      <c r="E58" s="28"/>
      <c r="F58" s="21"/>
    </row>
    <row r="59" spans="1:6" ht="14.25" x14ac:dyDescent="0.2">
      <c r="A59" s="21"/>
      <c r="B59" s="49" t="s">
        <v>111</v>
      </c>
      <c r="C59" s="49"/>
      <c r="D59" s="49"/>
      <c r="E59" s="28"/>
      <c r="F59" s="21"/>
    </row>
    <row r="60" spans="1:6" ht="14.25" x14ac:dyDescent="0.2">
      <c r="A60" s="21"/>
      <c r="B60" s="49"/>
      <c r="C60" s="49"/>
      <c r="D60" s="49"/>
      <c r="E60" s="28"/>
      <c r="F60" s="21"/>
    </row>
    <row r="61" spans="1:6" ht="14.25" x14ac:dyDescent="0.2">
      <c r="A61" s="21"/>
      <c r="B61" s="49" t="s">
        <v>112</v>
      </c>
      <c r="C61" s="49"/>
      <c r="D61" s="49"/>
      <c r="E61" s="28"/>
      <c r="F61" s="21"/>
    </row>
    <row r="62" spans="1:6" ht="14.25" x14ac:dyDescent="0.2">
      <c r="A62" s="21"/>
      <c r="B62" s="49"/>
      <c r="C62" s="49"/>
      <c r="D62" s="49"/>
      <c r="E62" s="28"/>
      <c r="F62" s="21"/>
    </row>
    <row r="63" spans="1:6" ht="14.25" x14ac:dyDescent="0.2">
      <c r="A63" s="21"/>
      <c r="B63" s="49" t="s">
        <v>113</v>
      </c>
      <c r="C63" s="49"/>
      <c r="D63" s="49"/>
      <c r="E63" s="28"/>
      <c r="F63" s="21"/>
    </row>
    <row r="64" spans="1:6" ht="14.25" x14ac:dyDescent="0.2">
      <c r="A64" s="21"/>
      <c r="B64" s="49"/>
      <c r="C64" s="49"/>
      <c r="D64" s="49"/>
      <c r="E64" s="28"/>
      <c r="F64" s="21"/>
    </row>
    <row r="65" spans="1:6" ht="14.25" x14ac:dyDescent="0.2">
      <c r="A65" s="21"/>
      <c r="B65" s="49" t="s">
        <v>114</v>
      </c>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42.5*265</f>
        <v>11262.5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11262.5</v>
      </c>
      <c r="F72" s="21"/>
    </row>
    <row r="73" spans="1:6" ht="13.5" customHeight="1" x14ac:dyDescent="0.2">
      <c r="A73" s="21"/>
      <c r="B73" s="26" t="s">
        <v>5</v>
      </c>
      <c r="C73" s="31">
        <v>0.05</v>
      </c>
      <c r="D73" s="26"/>
      <c r="E73" s="35">
        <f>ROUND(E72*C73,2)</f>
        <v>563.13</v>
      </c>
      <c r="F73" s="21"/>
    </row>
    <row r="74" spans="1:6" ht="13.5" customHeight="1" x14ac:dyDescent="0.2">
      <c r="A74" s="21"/>
      <c r="B74" s="26" t="s">
        <v>4</v>
      </c>
      <c r="C74" s="42">
        <v>9.9750000000000005E-2</v>
      </c>
      <c r="D74" s="26"/>
      <c r="E74" s="43">
        <f>ROUND(E72*C74,2)</f>
        <v>1123.43</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12949.06</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12949.06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52:D52"/>
    <mergeCell ref="B38:D38"/>
    <mergeCell ref="B39:D39"/>
    <mergeCell ref="B40:D40"/>
    <mergeCell ref="B41:D41"/>
    <mergeCell ref="B42:D42"/>
    <mergeCell ref="B43:D43"/>
    <mergeCell ref="B44:D44"/>
    <mergeCell ref="B45:D45"/>
    <mergeCell ref="B46:D46"/>
    <mergeCell ref="B50:D50"/>
    <mergeCell ref="B51:D51"/>
    <mergeCell ref="B64:D64"/>
    <mergeCell ref="B53:D53"/>
    <mergeCell ref="B54:D54"/>
    <mergeCell ref="B55:D55"/>
    <mergeCell ref="B56:D56"/>
    <mergeCell ref="B57:D57"/>
    <mergeCell ref="B58:D58"/>
    <mergeCell ref="B59:D59"/>
    <mergeCell ref="B60:D60"/>
    <mergeCell ref="B61:D61"/>
    <mergeCell ref="B62:D62"/>
    <mergeCell ref="B63:D63"/>
    <mergeCell ref="B90:D90"/>
    <mergeCell ref="B47:D47"/>
    <mergeCell ref="B48:D48"/>
    <mergeCell ref="B49:D49"/>
    <mergeCell ref="B79:D79"/>
    <mergeCell ref="B83:E83"/>
    <mergeCell ref="A84:F84"/>
    <mergeCell ref="A85:F85"/>
    <mergeCell ref="B87:E87"/>
    <mergeCell ref="A88:F88"/>
    <mergeCell ref="B65:D65"/>
    <mergeCell ref="B66:D66"/>
    <mergeCell ref="B67:D67"/>
    <mergeCell ref="B68:D68"/>
    <mergeCell ref="B77:D77"/>
    <mergeCell ref="B78:D78"/>
  </mergeCells>
  <dataValidations count="1">
    <dataValidation type="list" allowBlank="1" showInputMessage="1" showErrorMessage="1" sqref="B77:B79 B12:B20 B33:B68" xr:uid="{7E8DBC64-A2AB-4E55-AF20-781576B3EC9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2FFDE-0408-4018-9269-5306E3BB073B}">
  <sheetPr>
    <pageSetUpPr fitToPage="1"/>
  </sheetPr>
  <dimension ref="A12:F91"/>
  <sheetViews>
    <sheetView view="pageBreakPreview" topLeftCell="A4" zoomScale="80" zoomScaleNormal="100" zoomScaleSheetLayoutView="80" workbookViewId="0">
      <selection activeCell="B33" sqref="B33:D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116</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117</v>
      </c>
      <c r="C35" s="49"/>
      <c r="D35" s="49"/>
      <c r="E35" s="28"/>
      <c r="F35" s="21"/>
    </row>
    <row r="36" spans="1:6" ht="14.25" x14ac:dyDescent="0.2">
      <c r="A36" s="21"/>
      <c r="B36" s="49"/>
      <c r="C36" s="49"/>
      <c r="D36" s="49"/>
      <c r="E36" s="28"/>
      <c r="F36" s="21"/>
    </row>
    <row r="37" spans="1:6" ht="14.25" x14ac:dyDescent="0.2">
      <c r="A37" s="21"/>
      <c r="B37" s="49" t="s">
        <v>39</v>
      </c>
      <c r="C37" s="49"/>
      <c r="D37" s="49"/>
      <c r="E37" s="28"/>
      <c r="F37" s="21"/>
    </row>
    <row r="38" spans="1:6" ht="14.25" x14ac:dyDescent="0.2">
      <c r="A38" s="21"/>
      <c r="B38" s="49"/>
      <c r="C38" s="49"/>
      <c r="D38" s="49"/>
      <c r="E38" s="28"/>
      <c r="F38" s="21"/>
    </row>
    <row r="39" spans="1:6" ht="14.25" x14ac:dyDescent="0.2">
      <c r="A39" s="21"/>
      <c r="B39" s="49" t="s">
        <v>118</v>
      </c>
      <c r="C39" s="49"/>
      <c r="D39" s="49"/>
      <c r="E39" s="28"/>
      <c r="F39" s="21"/>
    </row>
    <row r="40" spans="1:6" ht="14.25" x14ac:dyDescent="0.2">
      <c r="A40" s="21"/>
      <c r="B40" s="49"/>
      <c r="C40" s="49"/>
      <c r="D40" s="49"/>
      <c r="E40" s="28"/>
      <c r="F40" s="21"/>
    </row>
    <row r="41" spans="1:6" ht="14.25" x14ac:dyDescent="0.2">
      <c r="A41" s="21"/>
      <c r="B41" s="49" t="s">
        <v>31</v>
      </c>
      <c r="C41" s="49"/>
      <c r="D41" s="49"/>
      <c r="E41" s="28"/>
      <c r="F41" s="21"/>
    </row>
    <row r="42" spans="1:6" ht="14.25" x14ac:dyDescent="0.2">
      <c r="A42" s="21"/>
      <c r="B42" s="49"/>
      <c r="C42" s="49"/>
      <c r="D42" s="49"/>
      <c r="E42" s="28"/>
      <c r="F42" s="21"/>
    </row>
    <row r="43" spans="1:6" ht="28.5" customHeight="1" x14ac:dyDescent="0.2">
      <c r="A43" s="21"/>
      <c r="B43" s="49" t="s">
        <v>119</v>
      </c>
      <c r="C43" s="49"/>
      <c r="D43" s="49"/>
      <c r="E43" s="28"/>
      <c r="F43" s="21"/>
    </row>
    <row r="44" spans="1:6" ht="14.25" x14ac:dyDescent="0.2">
      <c r="A44" s="21"/>
      <c r="B44" s="49"/>
      <c r="C44" s="49"/>
      <c r="D44" s="49"/>
      <c r="E44" s="28"/>
      <c r="F44" s="21"/>
    </row>
    <row r="45" spans="1:6" ht="14.25" x14ac:dyDescent="0.2">
      <c r="A45" s="21"/>
      <c r="B45" s="49" t="s">
        <v>32</v>
      </c>
      <c r="C45" s="49"/>
      <c r="D45" s="49"/>
      <c r="E45" s="28"/>
      <c r="F45" s="21"/>
    </row>
    <row r="46" spans="1:6" ht="14.25" x14ac:dyDescent="0.2">
      <c r="A46" s="21"/>
      <c r="B46" s="49"/>
      <c r="C46" s="49"/>
      <c r="D46" s="49"/>
      <c r="E46" s="28"/>
      <c r="F46" s="21"/>
    </row>
    <row r="47" spans="1:6" ht="14.25" x14ac:dyDescent="0.2">
      <c r="A47" s="21"/>
      <c r="B47" s="49" t="s">
        <v>120</v>
      </c>
      <c r="C47" s="49"/>
      <c r="D47" s="49"/>
      <c r="E47" s="28"/>
      <c r="F47" s="21"/>
    </row>
    <row r="48" spans="1:6" ht="14.25" x14ac:dyDescent="0.2">
      <c r="A48" s="21"/>
      <c r="B48" s="49"/>
      <c r="C48" s="49"/>
      <c r="D48" s="49"/>
      <c r="E48" s="28"/>
      <c r="F48" s="21"/>
    </row>
    <row r="49" spans="1:6" ht="14.25" x14ac:dyDescent="0.2">
      <c r="A49" s="21"/>
      <c r="B49" s="49" t="s">
        <v>121</v>
      </c>
      <c r="C49" s="49"/>
      <c r="D49" s="49"/>
      <c r="E49" s="28"/>
      <c r="F49" s="21"/>
    </row>
    <row r="50" spans="1:6" ht="14.25" x14ac:dyDescent="0.2">
      <c r="A50" s="21"/>
      <c r="B50" s="49"/>
      <c r="C50" s="49"/>
      <c r="D50" s="49"/>
      <c r="E50" s="28"/>
      <c r="F50" s="21"/>
    </row>
    <row r="51" spans="1:6" ht="14.25" x14ac:dyDescent="0.2">
      <c r="A51" s="21"/>
      <c r="B51" s="49" t="s">
        <v>123</v>
      </c>
      <c r="C51" s="49"/>
      <c r="D51" s="49"/>
      <c r="E51" s="28"/>
      <c r="F51" s="21"/>
    </row>
    <row r="52" spans="1:6" ht="14.25" x14ac:dyDescent="0.2">
      <c r="A52" s="21"/>
      <c r="B52" s="49"/>
      <c r="C52" s="49"/>
      <c r="D52" s="49"/>
      <c r="E52" s="28"/>
      <c r="F52" s="21"/>
    </row>
    <row r="53" spans="1:6" ht="14.25" x14ac:dyDescent="0.2">
      <c r="A53" s="21"/>
      <c r="B53" s="49" t="s">
        <v>122</v>
      </c>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3.5" customHeight="1" x14ac:dyDescent="0.2">
      <c r="A67" s="21"/>
      <c r="B67" s="49"/>
      <c r="C67" s="49"/>
      <c r="D67" s="49"/>
      <c r="E67" s="28"/>
      <c r="F67" s="21"/>
    </row>
    <row r="68" spans="1:6" ht="13.5" customHeight="1" x14ac:dyDescent="0.2">
      <c r="A68" s="21"/>
      <c r="B68" s="25" t="s">
        <v>17</v>
      </c>
      <c r="C68" s="26"/>
      <c r="D68" s="26"/>
      <c r="E68" s="29">
        <f>21.5*265</f>
        <v>5697.5</v>
      </c>
      <c r="F68" s="21"/>
    </row>
    <row r="69" spans="1:6" ht="13.5" customHeight="1" x14ac:dyDescent="0.2">
      <c r="A69" s="21"/>
      <c r="B69" s="34" t="s">
        <v>14</v>
      </c>
      <c r="C69" s="26"/>
      <c r="D69" s="26"/>
      <c r="E69" s="30">
        <v>25</v>
      </c>
      <c r="F69" s="21"/>
    </row>
    <row r="70" spans="1:6" ht="13.5" customHeight="1" x14ac:dyDescent="0.2">
      <c r="A70" s="21"/>
      <c r="B70" s="34" t="s">
        <v>15</v>
      </c>
      <c r="C70" s="26"/>
      <c r="D70" s="26"/>
      <c r="E70" s="30">
        <v>0</v>
      </c>
      <c r="F70" s="21"/>
    </row>
    <row r="71" spans="1:6" ht="13.5" customHeight="1" x14ac:dyDescent="0.2">
      <c r="A71" s="21"/>
      <c r="B71" s="25" t="s">
        <v>16</v>
      </c>
      <c r="C71" s="26"/>
      <c r="D71" s="26"/>
      <c r="E71" s="29">
        <f>SUM(E68:E70)</f>
        <v>5722.5</v>
      </c>
      <c r="F71" s="21"/>
    </row>
    <row r="72" spans="1:6" ht="13.5" customHeight="1" x14ac:dyDescent="0.2">
      <c r="A72" s="21"/>
      <c r="B72" s="26" t="s">
        <v>5</v>
      </c>
      <c r="C72" s="31">
        <v>0.05</v>
      </c>
      <c r="D72" s="26"/>
      <c r="E72" s="35">
        <f>ROUND(E71*C72,2)</f>
        <v>286.13</v>
      </c>
      <c r="F72" s="21"/>
    </row>
    <row r="73" spans="1:6" ht="13.5" customHeight="1" x14ac:dyDescent="0.2">
      <c r="A73" s="21"/>
      <c r="B73" s="26" t="s">
        <v>4</v>
      </c>
      <c r="C73" s="42">
        <v>9.9750000000000005E-2</v>
      </c>
      <c r="D73" s="26"/>
      <c r="E73" s="43">
        <f>ROUND(E71*C73,2)</f>
        <v>570.82000000000005</v>
      </c>
      <c r="F73" s="21"/>
    </row>
    <row r="74" spans="1:6" ht="13.5" customHeight="1" x14ac:dyDescent="0.2">
      <c r="A74" s="21"/>
      <c r="B74" s="26"/>
      <c r="C74" s="26"/>
      <c r="D74" s="26"/>
      <c r="E74" s="32"/>
      <c r="F74" s="21"/>
    </row>
    <row r="75" spans="1:6" ht="16.5" customHeight="1" thickBot="1" x14ac:dyDescent="0.25">
      <c r="A75" s="21"/>
      <c r="B75" s="25" t="s">
        <v>18</v>
      </c>
      <c r="C75" s="26"/>
      <c r="D75" s="26"/>
      <c r="E75" s="33">
        <f>SUM(E71:E73)</f>
        <v>6579.45</v>
      </c>
      <c r="F75" s="21"/>
    </row>
    <row r="76" spans="1:6" ht="15.75" thickTop="1" x14ac:dyDescent="0.2">
      <c r="A76" s="21"/>
      <c r="B76" s="51"/>
      <c r="C76" s="51"/>
      <c r="D76" s="51"/>
      <c r="E76" s="36"/>
      <c r="F76" s="21"/>
    </row>
    <row r="77" spans="1:6" ht="15" x14ac:dyDescent="0.2">
      <c r="A77" s="21"/>
      <c r="B77" s="56" t="s">
        <v>20</v>
      </c>
      <c r="C77" s="56"/>
      <c r="D77" s="56"/>
      <c r="E77" s="36">
        <v>0</v>
      </c>
      <c r="F77" s="21"/>
    </row>
    <row r="78" spans="1:6" ht="15" x14ac:dyDescent="0.2">
      <c r="A78" s="21"/>
      <c r="B78" s="51"/>
      <c r="C78" s="51"/>
      <c r="D78" s="51"/>
      <c r="E78" s="36"/>
      <c r="F78" s="21"/>
    </row>
    <row r="79" spans="1:6" ht="19.5" customHeight="1" x14ac:dyDescent="0.2">
      <c r="A79" s="21"/>
      <c r="B79" s="37" t="s">
        <v>19</v>
      </c>
      <c r="C79" s="38"/>
      <c r="D79" s="38"/>
      <c r="E79" s="39">
        <f>E75-E77</f>
        <v>6579.45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4"/>
      <c r="C82" s="54"/>
      <c r="D82" s="54"/>
      <c r="E82" s="54"/>
      <c r="F82" s="21"/>
    </row>
    <row r="83" spans="1:6" ht="14.25" x14ac:dyDescent="0.2">
      <c r="A83" s="48" t="s">
        <v>35</v>
      </c>
      <c r="B83" s="48"/>
      <c r="C83" s="48"/>
      <c r="D83" s="48"/>
      <c r="E83" s="48"/>
      <c r="F83" s="48"/>
    </row>
    <row r="84" spans="1:6" ht="14.25" x14ac:dyDescent="0.2">
      <c r="A84" s="57" t="s">
        <v>36</v>
      </c>
      <c r="B84" s="57"/>
      <c r="C84" s="57"/>
      <c r="D84" s="57"/>
      <c r="E84" s="57"/>
      <c r="F84" s="57"/>
    </row>
    <row r="85" spans="1:6" x14ac:dyDescent="0.2">
      <c r="A85" s="21"/>
      <c r="B85" s="21"/>
      <c r="C85" s="21"/>
      <c r="D85" s="21"/>
      <c r="E85" s="21"/>
      <c r="F85" s="21"/>
    </row>
    <row r="86" spans="1:6" x14ac:dyDescent="0.2">
      <c r="A86" s="21"/>
      <c r="B86" s="55"/>
      <c r="C86" s="55"/>
      <c r="D86" s="55"/>
      <c r="E86" s="55"/>
      <c r="F86" s="21"/>
    </row>
    <row r="87" spans="1:6" ht="15" x14ac:dyDescent="0.2">
      <c r="A87" s="47" t="s">
        <v>7</v>
      </c>
      <c r="B87" s="47"/>
      <c r="C87" s="47"/>
      <c r="D87" s="47"/>
      <c r="E87" s="47"/>
      <c r="F87" s="47"/>
    </row>
    <row r="89" spans="1:6" ht="39.75" customHeight="1" x14ac:dyDescent="0.2">
      <c r="B89" s="52"/>
      <c r="C89" s="53"/>
      <c r="D89" s="53"/>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50:D50"/>
    <mergeCell ref="B51:D51"/>
    <mergeCell ref="B66:D66"/>
    <mergeCell ref="B53:D53"/>
    <mergeCell ref="B56:D56"/>
    <mergeCell ref="B57:D57"/>
    <mergeCell ref="B58:D58"/>
    <mergeCell ref="B59:D59"/>
    <mergeCell ref="B60:D60"/>
    <mergeCell ref="B61:D61"/>
    <mergeCell ref="B62:D62"/>
    <mergeCell ref="B63:D63"/>
    <mergeCell ref="B64:D64"/>
    <mergeCell ref="B65:D65"/>
    <mergeCell ref="B45:D45"/>
    <mergeCell ref="B46:D46"/>
    <mergeCell ref="B47:D47"/>
    <mergeCell ref="B48:D48"/>
    <mergeCell ref="B49:D49"/>
    <mergeCell ref="B41:D41"/>
    <mergeCell ref="A30:F30"/>
    <mergeCell ref="B33:D33"/>
    <mergeCell ref="B54:D54"/>
    <mergeCell ref="B55:D55"/>
    <mergeCell ref="B34:D34"/>
    <mergeCell ref="B35:D35"/>
    <mergeCell ref="B36:D36"/>
    <mergeCell ref="B37:D37"/>
    <mergeCell ref="B38:D38"/>
    <mergeCell ref="B39:D39"/>
    <mergeCell ref="B40:D40"/>
    <mergeCell ref="B52:D52"/>
    <mergeCell ref="B42:D42"/>
    <mergeCell ref="B43:D43"/>
    <mergeCell ref="B44:D44"/>
  </mergeCells>
  <dataValidations count="1">
    <dataValidation type="list" allowBlank="1" showInputMessage="1" showErrorMessage="1" sqref="B76:B78 B12:B20 B33 B34:B67" xr:uid="{96053BD4-DD45-4231-8919-28CDEDDE9E5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7207-77BA-44FC-9B10-2645F31E08E1}">
  <sheetPr>
    <pageSetUpPr fitToPage="1"/>
  </sheetPr>
  <dimension ref="A12:F92"/>
  <sheetViews>
    <sheetView view="pageBreakPreview" topLeftCell="A22"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125</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126</v>
      </c>
      <c r="C35" s="49"/>
      <c r="D35" s="49"/>
      <c r="E35" s="28"/>
      <c r="F35" s="21"/>
    </row>
    <row r="36" spans="1:6" ht="14.25" x14ac:dyDescent="0.2">
      <c r="A36" s="21"/>
      <c r="B36" s="49"/>
      <c r="C36" s="49"/>
      <c r="D36" s="49"/>
      <c r="E36" s="28"/>
      <c r="F36" s="21"/>
    </row>
    <row r="37" spans="1:6" ht="14.25" x14ac:dyDescent="0.2">
      <c r="A37" s="21"/>
      <c r="B37" s="49" t="s">
        <v>127</v>
      </c>
      <c r="C37" s="49"/>
      <c r="D37" s="49"/>
      <c r="E37" s="28"/>
      <c r="F37" s="21"/>
    </row>
    <row r="38" spans="1:6" ht="14.25" x14ac:dyDescent="0.2">
      <c r="A38" s="21"/>
      <c r="B38" s="49"/>
      <c r="C38" s="49"/>
      <c r="D38" s="49"/>
      <c r="E38" s="28"/>
      <c r="F38" s="21"/>
    </row>
    <row r="39" spans="1:6" ht="14.25" x14ac:dyDescent="0.2">
      <c r="A39" s="21"/>
      <c r="B39" s="49" t="s">
        <v>85</v>
      </c>
      <c r="C39" s="49"/>
      <c r="D39" s="49"/>
      <c r="E39" s="28"/>
      <c r="F39" s="21"/>
    </row>
    <row r="40" spans="1:6" ht="14.25" x14ac:dyDescent="0.2">
      <c r="A40" s="21"/>
      <c r="B40" s="49"/>
      <c r="C40" s="49"/>
      <c r="D40" s="49"/>
      <c r="E40" s="28"/>
      <c r="F40" s="21"/>
    </row>
    <row r="41" spans="1:6" ht="14.25" x14ac:dyDescent="0.2">
      <c r="A41" s="21"/>
      <c r="B41" s="49"/>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3.75*265</f>
        <v>993.75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993.75</v>
      </c>
      <c r="F72" s="21"/>
    </row>
    <row r="73" spans="1:6" ht="13.5" customHeight="1" x14ac:dyDescent="0.2">
      <c r="A73" s="21"/>
      <c r="B73" s="26" t="s">
        <v>5</v>
      </c>
      <c r="C73" s="31">
        <v>0.05</v>
      </c>
      <c r="D73" s="26"/>
      <c r="E73" s="35">
        <f>ROUND(E72*C73,2)</f>
        <v>49.69</v>
      </c>
      <c r="F73" s="21"/>
    </row>
    <row r="74" spans="1:6" ht="13.5" customHeight="1" x14ac:dyDescent="0.2">
      <c r="A74" s="21"/>
      <c r="B74" s="26" t="s">
        <v>4</v>
      </c>
      <c r="C74" s="42">
        <v>9.9750000000000005E-2</v>
      </c>
      <c r="D74" s="26"/>
      <c r="E74" s="43">
        <f>ROUND(E72*C74,2)</f>
        <v>99.13</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1142.5700000000002</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1142.5700000000002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87:E87"/>
    <mergeCell ref="A88:F88"/>
    <mergeCell ref="B90:D90"/>
    <mergeCell ref="B44:D44"/>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1:D41"/>
    <mergeCell ref="B42:D42"/>
    <mergeCell ref="B43:D43"/>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484C2E5D-0FA3-4D38-A72E-EEA60E36420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BB1C9-20DA-4F82-AB06-FD25F6C76411}">
  <sheetPr>
    <pageSetUpPr fitToPage="1"/>
  </sheetPr>
  <dimension ref="A12:F92"/>
  <sheetViews>
    <sheetView view="pageBreakPreview" topLeftCell="A16"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130</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131</v>
      </c>
      <c r="C35" s="49"/>
      <c r="D35" s="49"/>
      <c r="E35" s="28"/>
      <c r="F35" s="21"/>
    </row>
    <row r="36" spans="1:6" ht="14.25" x14ac:dyDescent="0.2">
      <c r="A36" s="21"/>
      <c r="B36" s="49"/>
      <c r="C36" s="49"/>
      <c r="D36" s="49"/>
      <c r="E36" s="28"/>
      <c r="F36" s="21"/>
    </row>
    <row r="37" spans="1:6" ht="14.25" x14ac:dyDescent="0.2">
      <c r="A37" s="21"/>
      <c r="B37" s="49" t="s">
        <v>132</v>
      </c>
      <c r="C37" s="49"/>
      <c r="D37" s="49"/>
      <c r="E37" s="28"/>
      <c r="F37" s="21"/>
    </row>
    <row r="38" spans="1:6" ht="14.25" x14ac:dyDescent="0.2">
      <c r="A38" s="21"/>
      <c r="B38" s="49"/>
      <c r="C38" s="49"/>
      <c r="D38" s="49"/>
      <c r="E38" s="28"/>
      <c r="F38" s="21"/>
    </row>
    <row r="39" spans="1:6" ht="14.25" x14ac:dyDescent="0.2">
      <c r="A39" s="21"/>
      <c r="B39" s="49" t="s">
        <v>134</v>
      </c>
      <c r="C39" s="49"/>
      <c r="D39" s="49"/>
      <c r="E39" s="28"/>
      <c r="F39" s="21"/>
    </row>
    <row r="40" spans="1:6" ht="14.25" x14ac:dyDescent="0.2">
      <c r="A40" s="21"/>
      <c r="B40" s="49"/>
      <c r="C40" s="49"/>
      <c r="D40" s="49"/>
      <c r="E40" s="28"/>
      <c r="F40" s="21"/>
    </row>
    <row r="41" spans="1:6" ht="14.25" x14ac:dyDescent="0.2">
      <c r="A41" s="21"/>
      <c r="B41" s="49" t="s">
        <v>133</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7.75*285</f>
        <v>2208.75</v>
      </c>
      <c r="F69" s="21"/>
    </row>
    <row r="70" spans="1:6" ht="13.5" customHeight="1" x14ac:dyDescent="0.2">
      <c r="A70" s="21"/>
      <c r="B70" s="34" t="s">
        <v>14</v>
      </c>
      <c r="C70" s="26"/>
      <c r="D70" s="26"/>
      <c r="E70" s="30">
        <v>75</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2283.75</v>
      </c>
      <c r="F72" s="21"/>
    </row>
    <row r="73" spans="1:6" ht="13.5" customHeight="1" x14ac:dyDescent="0.2">
      <c r="A73" s="21"/>
      <c r="B73" s="26" t="s">
        <v>5</v>
      </c>
      <c r="C73" s="31">
        <v>0.05</v>
      </c>
      <c r="D73" s="26"/>
      <c r="E73" s="35">
        <f>ROUND(E72*C73,2)</f>
        <v>114.19</v>
      </c>
      <c r="F73" s="21"/>
    </row>
    <row r="74" spans="1:6" ht="13.5" customHeight="1" x14ac:dyDescent="0.2">
      <c r="A74" s="21"/>
      <c r="B74" s="26" t="s">
        <v>4</v>
      </c>
      <c r="C74" s="42">
        <v>9.9750000000000005E-2</v>
      </c>
      <c r="D74" s="26"/>
      <c r="E74" s="43">
        <f>ROUND(E72*C74,2)</f>
        <v>227.8</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2625.7400000000002</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2625.7400000000002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F49C9BD1-AF1C-43DA-BCD2-8AB00DB57B3F}">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799DC-A27F-4024-97AC-495A647B0649}">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136</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131</v>
      </c>
      <c r="C35" s="49"/>
      <c r="D35" s="49"/>
      <c r="E35" s="28"/>
      <c r="F35" s="21"/>
    </row>
    <row r="36" spans="1:6" ht="14.25" x14ac:dyDescent="0.2">
      <c r="A36" s="21"/>
      <c r="B36" s="49"/>
      <c r="C36" s="49"/>
      <c r="D36" s="49"/>
      <c r="E36" s="28"/>
      <c r="F36" s="21"/>
    </row>
    <row r="37" spans="1:6" ht="14.25" x14ac:dyDescent="0.2">
      <c r="A37" s="21"/>
      <c r="B37" s="49" t="s">
        <v>132</v>
      </c>
      <c r="C37" s="49"/>
      <c r="D37" s="49"/>
      <c r="E37" s="28"/>
      <c r="F37" s="21"/>
    </row>
    <row r="38" spans="1:6" ht="14.25" x14ac:dyDescent="0.2">
      <c r="A38" s="21"/>
      <c r="B38" s="49"/>
      <c r="C38" s="49"/>
      <c r="D38" s="49"/>
      <c r="E38" s="28"/>
      <c r="F38" s="21"/>
    </row>
    <row r="39" spans="1:6" ht="14.25" x14ac:dyDescent="0.2">
      <c r="A39" s="21"/>
      <c r="B39" s="49" t="s">
        <v>134</v>
      </c>
      <c r="C39" s="49"/>
      <c r="D39" s="49"/>
      <c r="E39" s="28"/>
      <c r="F39" s="21"/>
    </row>
    <row r="40" spans="1:6" ht="14.25" x14ac:dyDescent="0.2">
      <c r="A40" s="21"/>
      <c r="B40" s="49"/>
      <c r="C40" s="49"/>
      <c r="D40" s="49"/>
      <c r="E40" s="28"/>
      <c r="F40" s="21"/>
    </row>
    <row r="41" spans="1:6" ht="14.25" x14ac:dyDescent="0.2">
      <c r="A41" s="21"/>
      <c r="B41" s="49" t="s">
        <v>133</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7.75*295</f>
        <v>2286.25</v>
      </c>
      <c r="F69" s="21"/>
    </row>
    <row r="70" spans="1:6" ht="13.5" customHeight="1" x14ac:dyDescent="0.2">
      <c r="A70" s="21"/>
      <c r="B70" s="34" t="s">
        <v>14</v>
      </c>
      <c r="C70" s="26"/>
      <c r="D70" s="26"/>
      <c r="E70" s="30">
        <v>75</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2361.25</v>
      </c>
      <c r="F72" s="21"/>
    </row>
    <row r="73" spans="1:6" ht="13.5" customHeight="1" x14ac:dyDescent="0.2">
      <c r="A73" s="21"/>
      <c r="B73" s="26" t="s">
        <v>5</v>
      </c>
      <c r="C73" s="31">
        <v>0.05</v>
      </c>
      <c r="D73" s="26"/>
      <c r="E73" s="35">
        <f>ROUND(E72*C73,2)</f>
        <v>118.06</v>
      </c>
      <c r="F73" s="21"/>
    </row>
    <row r="74" spans="1:6" ht="13.5" customHeight="1" x14ac:dyDescent="0.2">
      <c r="A74" s="21"/>
      <c r="B74" s="26" t="s">
        <v>4</v>
      </c>
      <c r="C74" s="42">
        <v>9.9750000000000005E-2</v>
      </c>
      <c r="D74" s="26"/>
      <c r="E74" s="43">
        <f>ROUND(E72*C74,2)</f>
        <v>235.53</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2714.84</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2714.84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E237A28-B6A0-472F-9ABE-7EE3D258D41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45D6-430D-4DE0-88D4-8A5EA2B5B35E}">
  <sheetPr>
    <pageSetUpPr fitToPage="1"/>
  </sheetPr>
  <dimension ref="A12:F92"/>
  <sheetViews>
    <sheetView view="pageBreakPreview" topLeftCell="A40"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138</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131</v>
      </c>
      <c r="C35" s="49"/>
      <c r="D35" s="49"/>
      <c r="E35" s="28"/>
      <c r="F35" s="21"/>
    </row>
    <row r="36" spans="1:6" ht="14.25" x14ac:dyDescent="0.2">
      <c r="A36" s="21"/>
      <c r="B36" s="49"/>
      <c r="C36" s="49"/>
      <c r="D36" s="49"/>
      <c r="E36" s="28"/>
      <c r="F36" s="21"/>
    </row>
    <row r="37" spans="1:6" ht="14.25" x14ac:dyDescent="0.2">
      <c r="A37" s="21"/>
      <c r="B37" s="49" t="s">
        <v>132</v>
      </c>
      <c r="C37" s="49"/>
      <c r="D37" s="49"/>
      <c r="E37" s="28"/>
      <c r="F37" s="21"/>
    </row>
    <row r="38" spans="1:6" ht="14.25" x14ac:dyDescent="0.2">
      <c r="A38" s="21"/>
      <c r="B38" s="49"/>
      <c r="C38" s="49"/>
      <c r="D38" s="49"/>
      <c r="E38" s="28"/>
      <c r="F38" s="21"/>
    </row>
    <row r="39" spans="1:6" ht="14.25" x14ac:dyDescent="0.2">
      <c r="A39" s="21"/>
      <c r="B39" s="49" t="s">
        <v>134</v>
      </c>
      <c r="C39" s="49"/>
      <c r="D39" s="49"/>
      <c r="E39" s="28"/>
      <c r="F39" s="21"/>
    </row>
    <row r="40" spans="1:6" ht="14.25" x14ac:dyDescent="0.2">
      <c r="A40" s="21"/>
      <c r="B40" s="49"/>
      <c r="C40" s="49"/>
      <c r="D40" s="49"/>
      <c r="E40" s="28"/>
      <c r="F40" s="21"/>
    </row>
    <row r="41" spans="1:6" ht="14.25" x14ac:dyDescent="0.2">
      <c r="A41" s="21"/>
      <c r="B41" s="49" t="s">
        <v>133</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7.5*325</f>
        <v>2437.5</v>
      </c>
      <c r="F69" s="21"/>
    </row>
    <row r="70" spans="1:6" ht="13.5" customHeight="1" x14ac:dyDescent="0.2">
      <c r="A70" s="21"/>
      <c r="B70" s="34" t="s">
        <v>14</v>
      </c>
      <c r="C70" s="26"/>
      <c r="D70" s="26"/>
      <c r="E70" s="30">
        <v>75</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2512.5</v>
      </c>
      <c r="F72" s="21"/>
    </row>
    <row r="73" spans="1:6" ht="13.5" customHeight="1" x14ac:dyDescent="0.2">
      <c r="A73" s="21"/>
      <c r="B73" s="26" t="s">
        <v>5</v>
      </c>
      <c r="C73" s="31">
        <v>0.05</v>
      </c>
      <c r="D73" s="26"/>
      <c r="E73" s="35">
        <f>ROUND(E72*C73,2)</f>
        <v>125.63</v>
      </c>
      <c r="F73" s="21"/>
    </row>
    <row r="74" spans="1:6" ht="13.5" customHeight="1" x14ac:dyDescent="0.2">
      <c r="A74" s="21"/>
      <c r="B74" s="26" t="s">
        <v>4</v>
      </c>
      <c r="C74" s="42">
        <v>9.9750000000000005E-2</v>
      </c>
      <c r="D74" s="26"/>
      <c r="E74" s="43">
        <f>ROUND(E72*C74,2)</f>
        <v>250.62</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2888.75</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2888.75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6CBA4D6B-8463-4171-BB88-0F531338EF7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5E29-69F3-4C91-A7AA-C47627C06A15}">
  <sheetPr>
    <pageSetUpPr fitToPage="1"/>
  </sheetPr>
  <dimension ref="A12:F91"/>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140</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131</v>
      </c>
      <c r="C35" s="49"/>
      <c r="D35" s="49"/>
      <c r="E35" s="28"/>
      <c r="F35" s="21"/>
    </row>
    <row r="36" spans="1:6" ht="14.25" x14ac:dyDescent="0.2">
      <c r="A36" s="21"/>
      <c r="B36" s="49"/>
      <c r="C36" s="49"/>
      <c r="D36" s="49"/>
      <c r="E36" s="28"/>
      <c r="F36" s="21"/>
    </row>
    <row r="37" spans="1:6" ht="14.25" x14ac:dyDescent="0.2">
      <c r="A37" s="21"/>
      <c r="B37" s="49" t="s">
        <v>141</v>
      </c>
      <c r="C37" s="49"/>
      <c r="D37" s="49"/>
      <c r="E37" s="28"/>
      <c r="F37" s="21"/>
    </row>
    <row r="38" spans="1:6" ht="14.25" x14ac:dyDescent="0.2">
      <c r="A38" s="21"/>
      <c r="B38" s="49"/>
      <c r="C38" s="49"/>
      <c r="D38" s="49"/>
      <c r="E38" s="28"/>
      <c r="F38" s="21"/>
    </row>
    <row r="39" spans="1:6" ht="14.25" x14ac:dyDescent="0.2">
      <c r="A39" s="21"/>
      <c r="B39" s="49" t="s">
        <v>142</v>
      </c>
      <c r="C39" s="49"/>
      <c r="D39" s="49"/>
      <c r="E39" s="28"/>
      <c r="F39" s="21"/>
    </row>
    <row r="40" spans="1:6" ht="14.25" x14ac:dyDescent="0.2">
      <c r="A40" s="21"/>
      <c r="B40" s="49"/>
      <c r="C40" s="49"/>
      <c r="D40" s="49"/>
      <c r="E40" s="28"/>
      <c r="F40" s="21"/>
    </row>
    <row r="41" spans="1:6" ht="14.25" x14ac:dyDescent="0.2">
      <c r="A41" s="21"/>
      <c r="B41" s="49" t="s">
        <v>133</v>
      </c>
      <c r="C41" s="49"/>
      <c r="D41" s="49"/>
      <c r="E41" s="28"/>
      <c r="F41" s="21"/>
    </row>
    <row r="42" spans="1:6" ht="14.25" x14ac:dyDescent="0.2">
      <c r="A42" s="21"/>
      <c r="B42" s="49"/>
      <c r="C42" s="49"/>
      <c r="D42" s="49"/>
      <c r="E42" s="28"/>
      <c r="F42" s="21"/>
    </row>
    <row r="43" spans="1:6" ht="14.25" x14ac:dyDescent="0.2">
      <c r="A43" s="21"/>
      <c r="B43" s="49" t="s">
        <v>132</v>
      </c>
      <c r="C43" s="49"/>
      <c r="D43" s="49"/>
      <c r="E43" s="28"/>
      <c r="F43" s="21"/>
    </row>
    <row r="44" spans="1:6" ht="14.25" x14ac:dyDescent="0.2">
      <c r="A44" s="21"/>
      <c r="B44" s="49"/>
      <c r="C44" s="49"/>
      <c r="D44" s="49"/>
      <c r="E44" s="28"/>
      <c r="F44" s="21"/>
    </row>
    <row r="45" spans="1:6" ht="14.25" x14ac:dyDescent="0.2">
      <c r="A45" s="21"/>
      <c r="B45" s="49" t="s">
        <v>134</v>
      </c>
      <c r="C45" s="49"/>
      <c r="D45" s="49"/>
      <c r="E45" s="28"/>
      <c r="F45" s="21"/>
    </row>
    <row r="46" spans="1:6" ht="14.25" x14ac:dyDescent="0.2">
      <c r="A46" s="21"/>
      <c r="B46" s="49"/>
      <c r="C46" s="49"/>
      <c r="D46" s="49"/>
      <c r="E46" s="28"/>
      <c r="F46" s="21"/>
    </row>
    <row r="47" spans="1:6" ht="14.25" x14ac:dyDescent="0.2">
      <c r="A47" s="21"/>
      <c r="B47" s="49" t="s">
        <v>143</v>
      </c>
      <c r="C47" s="49"/>
      <c r="D47" s="49"/>
      <c r="E47" s="28"/>
      <c r="F47" s="21"/>
    </row>
    <row r="48" spans="1:6" ht="14.25" x14ac:dyDescent="0.2">
      <c r="A48" s="21"/>
      <c r="B48" s="49"/>
      <c r="C48" s="49"/>
      <c r="D48" s="49"/>
      <c r="E48" s="28"/>
      <c r="F48" s="21"/>
    </row>
    <row r="49" spans="1:6" ht="32.25" customHeight="1" x14ac:dyDescent="0.2">
      <c r="A49" s="21"/>
      <c r="B49" s="49" t="s">
        <v>144</v>
      </c>
      <c r="C49" s="49"/>
      <c r="D49" s="49"/>
      <c r="E49" s="28"/>
      <c r="F49" s="21"/>
    </row>
    <row r="50" spans="1:6" ht="14.25" x14ac:dyDescent="0.2">
      <c r="A50" s="21"/>
      <c r="B50" s="49"/>
      <c r="C50" s="49"/>
      <c r="D50" s="49"/>
      <c r="E50" s="28"/>
      <c r="F50" s="21"/>
    </row>
    <row r="51" spans="1:6" ht="14.25" x14ac:dyDescent="0.2">
      <c r="A51" s="21"/>
      <c r="B51" s="49" t="s">
        <v>145</v>
      </c>
      <c r="C51" s="49"/>
      <c r="D51" s="49"/>
      <c r="E51" s="28"/>
      <c r="F51" s="21"/>
    </row>
    <row r="52" spans="1:6" ht="14.25" x14ac:dyDescent="0.2">
      <c r="A52" s="21"/>
      <c r="B52" s="49"/>
      <c r="C52" s="49"/>
      <c r="D52" s="49"/>
      <c r="E52" s="28"/>
      <c r="F52" s="21"/>
    </row>
    <row r="53" spans="1:6" ht="14.25" x14ac:dyDescent="0.2">
      <c r="A53" s="21"/>
      <c r="B53" s="49" t="s">
        <v>146</v>
      </c>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3.5" customHeight="1" x14ac:dyDescent="0.2">
      <c r="A67" s="21"/>
      <c r="B67" s="49"/>
      <c r="C67" s="49"/>
      <c r="D67" s="49"/>
      <c r="E67" s="28"/>
      <c r="F67" s="21"/>
    </row>
    <row r="68" spans="1:6" ht="13.5" customHeight="1" x14ac:dyDescent="0.2">
      <c r="A68" s="21"/>
      <c r="B68" s="25" t="s">
        <v>17</v>
      </c>
      <c r="C68" s="26"/>
      <c r="D68" s="26"/>
      <c r="E68" s="29">
        <f>15*350</f>
        <v>5250</v>
      </c>
      <c r="F68" s="21"/>
    </row>
    <row r="69" spans="1:6" ht="13.5" customHeight="1" x14ac:dyDescent="0.2">
      <c r="A69" s="21"/>
      <c r="B69" s="34" t="s">
        <v>14</v>
      </c>
      <c r="C69" s="26"/>
      <c r="D69" s="26"/>
      <c r="E69" s="30">
        <v>75</v>
      </c>
      <c r="F69" s="21"/>
    </row>
    <row r="70" spans="1:6" ht="13.5" customHeight="1" x14ac:dyDescent="0.2">
      <c r="A70" s="21"/>
      <c r="B70" s="34" t="s">
        <v>15</v>
      </c>
      <c r="C70" s="26"/>
      <c r="D70" s="26"/>
      <c r="E70" s="30">
        <v>0</v>
      </c>
      <c r="F70" s="21"/>
    </row>
    <row r="71" spans="1:6" ht="13.5" customHeight="1" x14ac:dyDescent="0.2">
      <c r="A71" s="21"/>
      <c r="B71" s="25" t="s">
        <v>16</v>
      </c>
      <c r="C71" s="26"/>
      <c r="D71" s="26"/>
      <c r="E71" s="29">
        <f>SUM(E68:E70)</f>
        <v>5325</v>
      </c>
      <c r="F71" s="21"/>
    </row>
    <row r="72" spans="1:6" ht="13.5" customHeight="1" x14ac:dyDescent="0.2">
      <c r="A72" s="21"/>
      <c r="B72" s="26" t="s">
        <v>5</v>
      </c>
      <c r="C72" s="31">
        <v>0.05</v>
      </c>
      <c r="D72" s="26"/>
      <c r="E72" s="35">
        <f>ROUND(E71*C72,2)</f>
        <v>266.25</v>
      </c>
      <c r="F72" s="21"/>
    </row>
    <row r="73" spans="1:6" ht="13.5" customHeight="1" x14ac:dyDescent="0.2">
      <c r="A73" s="21"/>
      <c r="B73" s="26" t="s">
        <v>4</v>
      </c>
      <c r="C73" s="42">
        <v>9.9750000000000005E-2</v>
      </c>
      <c r="D73" s="26"/>
      <c r="E73" s="43">
        <f>ROUND(E71*C73,2)</f>
        <v>531.16999999999996</v>
      </c>
      <c r="F73" s="21"/>
    </row>
    <row r="74" spans="1:6" ht="13.5" customHeight="1" x14ac:dyDescent="0.2">
      <c r="A74" s="21"/>
      <c r="B74" s="26"/>
      <c r="C74" s="26"/>
      <c r="D74" s="26"/>
      <c r="E74" s="32"/>
      <c r="F74" s="21"/>
    </row>
    <row r="75" spans="1:6" ht="16.5" customHeight="1" thickBot="1" x14ac:dyDescent="0.25">
      <c r="A75" s="21"/>
      <c r="B75" s="25" t="s">
        <v>18</v>
      </c>
      <c r="C75" s="26"/>
      <c r="D75" s="26"/>
      <c r="E75" s="33">
        <f>SUM(E71:E73)</f>
        <v>6122.42</v>
      </c>
      <c r="F75" s="21"/>
    </row>
    <row r="76" spans="1:6" ht="15.75" thickTop="1" x14ac:dyDescent="0.2">
      <c r="A76" s="21"/>
      <c r="B76" s="51"/>
      <c r="C76" s="51"/>
      <c r="D76" s="51"/>
      <c r="E76" s="36"/>
      <c r="F76" s="21"/>
    </row>
    <row r="77" spans="1:6" ht="15" x14ac:dyDescent="0.2">
      <c r="A77" s="21"/>
      <c r="B77" s="56" t="s">
        <v>20</v>
      </c>
      <c r="C77" s="56"/>
      <c r="D77" s="56"/>
      <c r="E77" s="36">
        <v>0</v>
      </c>
      <c r="F77" s="21"/>
    </row>
    <row r="78" spans="1:6" ht="15" x14ac:dyDescent="0.2">
      <c r="A78" s="21"/>
      <c r="B78" s="51"/>
      <c r="C78" s="51"/>
      <c r="D78" s="51"/>
      <c r="E78" s="36"/>
      <c r="F78" s="21"/>
    </row>
    <row r="79" spans="1:6" ht="19.5" customHeight="1" x14ac:dyDescent="0.2">
      <c r="A79" s="21"/>
      <c r="B79" s="37" t="s">
        <v>19</v>
      </c>
      <c r="C79" s="38"/>
      <c r="D79" s="38"/>
      <c r="E79" s="39">
        <f>E75-E77</f>
        <v>6122.42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4"/>
      <c r="C82" s="54"/>
      <c r="D82" s="54"/>
      <c r="E82" s="54"/>
      <c r="F82" s="21"/>
    </row>
    <row r="83" spans="1:6" ht="14.25" x14ac:dyDescent="0.2">
      <c r="A83" s="48" t="s">
        <v>35</v>
      </c>
      <c r="B83" s="48"/>
      <c r="C83" s="48"/>
      <c r="D83" s="48"/>
      <c r="E83" s="48"/>
      <c r="F83" s="48"/>
    </row>
    <row r="84" spans="1:6" ht="14.25" x14ac:dyDescent="0.2">
      <c r="A84" s="57" t="s">
        <v>36</v>
      </c>
      <c r="B84" s="57"/>
      <c r="C84" s="57"/>
      <c r="D84" s="57"/>
      <c r="E84" s="57"/>
      <c r="F84" s="57"/>
    </row>
    <row r="85" spans="1:6" x14ac:dyDescent="0.2">
      <c r="A85" s="21"/>
      <c r="B85" s="21"/>
      <c r="C85" s="21"/>
      <c r="D85" s="21"/>
      <c r="E85" s="21"/>
      <c r="F85" s="21"/>
    </row>
    <row r="86" spans="1:6" x14ac:dyDescent="0.2">
      <c r="A86" s="21"/>
      <c r="B86" s="55"/>
      <c r="C86" s="55"/>
      <c r="D86" s="55"/>
      <c r="E86" s="55"/>
      <c r="F86" s="21"/>
    </row>
    <row r="87" spans="1:6" ht="15" x14ac:dyDescent="0.2">
      <c r="A87" s="47" t="s">
        <v>7</v>
      </c>
      <c r="B87" s="47"/>
      <c r="C87" s="47"/>
      <c r="D87" s="47"/>
      <c r="E87" s="47"/>
      <c r="F87" s="47"/>
    </row>
    <row r="89" spans="1:6" ht="39.75" customHeight="1" x14ac:dyDescent="0.2">
      <c r="B89" s="52"/>
      <c r="C89" s="53"/>
      <c r="D89" s="53"/>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0:D50"/>
    <mergeCell ref="B51:D51"/>
    <mergeCell ref="B52:D52"/>
    <mergeCell ref="B53:D53"/>
    <mergeCell ref="B54:D54"/>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DC8C895E-5505-494C-AC09-92613B7324C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A1D8-B006-4CB7-9494-82F8A06A6DB5}">
  <sheetPr>
    <pageSetUpPr fitToPage="1"/>
  </sheetPr>
  <dimension ref="A12:F90"/>
  <sheetViews>
    <sheetView view="pageBreakPreview" topLeftCell="A33" zoomScale="80" zoomScaleNormal="100" zoomScaleSheetLayoutView="80" workbookViewId="0">
      <selection activeCell="P26" sqref="P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148</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131</v>
      </c>
      <c r="C35" s="49"/>
      <c r="D35" s="49"/>
      <c r="E35" s="28"/>
      <c r="F35" s="21"/>
    </row>
    <row r="36" spans="1:6" ht="14.25" x14ac:dyDescent="0.2">
      <c r="A36" s="21"/>
      <c r="B36" s="49"/>
      <c r="C36" s="49"/>
      <c r="D36" s="49"/>
      <c r="E36" s="28"/>
      <c r="F36" s="21"/>
    </row>
    <row r="37" spans="1:6" ht="14.25" x14ac:dyDescent="0.2">
      <c r="A37" s="21"/>
      <c r="B37" s="49" t="s">
        <v>149</v>
      </c>
      <c r="C37" s="49"/>
      <c r="D37" s="49"/>
      <c r="E37" s="28"/>
      <c r="F37" s="21"/>
    </row>
    <row r="38" spans="1:6" ht="14.25" x14ac:dyDescent="0.2">
      <c r="A38" s="21"/>
      <c r="B38" s="49"/>
      <c r="C38" s="49"/>
      <c r="D38" s="49"/>
      <c r="E38" s="28"/>
      <c r="F38" s="21"/>
    </row>
    <row r="39" spans="1:6" ht="30" customHeight="1" x14ac:dyDescent="0.2">
      <c r="A39" s="21"/>
      <c r="B39" s="49" t="s">
        <v>171</v>
      </c>
      <c r="C39" s="49"/>
      <c r="D39" s="49"/>
      <c r="E39" s="28"/>
      <c r="F39" s="21"/>
    </row>
    <row r="40" spans="1:6" ht="14.25" x14ac:dyDescent="0.2">
      <c r="A40" s="21"/>
      <c r="B40" s="49"/>
      <c r="C40" s="49"/>
      <c r="D40" s="49"/>
      <c r="E40" s="28"/>
      <c r="F40" s="21"/>
    </row>
    <row r="41" spans="1:6" ht="14.25" x14ac:dyDescent="0.2">
      <c r="A41" s="21"/>
      <c r="B41" s="49" t="s">
        <v>133</v>
      </c>
      <c r="C41" s="49"/>
      <c r="D41" s="49"/>
      <c r="E41" s="28"/>
      <c r="F41" s="21"/>
    </row>
    <row r="42" spans="1:6" ht="14.25" x14ac:dyDescent="0.2">
      <c r="A42" s="21"/>
      <c r="B42" s="49"/>
      <c r="C42" s="49"/>
      <c r="D42" s="49"/>
      <c r="E42" s="28"/>
      <c r="F42" s="21"/>
    </row>
    <row r="43" spans="1:6" ht="14.25" x14ac:dyDescent="0.2">
      <c r="A43" s="21"/>
      <c r="B43" s="49" t="s">
        <v>132</v>
      </c>
      <c r="C43" s="49"/>
      <c r="D43" s="49"/>
      <c r="E43" s="28"/>
      <c r="F43" s="21"/>
    </row>
    <row r="44" spans="1:6" ht="14.25" x14ac:dyDescent="0.2">
      <c r="A44" s="21"/>
      <c r="B44" s="49"/>
      <c r="C44" s="49"/>
      <c r="D44" s="49"/>
      <c r="E44" s="28"/>
      <c r="F44" s="21"/>
    </row>
    <row r="45" spans="1:6" ht="14.25" x14ac:dyDescent="0.2">
      <c r="A45" s="21"/>
      <c r="B45" s="49" t="s">
        <v>134</v>
      </c>
      <c r="C45" s="49"/>
      <c r="D45" s="49"/>
      <c r="E45" s="28"/>
      <c r="F45" s="21"/>
    </row>
    <row r="46" spans="1:6" ht="14.25" x14ac:dyDescent="0.2">
      <c r="A46" s="21"/>
      <c r="B46" s="49"/>
      <c r="C46" s="49"/>
      <c r="D46" s="49"/>
      <c r="E46" s="28"/>
      <c r="F46" s="21"/>
    </row>
    <row r="47" spans="1:6" ht="14.25" x14ac:dyDescent="0.2">
      <c r="A47" s="21"/>
      <c r="B47" s="49" t="s">
        <v>170</v>
      </c>
      <c r="C47" s="49"/>
      <c r="D47" s="49"/>
      <c r="E47" s="28"/>
      <c r="F47" s="21"/>
    </row>
    <row r="48" spans="1:6" ht="14.25" x14ac:dyDescent="0.2">
      <c r="A48" s="21"/>
      <c r="B48" s="49"/>
      <c r="C48" s="49"/>
      <c r="D48" s="49"/>
      <c r="E48" s="28"/>
      <c r="F48" s="21"/>
    </row>
    <row r="49" spans="1:6" ht="32.25" customHeight="1" x14ac:dyDescent="0.2">
      <c r="A49" s="21"/>
      <c r="B49" s="49" t="s">
        <v>144</v>
      </c>
      <c r="C49" s="49"/>
      <c r="D49" s="49"/>
      <c r="E49" s="28"/>
      <c r="F49" s="21"/>
    </row>
    <row r="50" spans="1:6" ht="14.25" x14ac:dyDescent="0.2">
      <c r="A50" s="21"/>
      <c r="B50" s="49"/>
      <c r="C50" s="49"/>
      <c r="D50" s="49"/>
      <c r="E50" s="28"/>
      <c r="F50" s="21"/>
    </row>
    <row r="51" spans="1:6" ht="14.25" x14ac:dyDescent="0.2">
      <c r="A51" s="21"/>
      <c r="B51" s="49" t="s">
        <v>145</v>
      </c>
      <c r="C51" s="49"/>
      <c r="D51" s="49"/>
      <c r="E51" s="28"/>
      <c r="F51" s="21"/>
    </row>
    <row r="52" spans="1:6" ht="14.25" x14ac:dyDescent="0.2">
      <c r="A52" s="21"/>
      <c r="B52" s="49"/>
      <c r="C52" s="49"/>
      <c r="D52" s="49"/>
      <c r="E52" s="28"/>
      <c r="F52" s="21"/>
    </row>
    <row r="53" spans="1:6" ht="14.25" x14ac:dyDescent="0.2">
      <c r="A53" s="21"/>
      <c r="B53" s="49" t="s">
        <v>146</v>
      </c>
      <c r="C53" s="49"/>
      <c r="D53" s="49"/>
      <c r="E53" s="28"/>
      <c r="F53" s="21"/>
    </row>
    <row r="54" spans="1:6" ht="14.25" x14ac:dyDescent="0.2">
      <c r="A54" s="21"/>
      <c r="B54" s="49"/>
      <c r="C54" s="49"/>
      <c r="D54" s="49"/>
      <c r="E54" s="28"/>
      <c r="F54" s="21"/>
    </row>
    <row r="55" spans="1:6" ht="14.25" x14ac:dyDescent="0.2">
      <c r="A55" s="21"/>
      <c r="B55" s="49" t="s">
        <v>167</v>
      </c>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3.5" customHeight="1" x14ac:dyDescent="0.2">
      <c r="A66" s="21"/>
      <c r="B66" s="49"/>
      <c r="C66" s="49"/>
      <c r="D66" s="49"/>
      <c r="E66" s="28"/>
      <c r="F66" s="21"/>
    </row>
    <row r="67" spans="1:6" ht="13.5" customHeight="1" x14ac:dyDescent="0.2">
      <c r="A67" s="21"/>
      <c r="B67" s="25" t="s">
        <v>17</v>
      </c>
      <c r="C67" s="26"/>
      <c r="D67" s="26"/>
      <c r="E67" s="29">
        <f>18*350</f>
        <v>6300</v>
      </c>
      <c r="F67" s="21"/>
    </row>
    <row r="68" spans="1:6" ht="13.5" customHeight="1" x14ac:dyDescent="0.2">
      <c r="A68" s="21"/>
      <c r="B68" s="34" t="s">
        <v>14</v>
      </c>
      <c r="C68" s="26"/>
      <c r="D68" s="26"/>
      <c r="E68" s="30">
        <v>75</v>
      </c>
      <c r="F68" s="21"/>
    </row>
    <row r="69" spans="1:6" ht="13.5" customHeight="1" x14ac:dyDescent="0.2">
      <c r="A69" s="21"/>
      <c r="B69" s="34" t="s">
        <v>15</v>
      </c>
      <c r="C69" s="26"/>
      <c r="D69" s="26"/>
      <c r="E69" s="30">
        <v>0</v>
      </c>
      <c r="F69" s="21"/>
    </row>
    <row r="70" spans="1:6" ht="13.5" customHeight="1" x14ac:dyDescent="0.2">
      <c r="A70" s="21"/>
      <c r="B70" s="25" t="s">
        <v>16</v>
      </c>
      <c r="C70" s="26"/>
      <c r="D70" s="26"/>
      <c r="E70" s="29">
        <f>SUM(E67:E69)</f>
        <v>6375</v>
      </c>
      <c r="F70" s="21"/>
    </row>
    <row r="71" spans="1:6" ht="13.5" customHeight="1" x14ac:dyDescent="0.2">
      <c r="A71" s="21"/>
      <c r="B71" s="26" t="s">
        <v>5</v>
      </c>
      <c r="C71" s="31">
        <v>0.05</v>
      </c>
      <c r="D71" s="26"/>
      <c r="E71" s="35">
        <f>ROUND(E70*C71,2)</f>
        <v>318.75</v>
      </c>
      <c r="F71" s="21"/>
    </row>
    <row r="72" spans="1:6" ht="13.5" customHeight="1" x14ac:dyDescent="0.2">
      <c r="A72" s="21"/>
      <c r="B72" s="26" t="s">
        <v>4</v>
      </c>
      <c r="C72" s="42">
        <v>9.9750000000000005E-2</v>
      </c>
      <c r="D72" s="26"/>
      <c r="E72" s="43">
        <f>ROUND(E70*C72,2)</f>
        <v>635.91</v>
      </c>
      <c r="F72" s="21"/>
    </row>
    <row r="73" spans="1:6" ht="13.5" customHeight="1" x14ac:dyDescent="0.2">
      <c r="A73" s="21"/>
      <c r="B73" s="26"/>
      <c r="C73" s="26"/>
      <c r="D73" s="26"/>
      <c r="E73" s="32"/>
      <c r="F73" s="21"/>
    </row>
    <row r="74" spans="1:6" ht="16.5" customHeight="1" thickBot="1" x14ac:dyDescent="0.25">
      <c r="A74" s="21"/>
      <c r="B74" s="25" t="s">
        <v>18</v>
      </c>
      <c r="C74" s="26"/>
      <c r="D74" s="26"/>
      <c r="E74" s="33">
        <f>SUM(E70:E72)</f>
        <v>7329.66</v>
      </c>
      <c r="F74" s="21"/>
    </row>
    <row r="75" spans="1:6" ht="15.75" thickTop="1" x14ac:dyDescent="0.2">
      <c r="A75" s="21"/>
      <c r="B75" s="51"/>
      <c r="C75" s="51"/>
      <c r="D75" s="51"/>
      <c r="E75" s="36"/>
      <c r="F75" s="21"/>
    </row>
    <row r="76" spans="1:6" ht="15" x14ac:dyDescent="0.2">
      <c r="A76" s="21"/>
      <c r="B76" s="56" t="s">
        <v>20</v>
      </c>
      <c r="C76" s="56"/>
      <c r="D76" s="56"/>
      <c r="E76" s="36">
        <v>0</v>
      </c>
      <c r="F76" s="21"/>
    </row>
    <row r="77" spans="1:6" ht="15" x14ac:dyDescent="0.2">
      <c r="A77" s="21"/>
      <c r="B77" s="51"/>
      <c r="C77" s="51"/>
      <c r="D77" s="51"/>
      <c r="E77" s="36"/>
      <c r="F77" s="21"/>
    </row>
    <row r="78" spans="1:6" ht="19.5" customHeight="1" x14ac:dyDescent="0.2">
      <c r="A78" s="21"/>
      <c r="B78" s="37" t="s">
        <v>19</v>
      </c>
      <c r="C78" s="38"/>
      <c r="D78" s="38"/>
      <c r="E78" s="39">
        <f>E74-E76</f>
        <v>7329.66</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54"/>
      <c r="C81" s="54"/>
      <c r="D81" s="54"/>
      <c r="E81" s="54"/>
      <c r="F81" s="21"/>
    </row>
    <row r="82" spans="1:6" ht="14.25" x14ac:dyDescent="0.2">
      <c r="A82" s="48" t="s">
        <v>35</v>
      </c>
      <c r="B82" s="48"/>
      <c r="C82" s="48"/>
      <c r="D82" s="48"/>
      <c r="E82" s="48"/>
      <c r="F82" s="48"/>
    </row>
    <row r="83" spans="1:6" ht="14.25" x14ac:dyDescent="0.2">
      <c r="A83" s="57" t="s">
        <v>36</v>
      </c>
      <c r="B83" s="57"/>
      <c r="C83" s="57"/>
      <c r="D83" s="57"/>
      <c r="E83" s="57"/>
      <c r="F83" s="57"/>
    </row>
    <row r="84" spans="1:6" x14ac:dyDescent="0.2">
      <c r="A84" s="21"/>
      <c r="B84" s="21"/>
      <c r="C84" s="21"/>
      <c r="D84" s="21"/>
      <c r="E84" s="21"/>
      <c r="F84" s="21"/>
    </row>
    <row r="85" spans="1:6" x14ac:dyDescent="0.2">
      <c r="A85" s="21"/>
      <c r="B85" s="55"/>
      <c r="C85" s="55"/>
      <c r="D85" s="55"/>
      <c r="E85" s="55"/>
      <c r="F85" s="21"/>
    </row>
    <row r="86" spans="1:6" ht="15" x14ac:dyDescent="0.2">
      <c r="A86" s="47" t="s">
        <v>7</v>
      </c>
      <c r="B86" s="47"/>
      <c r="C86" s="47"/>
      <c r="D86" s="47"/>
      <c r="E86" s="47"/>
      <c r="F86" s="47"/>
    </row>
    <row r="88" spans="1:6" ht="39.75" customHeight="1" x14ac:dyDescent="0.2">
      <c r="B88" s="52"/>
      <c r="C88" s="53"/>
      <c r="D88" s="53"/>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6:D66"/>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3:B66" xr:uid="{8E12354A-CBE3-4734-ADE8-B0B719766A9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9E12-4B61-40D3-ABEE-977E2080A11F}">
  <sheetPr>
    <pageSetUpPr fitToPage="1"/>
  </sheetPr>
  <dimension ref="A12:F90"/>
  <sheetViews>
    <sheetView tabSelected="1" view="pageBreakPreview" topLeftCell="A39"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44</v>
      </c>
      <c r="C25" s="21"/>
      <c r="D25" s="21"/>
      <c r="E25" s="21"/>
      <c r="F25" s="21"/>
    </row>
    <row r="26" spans="1:6" ht="33.75" customHeight="1" x14ac:dyDescent="0.2">
      <c r="A26" s="17"/>
      <c r="B26" s="46" t="s">
        <v>129</v>
      </c>
      <c r="C26" s="21"/>
      <c r="D26" s="21"/>
      <c r="E26" s="21"/>
      <c r="F26" s="21"/>
    </row>
    <row r="27" spans="1:6" x14ac:dyDescent="0.2">
      <c r="A27" s="18"/>
      <c r="B27" s="21"/>
      <c r="C27" s="23"/>
      <c r="D27" s="23"/>
      <c r="E27" s="24"/>
      <c r="F27" s="21"/>
    </row>
    <row r="28" spans="1:6" ht="15" x14ac:dyDescent="0.2">
      <c r="A28" s="17"/>
      <c r="B28" s="23"/>
      <c r="C28" s="23"/>
      <c r="D28" s="27" t="s">
        <v>13</v>
      </c>
      <c r="E28" s="27" t="s">
        <v>173</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174</v>
      </c>
      <c r="C35" s="49"/>
      <c r="D35" s="49"/>
      <c r="E35" s="28"/>
      <c r="F35" s="21"/>
    </row>
    <row r="36" spans="1:6" ht="14.25" x14ac:dyDescent="0.2">
      <c r="A36" s="21"/>
      <c r="B36" s="49"/>
      <c r="C36" s="49"/>
      <c r="D36" s="49"/>
      <c r="E36" s="28"/>
      <c r="F36" s="21"/>
    </row>
    <row r="37" spans="1:6" ht="14.25" x14ac:dyDescent="0.2">
      <c r="A37" s="21"/>
      <c r="B37" s="49" t="s">
        <v>175</v>
      </c>
      <c r="C37" s="49"/>
      <c r="D37" s="49"/>
      <c r="E37" s="28"/>
      <c r="F37" s="21"/>
    </row>
    <row r="38" spans="1:6" ht="14.25" x14ac:dyDescent="0.2">
      <c r="A38" s="21"/>
      <c r="B38" s="49"/>
      <c r="C38" s="49"/>
      <c r="D38" s="49"/>
      <c r="E38" s="28"/>
      <c r="F38" s="21"/>
    </row>
    <row r="39" spans="1:6" ht="30" customHeight="1" x14ac:dyDescent="0.2">
      <c r="A39" s="21"/>
      <c r="B39" s="49"/>
      <c r="C39" s="49"/>
      <c r="D39" s="49"/>
      <c r="E39" s="28"/>
      <c r="F39" s="21"/>
    </row>
    <row r="40" spans="1:6" ht="14.25" x14ac:dyDescent="0.2">
      <c r="A40" s="21"/>
      <c r="B40" s="49"/>
      <c r="C40" s="49"/>
      <c r="D40" s="49"/>
      <c r="E40" s="28"/>
      <c r="F40" s="21"/>
    </row>
    <row r="41" spans="1:6" ht="14.25" x14ac:dyDescent="0.2">
      <c r="A41" s="21"/>
      <c r="B41" s="49"/>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32.25" customHeight="1"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3.5" customHeight="1" x14ac:dyDescent="0.2">
      <c r="A66" s="21"/>
      <c r="B66" s="49"/>
      <c r="C66" s="49"/>
      <c r="D66" s="49"/>
      <c r="E66" s="28"/>
      <c r="F66" s="21"/>
    </row>
    <row r="67" spans="1:6" ht="13.5" customHeight="1" x14ac:dyDescent="0.2">
      <c r="A67" s="21"/>
      <c r="B67" s="25" t="s">
        <v>17</v>
      </c>
      <c r="C67" s="26"/>
      <c r="D67" s="26"/>
      <c r="E67" s="29">
        <f>2*350</f>
        <v>700</v>
      </c>
      <c r="F67" s="21"/>
    </row>
    <row r="68" spans="1:6" ht="13.5" customHeight="1" x14ac:dyDescent="0.2">
      <c r="A68" s="21"/>
      <c r="B68" s="34" t="s">
        <v>14</v>
      </c>
      <c r="C68" s="26"/>
      <c r="D68" s="26"/>
      <c r="E68" s="30">
        <v>0</v>
      </c>
      <c r="F68" s="21"/>
    </row>
    <row r="69" spans="1:6" ht="13.5" customHeight="1" x14ac:dyDescent="0.2">
      <c r="A69" s="21"/>
      <c r="B69" s="34" t="s">
        <v>15</v>
      </c>
      <c r="C69" s="26"/>
      <c r="D69" s="26"/>
      <c r="E69" s="30">
        <v>0</v>
      </c>
      <c r="F69" s="21"/>
    </row>
    <row r="70" spans="1:6" ht="13.5" customHeight="1" x14ac:dyDescent="0.2">
      <c r="A70" s="21"/>
      <c r="B70" s="25" t="s">
        <v>16</v>
      </c>
      <c r="C70" s="26"/>
      <c r="D70" s="26"/>
      <c r="E70" s="29">
        <f>SUM(E67:E69)</f>
        <v>700</v>
      </c>
      <c r="F70" s="21"/>
    </row>
    <row r="71" spans="1:6" ht="13.5" customHeight="1" x14ac:dyDescent="0.2">
      <c r="A71" s="21"/>
      <c r="B71" s="26" t="s">
        <v>5</v>
      </c>
      <c r="C71" s="31">
        <v>0.05</v>
      </c>
      <c r="D71" s="26"/>
      <c r="E71" s="35">
        <f>ROUND(E70*C71,2)</f>
        <v>35</v>
      </c>
      <c r="F71" s="21"/>
    </row>
    <row r="72" spans="1:6" ht="13.5" customHeight="1" x14ac:dyDescent="0.2">
      <c r="A72" s="21"/>
      <c r="B72" s="26" t="s">
        <v>4</v>
      </c>
      <c r="C72" s="42">
        <v>9.9750000000000005E-2</v>
      </c>
      <c r="D72" s="26"/>
      <c r="E72" s="43">
        <f>ROUND(E70*C72,2)</f>
        <v>69.83</v>
      </c>
      <c r="F72" s="21"/>
    </row>
    <row r="73" spans="1:6" ht="13.5" customHeight="1" x14ac:dyDescent="0.2">
      <c r="A73" s="21"/>
      <c r="B73" s="26"/>
      <c r="C73" s="26"/>
      <c r="D73" s="26"/>
      <c r="E73" s="32"/>
      <c r="F73" s="21"/>
    </row>
    <row r="74" spans="1:6" ht="16.5" customHeight="1" thickBot="1" x14ac:dyDescent="0.25">
      <c r="A74" s="21"/>
      <c r="B74" s="25" t="s">
        <v>18</v>
      </c>
      <c r="C74" s="26"/>
      <c r="D74" s="26"/>
      <c r="E74" s="33">
        <f>SUM(E70:E72)</f>
        <v>804.83</v>
      </c>
      <c r="F74" s="21"/>
    </row>
    <row r="75" spans="1:6" ht="15.75" thickTop="1" x14ac:dyDescent="0.2">
      <c r="A75" s="21"/>
      <c r="B75" s="51"/>
      <c r="C75" s="51"/>
      <c r="D75" s="51"/>
      <c r="E75" s="36"/>
      <c r="F75" s="21"/>
    </row>
    <row r="76" spans="1:6" ht="15" x14ac:dyDescent="0.2">
      <c r="A76" s="21"/>
      <c r="B76" s="56" t="s">
        <v>20</v>
      </c>
      <c r="C76" s="56"/>
      <c r="D76" s="56"/>
      <c r="E76" s="36">
        <v>0</v>
      </c>
      <c r="F76" s="21"/>
    </row>
    <row r="77" spans="1:6" ht="15" x14ac:dyDescent="0.2">
      <c r="A77" s="21"/>
      <c r="B77" s="51"/>
      <c r="C77" s="51"/>
      <c r="D77" s="51"/>
      <c r="E77" s="36"/>
      <c r="F77" s="21"/>
    </row>
    <row r="78" spans="1:6" ht="19.5" customHeight="1" x14ac:dyDescent="0.2">
      <c r="A78" s="21"/>
      <c r="B78" s="37" t="s">
        <v>19</v>
      </c>
      <c r="C78" s="38"/>
      <c r="D78" s="38"/>
      <c r="E78" s="39">
        <f>E74-E76</f>
        <v>804.83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54"/>
      <c r="C81" s="54"/>
      <c r="D81" s="54"/>
      <c r="E81" s="54"/>
      <c r="F81" s="21"/>
    </row>
    <row r="82" spans="1:6" ht="14.25" x14ac:dyDescent="0.2">
      <c r="A82" s="48" t="s">
        <v>35</v>
      </c>
      <c r="B82" s="48"/>
      <c r="C82" s="48"/>
      <c r="D82" s="48"/>
      <c r="E82" s="48"/>
      <c r="F82" s="48"/>
    </row>
    <row r="83" spans="1:6" ht="14.25" x14ac:dyDescent="0.2">
      <c r="A83" s="57" t="s">
        <v>36</v>
      </c>
      <c r="B83" s="57"/>
      <c r="C83" s="57"/>
      <c r="D83" s="57"/>
      <c r="E83" s="57"/>
      <c r="F83" s="57"/>
    </row>
    <row r="84" spans="1:6" x14ac:dyDescent="0.2">
      <c r="A84" s="21"/>
      <c r="B84" s="21"/>
      <c r="C84" s="21"/>
      <c r="D84" s="21"/>
      <c r="E84" s="21"/>
      <c r="F84" s="21"/>
    </row>
    <row r="85" spans="1:6" x14ac:dyDescent="0.2">
      <c r="A85" s="21"/>
      <c r="B85" s="55"/>
      <c r="C85" s="55"/>
      <c r="D85" s="55"/>
      <c r="E85" s="55"/>
      <c r="F85" s="21"/>
    </row>
    <row r="86" spans="1:6" ht="15" x14ac:dyDescent="0.2">
      <c r="A86" s="47" t="s">
        <v>7</v>
      </c>
      <c r="B86" s="47"/>
      <c r="C86" s="47"/>
      <c r="D86" s="47"/>
      <c r="E86" s="47"/>
      <c r="F86" s="47"/>
    </row>
    <row r="88" spans="1:6" ht="39.75" customHeight="1" x14ac:dyDescent="0.2">
      <c r="B88" s="52"/>
      <c r="C88" s="53"/>
      <c r="D88" s="53"/>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62:D62"/>
    <mergeCell ref="B63:D63"/>
    <mergeCell ref="B64:D64"/>
    <mergeCell ref="B65:D65"/>
    <mergeCell ref="B66:D66"/>
    <mergeCell ref="B75:D75"/>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5:B77 B12:B20 B33:B66" xr:uid="{60A78C24-108C-4BC6-9191-2B531B9A775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2">
    <pageSetUpPr fitToPage="1"/>
  </sheetPr>
  <dimension ref="A1:D45"/>
  <sheetViews>
    <sheetView view="pageBreakPreview" zoomScaleNormal="100" workbookViewId="0">
      <selection activeCell="C6" sqref="C6:C4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8" t="s">
        <v>1</v>
      </c>
      <c r="C1" s="58"/>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150</v>
      </c>
      <c r="D7" s="7"/>
    </row>
    <row r="8" spans="1:4" x14ac:dyDescent="0.2">
      <c r="A8" s="6"/>
      <c r="B8" s="14"/>
      <c r="C8" s="8" t="s">
        <v>21</v>
      </c>
      <c r="D8" s="7"/>
    </row>
    <row r="9" spans="1:4" x14ac:dyDescent="0.2">
      <c r="A9" s="6"/>
      <c r="B9" s="14"/>
      <c r="C9" s="8" t="s">
        <v>151</v>
      </c>
      <c r="D9" s="7"/>
    </row>
    <row r="10" spans="1:4" x14ac:dyDescent="0.2">
      <c r="A10" s="6"/>
      <c r="B10" s="14"/>
      <c r="C10" s="8" t="s">
        <v>152</v>
      </c>
      <c r="D10" s="7"/>
    </row>
    <row r="11" spans="1:4" x14ac:dyDescent="0.2">
      <c r="A11" s="6"/>
      <c r="B11" s="14"/>
      <c r="C11" s="8" t="s">
        <v>153</v>
      </c>
      <c r="D11" s="7"/>
    </row>
    <row r="12" spans="1:4" x14ac:dyDescent="0.2">
      <c r="A12" s="6"/>
      <c r="B12" s="14"/>
      <c r="C12" s="8" t="s">
        <v>154</v>
      </c>
      <c r="D12" s="7"/>
    </row>
    <row r="13" spans="1:4" x14ac:dyDescent="0.2">
      <c r="A13" s="6"/>
      <c r="B13" s="14"/>
      <c r="C13" s="8" t="s">
        <v>155</v>
      </c>
      <c r="D13" s="7"/>
    </row>
    <row r="14" spans="1:4" x14ac:dyDescent="0.2">
      <c r="A14" s="6"/>
      <c r="B14" s="14"/>
      <c r="C14" s="8" t="s">
        <v>156</v>
      </c>
      <c r="D14" s="7"/>
    </row>
    <row r="15" spans="1:4" x14ac:dyDescent="0.2">
      <c r="A15" s="6"/>
      <c r="B15" s="14"/>
      <c r="C15" s="8" t="s">
        <v>38</v>
      </c>
      <c r="D15" s="7"/>
    </row>
    <row r="16" spans="1:4" x14ac:dyDescent="0.2">
      <c r="A16" s="6"/>
      <c r="B16" s="14"/>
      <c r="C16" s="8" t="s">
        <v>37</v>
      </c>
      <c r="D16" s="7"/>
    </row>
    <row r="17" spans="1:4" x14ac:dyDescent="0.2">
      <c r="A17" s="6"/>
      <c r="B17" s="14"/>
      <c r="C17" s="8" t="s">
        <v>2</v>
      </c>
      <c r="D17" s="7"/>
    </row>
    <row r="18" spans="1:4" x14ac:dyDescent="0.2">
      <c r="A18" s="6"/>
      <c r="B18" s="14"/>
      <c r="C18" s="8" t="s">
        <v>23</v>
      </c>
      <c r="D18" s="7"/>
    </row>
    <row r="19" spans="1:4" x14ac:dyDescent="0.2">
      <c r="A19" s="6"/>
      <c r="B19" s="14"/>
      <c r="C19" s="8" t="s">
        <v>157</v>
      </c>
      <c r="D19" s="7"/>
    </row>
    <row r="20" spans="1:4" x14ac:dyDescent="0.2">
      <c r="A20" s="6"/>
      <c r="B20" s="14"/>
      <c r="C20" s="8" t="s">
        <v>158</v>
      </c>
      <c r="D20" s="7"/>
    </row>
    <row r="21" spans="1:4" x14ac:dyDescent="0.2">
      <c r="A21" s="6"/>
      <c r="B21" s="14"/>
      <c r="C21" s="8" t="s">
        <v>159</v>
      </c>
      <c r="D21" s="7"/>
    </row>
    <row r="22" spans="1:4" x14ac:dyDescent="0.2">
      <c r="A22" s="6"/>
      <c r="B22" s="14"/>
      <c r="C22" s="8" t="s">
        <v>160</v>
      </c>
      <c r="D22" s="7"/>
    </row>
    <row r="23" spans="1:4" x14ac:dyDescent="0.2">
      <c r="A23" s="6"/>
      <c r="B23" s="14"/>
      <c r="C23" s="8" t="s">
        <v>22</v>
      </c>
      <c r="D23" s="7"/>
    </row>
    <row r="24" spans="1:4" x14ac:dyDescent="0.2">
      <c r="A24" s="6"/>
      <c r="B24" s="14"/>
      <c r="C24" s="8" t="s">
        <v>25</v>
      </c>
      <c r="D24" s="7"/>
    </row>
    <row r="25" spans="1:4" x14ac:dyDescent="0.2">
      <c r="A25" s="6"/>
      <c r="B25" s="14"/>
      <c r="C25" s="8" t="s">
        <v>26</v>
      </c>
      <c r="D25" s="7"/>
    </row>
    <row r="26" spans="1:4" x14ac:dyDescent="0.2">
      <c r="A26" s="6"/>
      <c r="B26" s="14"/>
      <c r="C26" s="8" t="s">
        <v>10</v>
      </c>
      <c r="D26" s="7"/>
    </row>
    <row r="27" spans="1:4" x14ac:dyDescent="0.2">
      <c r="A27" s="6"/>
      <c r="B27" s="14"/>
      <c r="C27" s="8" t="s">
        <v>9</v>
      </c>
      <c r="D27" s="7"/>
    </row>
    <row r="28" spans="1:4" ht="25.5" x14ac:dyDescent="0.2">
      <c r="A28" s="6"/>
      <c r="B28" s="14"/>
      <c r="C28" s="8" t="s">
        <v>161</v>
      </c>
      <c r="D28" s="7"/>
    </row>
    <row r="29" spans="1:4" x14ac:dyDescent="0.2">
      <c r="A29" s="6"/>
      <c r="B29" s="14"/>
      <c r="C29" s="8" t="s">
        <v>39</v>
      </c>
      <c r="D29" s="7"/>
    </row>
    <row r="30" spans="1:4" x14ac:dyDescent="0.2">
      <c r="A30" s="6"/>
      <c r="B30" s="14"/>
      <c r="C30" s="8" t="s">
        <v>162</v>
      </c>
      <c r="D30" s="7"/>
    </row>
    <row r="31" spans="1:4" x14ac:dyDescent="0.2">
      <c r="A31" s="6"/>
      <c r="B31" s="14"/>
      <c r="C31" s="8" t="s">
        <v>163</v>
      </c>
      <c r="D31" s="7"/>
    </row>
    <row r="32" spans="1:4" x14ac:dyDescent="0.2">
      <c r="A32" s="6"/>
      <c r="B32" s="14"/>
      <c r="C32" s="9" t="s">
        <v>28</v>
      </c>
      <c r="D32" s="7"/>
    </row>
    <row r="33" spans="1:4" x14ac:dyDescent="0.2">
      <c r="A33" s="6"/>
      <c r="B33" s="14"/>
      <c r="C33" s="9" t="s">
        <v>30</v>
      </c>
      <c r="D33" s="7"/>
    </row>
    <row r="34" spans="1:4" x14ac:dyDescent="0.2">
      <c r="A34" s="6"/>
      <c r="B34" s="14"/>
      <c r="C34" s="9" t="s">
        <v>29</v>
      </c>
      <c r="D34" s="7"/>
    </row>
    <row r="35" spans="1:4" x14ac:dyDescent="0.2">
      <c r="A35" s="6"/>
      <c r="B35" s="14"/>
      <c r="C35" s="9" t="s">
        <v>164</v>
      </c>
      <c r="D35" s="7"/>
    </row>
    <row r="36" spans="1:4" x14ac:dyDescent="0.2">
      <c r="A36" s="6"/>
      <c r="B36" s="14"/>
      <c r="C36" s="9" t="s">
        <v>27</v>
      </c>
      <c r="D36" s="7"/>
    </row>
    <row r="37" spans="1:4" x14ac:dyDescent="0.2">
      <c r="A37" s="6"/>
      <c r="B37" s="14"/>
      <c r="C37" s="9" t="s">
        <v>165</v>
      </c>
      <c r="D37" s="7"/>
    </row>
    <row r="38" spans="1:4" x14ac:dyDescent="0.2">
      <c r="A38" s="6"/>
      <c r="B38" s="14"/>
      <c r="C38" s="9" t="s">
        <v>166</v>
      </c>
      <c r="D38" s="7"/>
    </row>
    <row r="39" spans="1:4" x14ac:dyDescent="0.2">
      <c r="A39" s="6"/>
      <c r="B39" s="14"/>
      <c r="C39" s="9" t="s">
        <v>42</v>
      </c>
      <c r="D39" s="7"/>
    </row>
    <row r="40" spans="1:4" x14ac:dyDescent="0.2">
      <c r="A40" s="6"/>
      <c r="B40" s="14"/>
      <c r="C40" s="8" t="s">
        <v>33</v>
      </c>
      <c r="D40" s="7"/>
    </row>
    <row r="41" spans="1:4" x14ac:dyDescent="0.2">
      <c r="A41" s="6"/>
      <c r="B41" s="14"/>
      <c r="C41" s="8" t="s">
        <v>40</v>
      </c>
      <c r="D41" s="7"/>
    </row>
    <row r="42" spans="1:4" x14ac:dyDescent="0.2">
      <c r="A42" s="6"/>
      <c r="B42" s="14"/>
      <c r="C42" s="8" t="s">
        <v>41</v>
      </c>
      <c r="D42" s="7"/>
    </row>
    <row r="43" spans="1:4" x14ac:dyDescent="0.2">
      <c r="A43" s="6"/>
      <c r="B43" s="14"/>
      <c r="C43" s="8" t="s">
        <v>167</v>
      </c>
      <c r="D43" s="7"/>
    </row>
    <row r="44" spans="1:4" x14ac:dyDescent="0.2">
      <c r="A44" s="6"/>
      <c r="B44" s="14"/>
      <c r="C44" s="8" t="s">
        <v>168</v>
      </c>
      <c r="D44" s="7"/>
    </row>
    <row r="45" spans="1:4" ht="13.5" thickBot="1" x14ac:dyDescent="0.25">
      <c r="A45" s="10"/>
      <c r="B45" s="15"/>
      <c r="C45" s="8" t="s">
        <v>169</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43"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56</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2</v>
      </c>
      <c r="C35" s="49"/>
      <c r="D35" s="49"/>
      <c r="E35" s="28"/>
      <c r="F35" s="21"/>
    </row>
    <row r="36" spans="1:6" ht="14.25" x14ac:dyDescent="0.2">
      <c r="A36" s="21"/>
      <c r="B36" s="49"/>
      <c r="C36" s="49"/>
      <c r="D36" s="49"/>
      <c r="E36" s="28"/>
      <c r="F36" s="21"/>
    </row>
    <row r="37" spans="1:6" ht="14.25" x14ac:dyDescent="0.2">
      <c r="A37" s="21"/>
      <c r="B37" s="49" t="s">
        <v>8</v>
      </c>
      <c r="C37" s="49"/>
      <c r="D37" s="49"/>
      <c r="E37" s="28"/>
      <c r="F37" s="21"/>
    </row>
    <row r="38" spans="1:6" ht="14.25" x14ac:dyDescent="0.2">
      <c r="A38" s="21"/>
      <c r="B38" s="49"/>
      <c r="C38" s="49"/>
      <c r="D38" s="49"/>
      <c r="E38" s="28"/>
      <c r="F38" s="21"/>
    </row>
    <row r="39" spans="1:6" ht="14.25" x14ac:dyDescent="0.2">
      <c r="A39" s="21"/>
      <c r="B39" s="49" t="s">
        <v>24</v>
      </c>
      <c r="C39" s="49"/>
      <c r="D39" s="49"/>
      <c r="E39" s="28"/>
      <c r="F39" s="21"/>
    </row>
    <row r="40" spans="1:6" ht="14.25" x14ac:dyDescent="0.2">
      <c r="A40" s="21"/>
      <c r="B40" s="49"/>
      <c r="C40" s="49"/>
      <c r="D40" s="49"/>
      <c r="E40" s="28"/>
      <c r="F40" s="21"/>
    </row>
    <row r="41" spans="1:6" ht="14.25" x14ac:dyDescent="0.2">
      <c r="A41" s="21"/>
      <c r="B41" s="49" t="s">
        <v>22</v>
      </c>
      <c r="C41" s="49"/>
      <c r="D41" s="49"/>
      <c r="E41" s="28"/>
      <c r="F41" s="21"/>
    </row>
    <row r="42" spans="1:6" ht="14.25" x14ac:dyDescent="0.2">
      <c r="A42" s="21"/>
      <c r="B42" s="49"/>
      <c r="C42" s="49"/>
      <c r="D42" s="49"/>
      <c r="E42" s="28"/>
      <c r="F42" s="21"/>
    </row>
    <row r="43" spans="1:6" ht="14.25" x14ac:dyDescent="0.2">
      <c r="A43" s="21"/>
      <c r="B43" s="49" t="s">
        <v>25</v>
      </c>
      <c r="C43" s="49"/>
      <c r="D43" s="49"/>
      <c r="E43" s="28"/>
      <c r="F43" s="21"/>
    </row>
    <row r="44" spans="1:6" ht="14.25" x14ac:dyDescent="0.2">
      <c r="A44" s="21"/>
      <c r="B44" s="49"/>
      <c r="C44" s="49"/>
      <c r="D44" s="49"/>
      <c r="E44" s="28"/>
      <c r="F44" s="21"/>
    </row>
    <row r="45" spans="1:6" ht="14.25" x14ac:dyDescent="0.2">
      <c r="A45" s="21"/>
      <c r="B45" s="49" t="s">
        <v>26</v>
      </c>
      <c r="C45" s="49"/>
      <c r="D45" s="49"/>
      <c r="E45" s="28"/>
      <c r="F45" s="21"/>
    </row>
    <row r="46" spans="1:6" ht="14.25" x14ac:dyDescent="0.2">
      <c r="A46" s="21"/>
      <c r="B46" s="49"/>
      <c r="C46" s="49"/>
      <c r="D46" s="49"/>
      <c r="E46" s="28"/>
      <c r="F46" s="21"/>
    </row>
    <row r="47" spans="1:6" ht="14.25" x14ac:dyDescent="0.2">
      <c r="A47" s="21"/>
      <c r="B47" s="49" t="s">
        <v>9</v>
      </c>
      <c r="C47" s="49"/>
      <c r="D47" s="49"/>
      <c r="E47" s="28"/>
      <c r="F47" s="21"/>
    </row>
    <row r="48" spans="1:6" ht="14.25" x14ac:dyDescent="0.2">
      <c r="A48" s="21"/>
      <c r="B48" s="49"/>
      <c r="C48" s="49"/>
      <c r="D48" s="49"/>
      <c r="E48" s="28"/>
      <c r="F48" s="21"/>
    </row>
    <row r="49" spans="1:6" ht="14.25" x14ac:dyDescent="0.2">
      <c r="A49" s="21"/>
      <c r="B49" s="49" t="s">
        <v>39</v>
      </c>
      <c r="C49" s="49"/>
      <c r="D49" s="49"/>
      <c r="E49" s="28"/>
      <c r="F49" s="21"/>
    </row>
    <row r="50" spans="1:6" ht="14.25" x14ac:dyDescent="0.2">
      <c r="A50" s="21"/>
      <c r="B50" s="49"/>
      <c r="C50" s="49"/>
      <c r="D50" s="49"/>
      <c r="E50" s="28"/>
      <c r="F50" s="21"/>
    </row>
    <row r="51" spans="1:6" ht="14.25" x14ac:dyDescent="0.2">
      <c r="A51" s="21"/>
      <c r="B51" s="49" t="s">
        <v>57</v>
      </c>
      <c r="C51" s="49"/>
      <c r="D51" s="49"/>
      <c r="E51" s="28"/>
      <c r="F51" s="21"/>
    </row>
    <row r="52" spans="1:6" ht="14.25" x14ac:dyDescent="0.2">
      <c r="A52" s="21"/>
      <c r="B52" s="49"/>
      <c r="C52" s="49"/>
      <c r="D52" s="49"/>
      <c r="E52" s="28"/>
      <c r="F52" s="21"/>
    </row>
    <row r="53" spans="1:6" ht="14.25" x14ac:dyDescent="0.2">
      <c r="A53" s="21"/>
      <c r="B53" s="49" t="s">
        <v>58</v>
      </c>
      <c r="C53" s="49"/>
      <c r="D53" s="49"/>
      <c r="E53" s="28"/>
      <c r="F53" s="21"/>
    </row>
    <row r="54" spans="1:6" ht="14.25" x14ac:dyDescent="0.2">
      <c r="A54" s="21"/>
      <c r="B54" s="49"/>
      <c r="C54" s="49"/>
      <c r="D54" s="49"/>
      <c r="E54" s="28"/>
      <c r="F54" s="21"/>
    </row>
    <row r="55" spans="1:6" ht="14.25" x14ac:dyDescent="0.2">
      <c r="A55" s="21"/>
      <c r="B55" s="49" t="s">
        <v>59</v>
      </c>
      <c r="C55" s="49"/>
      <c r="D55" s="49"/>
      <c r="E55" s="28"/>
      <c r="F55" s="21"/>
    </row>
    <row r="56" spans="1:6" ht="14.25" x14ac:dyDescent="0.2">
      <c r="A56" s="21"/>
      <c r="B56" s="49"/>
      <c r="C56" s="49"/>
      <c r="D56" s="49"/>
      <c r="E56" s="28"/>
      <c r="F56" s="21"/>
    </row>
    <row r="57" spans="1:6" ht="14.25" x14ac:dyDescent="0.2">
      <c r="A57" s="21"/>
      <c r="B57" s="49" t="s">
        <v>32</v>
      </c>
      <c r="C57" s="49"/>
      <c r="D57" s="49"/>
      <c r="E57" s="28"/>
      <c r="F57" s="21"/>
    </row>
    <row r="58" spans="1:6" ht="14.25" x14ac:dyDescent="0.2">
      <c r="A58" s="21"/>
      <c r="B58" s="49"/>
      <c r="C58" s="49"/>
      <c r="D58" s="49"/>
      <c r="E58" s="28"/>
      <c r="F58" s="21"/>
    </row>
    <row r="59" spans="1:6" ht="14.25" x14ac:dyDescent="0.2">
      <c r="A59" s="21"/>
      <c r="B59" s="49" t="s">
        <v>41</v>
      </c>
      <c r="C59" s="49"/>
      <c r="D59" s="49"/>
      <c r="E59" s="28"/>
      <c r="F59" s="21"/>
    </row>
    <row r="60" spans="1:6" ht="14.25" x14ac:dyDescent="0.2">
      <c r="A60" s="21"/>
      <c r="B60" s="49"/>
      <c r="C60" s="49"/>
      <c r="D60" s="49"/>
      <c r="E60" s="28"/>
      <c r="F60" s="21"/>
    </row>
    <row r="61" spans="1:6" ht="14.25" x14ac:dyDescent="0.2">
      <c r="A61" s="21"/>
      <c r="B61" s="49" t="s">
        <v>34</v>
      </c>
      <c r="C61" s="49"/>
      <c r="D61" s="49"/>
      <c r="E61" s="28"/>
      <c r="F61" s="21"/>
    </row>
    <row r="62" spans="1:6" ht="14.25" x14ac:dyDescent="0.2">
      <c r="A62" s="21"/>
      <c r="B62" s="49"/>
      <c r="C62" s="49"/>
      <c r="D62" s="49"/>
      <c r="E62" s="28"/>
      <c r="F62" s="21"/>
    </row>
    <row r="63" spans="1:6" ht="14.25" x14ac:dyDescent="0.2">
      <c r="A63" s="21"/>
      <c r="B63" s="49" t="s">
        <v>60</v>
      </c>
      <c r="C63" s="49"/>
      <c r="D63" s="49"/>
      <c r="E63" s="28"/>
      <c r="F63" s="21"/>
    </row>
    <row r="64" spans="1:6" ht="14.25" x14ac:dyDescent="0.2">
      <c r="A64" s="21"/>
      <c r="B64" s="49"/>
      <c r="C64" s="49"/>
      <c r="D64" s="49"/>
      <c r="E64" s="28"/>
      <c r="F64" s="21"/>
    </row>
    <row r="65" spans="1:6" ht="14.25" x14ac:dyDescent="0.2">
      <c r="A65" s="21"/>
      <c r="B65" s="49" t="s">
        <v>61</v>
      </c>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65*245</f>
        <v>15925</v>
      </c>
      <c r="F69" s="21"/>
    </row>
    <row r="70" spans="1:6" ht="13.5" customHeight="1" x14ac:dyDescent="0.2">
      <c r="A70" s="21"/>
      <c r="B70" s="34" t="s">
        <v>62</v>
      </c>
      <c r="C70" s="26"/>
      <c r="D70" s="26"/>
      <c r="E70" s="30">
        <v>150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16075</v>
      </c>
      <c r="F72" s="21"/>
    </row>
    <row r="73" spans="1:6" ht="13.5" customHeight="1" x14ac:dyDescent="0.2">
      <c r="A73" s="21"/>
      <c r="B73" s="26" t="s">
        <v>5</v>
      </c>
      <c r="C73" s="31">
        <v>0.05</v>
      </c>
      <c r="D73" s="26"/>
      <c r="E73" s="35">
        <f>ROUND(E72*C73,2)</f>
        <v>803.75</v>
      </c>
      <c r="F73" s="21"/>
    </row>
    <row r="74" spans="1:6" ht="13.5" customHeight="1" x14ac:dyDescent="0.2">
      <c r="A74" s="21"/>
      <c r="B74" s="26" t="s">
        <v>4</v>
      </c>
      <c r="C74" s="42">
        <v>9.9750000000000005E-2</v>
      </c>
      <c r="D74" s="26"/>
      <c r="E74" s="43">
        <f>ROUND(E72*C74,2)</f>
        <v>1603.48</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18482.23</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18482.23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64</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65</v>
      </c>
      <c r="C35" s="49"/>
      <c r="D35" s="49"/>
      <c r="E35" s="28"/>
      <c r="F35" s="21"/>
    </row>
    <row r="36" spans="1:6" ht="14.25" x14ac:dyDescent="0.2">
      <c r="A36" s="21"/>
      <c r="B36" s="49"/>
      <c r="C36" s="49"/>
      <c r="D36" s="49"/>
      <c r="E36" s="28"/>
      <c r="F36" s="21"/>
    </row>
    <row r="37" spans="1:6" ht="14.25" x14ac:dyDescent="0.2">
      <c r="A37" s="21"/>
      <c r="B37" s="49" t="s">
        <v>66</v>
      </c>
      <c r="C37" s="49"/>
      <c r="D37" s="49"/>
      <c r="E37" s="28"/>
      <c r="F37" s="21"/>
    </row>
    <row r="38" spans="1:6" ht="14.25" x14ac:dyDescent="0.2">
      <c r="A38" s="21"/>
      <c r="B38" s="49"/>
      <c r="C38" s="49"/>
      <c r="D38" s="49"/>
      <c r="E38" s="28"/>
      <c r="F38" s="21"/>
    </row>
    <row r="39" spans="1:6" ht="14.25" x14ac:dyDescent="0.2">
      <c r="A39" s="21"/>
      <c r="B39" s="49" t="s">
        <v>39</v>
      </c>
      <c r="C39" s="49"/>
      <c r="D39" s="49"/>
      <c r="E39" s="28"/>
      <c r="F39" s="21"/>
    </row>
    <row r="40" spans="1:6" ht="14.25" x14ac:dyDescent="0.2">
      <c r="A40" s="21"/>
      <c r="B40" s="49"/>
      <c r="C40" s="49"/>
      <c r="D40" s="49"/>
      <c r="E40" s="28"/>
      <c r="F40" s="21"/>
    </row>
    <row r="41" spans="1:6" ht="14.25" x14ac:dyDescent="0.2">
      <c r="A41" s="21"/>
      <c r="B41" s="49" t="s">
        <v>67</v>
      </c>
      <c r="C41" s="49"/>
      <c r="D41" s="49"/>
      <c r="E41" s="28"/>
      <c r="F41" s="21"/>
    </row>
    <row r="42" spans="1:6" ht="14.25" x14ac:dyDescent="0.2">
      <c r="A42" s="21"/>
      <c r="B42" s="49"/>
      <c r="C42" s="49"/>
      <c r="D42" s="49"/>
      <c r="E42" s="28"/>
      <c r="F42" s="21"/>
    </row>
    <row r="43" spans="1:6" ht="14.25" x14ac:dyDescent="0.2">
      <c r="A43" s="21"/>
      <c r="B43" s="49" t="s">
        <v>29</v>
      </c>
      <c r="C43" s="49"/>
      <c r="D43" s="49"/>
      <c r="E43" s="28"/>
      <c r="F43" s="21"/>
    </row>
    <row r="44" spans="1:6" ht="14.25" x14ac:dyDescent="0.2">
      <c r="A44" s="21"/>
      <c r="B44" s="49"/>
      <c r="C44" s="49"/>
      <c r="D44" s="49"/>
      <c r="E44" s="28"/>
      <c r="F44" s="21"/>
    </row>
    <row r="45" spans="1:6" ht="14.25" x14ac:dyDescent="0.2">
      <c r="A45" s="21"/>
      <c r="B45" s="49" t="s">
        <v>68</v>
      </c>
      <c r="C45" s="49"/>
      <c r="D45" s="49"/>
      <c r="E45" s="28"/>
      <c r="F45" s="21"/>
    </row>
    <row r="46" spans="1:6" ht="14.25" x14ac:dyDescent="0.2">
      <c r="A46" s="21"/>
      <c r="B46" s="49"/>
      <c r="C46" s="49"/>
      <c r="D46" s="49"/>
      <c r="E46" s="28"/>
      <c r="F46" s="21"/>
    </row>
    <row r="47" spans="1:6" ht="14.25" x14ac:dyDescent="0.2">
      <c r="A47" s="21"/>
      <c r="B47" s="49" t="s">
        <v>32</v>
      </c>
      <c r="C47" s="49"/>
      <c r="D47" s="49"/>
      <c r="E47" s="28"/>
      <c r="F47" s="21"/>
    </row>
    <row r="48" spans="1:6" ht="14.25" x14ac:dyDescent="0.2">
      <c r="A48" s="21"/>
      <c r="B48" s="49"/>
      <c r="C48" s="49"/>
      <c r="D48" s="49"/>
      <c r="E48" s="28"/>
      <c r="F48" s="21"/>
    </row>
    <row r="49" spans="1:6" ht="14.25" x14ac:dyDescent="0.2">
      <c r="A49" s="21"/>
      <c r="B49" s="49" t="s">
        <v>69</v>
      </c>
      <c r="C49" s="49"/>
      <c r="D49" s="49"/>
      <c r="E49" s="28"/>
      <c r="F49" s="21"/>
    </row>
    <row r="50" spans="1:6" ht="14.25" x14ac:dyDescent="0.2">
      <c r="A50" s="21"/>
      <c r="B50" s="49"/>
      <c r="C50" s="49"/>
      <c r="D50" s="49"/>
      <c r="E50" s="28"/>
      <c r="F50" s="21"/>
    </row>
    <row r="51" spans="1:6" ht="14.25" x14ac:dyDescent="0.2">
      <c r="A51" s="21"/>
      <c r="B51" s="49" t="s">
        <v>70</v>
      </c>
      <c r="C51" s="49"/>
      <c r="D51" s="49"/>
      <c r="E51" s="28"/>
      <c r="F51" s="21"/>
    </row>
    <row r="52" spans="1:6" ht="14.25" x14ac:dyDescent="0.2">
      <c r="A52" s="21"/>
      <c r="B52" s="49"/>
      <c r="C52" s="49"/>
      <c r="D52" s="49"/>
      <c r="E52" s="28"/>
      <c r="F52" s="21"/>
    </row>
    <row r="53" spans="1:6" ht="14.25" x14ac:dyDescent="0.2">
      <c r="A53" s="21"/>
      <c r="B53" s="49" t="s">
        <v>71</v>
      </c>
      <c r="C53" s="49"/>
      <c r="D53" s="49"/>
      <c r="E53" s="28"/>
      <c r="F53" s="21"/>
    </row>
    <row r="54" spans="1:6" ht="14.25" x14ac:dyDescent="0.2">
      <c r="A54" s="21"/>
      <c r="B54" s="49"/>
      <c r="C54" s="49"/>
      <c r="D54" s="49"/>
      <c r="E54" s="28"/>
      <c r="F54" s="21"/>
    </row>
    <row r="55" spans="1:6" ht="14.25" x14ac:dyDescent="0.2">
      <c r="A55" s="21"/>
      <c r="B55" s="49" t="s">
        <v>12</v>
      </c>
      <c r="C55" s="49"/>
      <c r="D55" s="49"/>
      <c r="E55" s="28"/>
      <c r="F55" s="21"/>
    </row>
    <row r="56" spans="1:6" ht="14.25" x14ac:dyDescent="0.2">
      <c r="A56" s="21"/>
      <c r="B56" s="49"/>
      <c r="C56" s="49"/>
      <c r="D56" s="49"/>
      <c r="E56" s="28"/>
      <c r="F56" s="21"/>
    </row>
    <row r="57" spans="1:6" ht="14.25" x14ac:dyDescent="0.2">
      <c r="A57" s="21"/>
      <c r="B57" s="49" t="s">
        <v>72</v>
      </c>
      <c r="C57" s="49"/>
      <c r="D57" s="49"/>
      <c r="E57" s="28"/>
      <c r="F57" s="21"/>
    </row>
    <row r="58" spans="1:6" ht="14.25" x14ac:dyDescent="0.2">
      <c r="A58" s="21"/>
      <c r="B58" s="49"/>
      <c r="C58" s="49"/>
      <c r="D58" s="49"/>
      <c r="E58" s="28"/>
      <c r="F58" s="21"/>
    </row>
    <row r="59" spans="1:6" ht="14.25" x14ac:dyDescent="0.2">
      <c r="A59" s="21"/>
      <c r="B59" s="49" t="s">
        <v>41</v>
      </c>
      <c r="C59" s="49"/>
      <c r="D59" s="49"/>
      <c r="E59" s="28"/>
      <c r="F59" s="21"/>
    </row>
    <row r="60" spans="1:6" ht="14.25" x14ac:dyDescent="0.2">
      <c r="A60" s="21"/>
      <c r="B60" s="49"/>
      <c r="C60" s="49"/>
      <c r="D60" s="49"/>
      <c r="E60" s="28"/>
      <c r="F60" s="21"/>
    </row>
    <row r="61" spans="1:6" ht="14.25" x14ac:dyDescent="0.2">
      <c r="A61" s="21"/>
      <c r="B61" s="49" t="s">
        <v>34</v>
      </c>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39*245</f>
        <v>9555</v>
      </c>
      <c r="F69" s="21"/>
    </row>
    <row r="70" spans="1:6" ht="13.5" customHeight="1" x14ac:dyDescent="0.2">
      <c r="A70" s="21"/>
      <c r="B70" s="34" t="s">
        <v>14</v>
      </c>
      <c r="C70" s="26"/>
      <c r="D70" s="26"/>
      <c r="E70" s="30">
        <v>230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9785</v>
      </c>
      <c r="F72" s="21"/>
    </row>
    <row r="73" spans="1:6" ht="13.5" customHeight="1" x14ac:dyDescent="0.2">
      <c r="A73" s="21"/>
      <c r="B73" s="26" t="s">
        <v>5</v>
      </c>
      <c r="C73" s="31">
        <v>0.05</v>
      </c>
      <c r="D73" s="26"/>
      <c r="E73" s="35">
        <f>ROUND(E72*C73,2)</f>
        <v>489.25</v>
      </c>
      <c r="F73" s="21"/>
    </row>
    <row r="74" spans="1:6" ht="13.5" customHeight="1" x14ac:dyDescent="0.2">
      <c r="A74" s="21"/>
      <c r="B74" s="26" t="s">
        <v>4</v>
      </c>
      <c r="C74" s="42">
        <v>9.9750000000000005E-2</v>
      </c>
      <c r="D74" s="26"/>
      <c r="E74" s="43">
        <f>ROUND(E72*C74,2)</f>
        <v>976.05</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11250.3</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11250.3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74</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75</v>
      </c>
      <c r="C35" s="49"/>
      <c r="D35" s="49"/>
      <c r="E35" s="28"/>
      <c r="F35" s="21"/>
    </row>
    <row r="36" spans="1:6" ht="14.25" x14ac:dyDescent="0.2">
      <c r="A36" s="21"/>
      <c r="B36" s="49"/>
      <c r="C36" s="49"/>
      <c r="D36" s="49"/>
      <c r="E36" s="28"/>
      <c r="F36" s="21"/>
    </row>
    <row r="37" spans="1:6" ht="14.25" x14ac:dyDescent="0.2">
      <c r="A37" s="21"/>
      <c r="B37" s="49" t="s">
        <v>76</v>
      </c>
      <c r="C37" s="49"/>
      <c r="D37" s="49"/>
      <c r="E37" s="28"/>
      <c r="F37" s="21"/>
    </row>
    <row r="38" spans="1:6" ht="14.25" x14ac:dyDescent="0.2">
      <c r="A38" s="21"/>
      <c r="B38" s="49"/>
      <c r="C38" s="49"/>
      <c r="D38" s="49"/>
      <c r="E38" s="28"/>
      <c r="F38" s="21"/>
    </row>
    <row r="39" spans="1:6" ht="14.25" x14ac:dyDescent="0.2">
      <c r="A39" s="21"/>
      <c r="B39" s="49" t="s">
        <v>77</v>
      </c>
      <c r="C39" s="49"/>
      <c r="D39" s="49"/>
      <c r="E39" s="28"/>
      <c r="F39" s="21"/>
    </row>
    <row r="40" spans="1:6" ht="14.25" x14ac:dyDescent="0.2">
      <c r="A40" s="21"/>
      <c r="B40" s="49"/>
      <c r="C40" s="49"/>
      <c r="D40" s="49"/>
      <c r="E40" s="28"/>
      <c r="F40" s="21"/>
    </row>
    <row r="41" spans="1:6" ht="14.25" x14ac:dyDescent="0.2">
      <c r="A41" s="21"/>
      <c r="B41" s="49" t="s">
        <v>34</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4.5*245</f>
        <v>1102.5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1102.5</v>
      </c>
      <c r="F72" s="21"/>
    </row>
    <row r="73" spans="1:6" ht="13.5" customHeight="1" x14ac:dyDescent="0.2">
      <c r="A73" s="21"/>
      <c r="B73" s="26" t="s">
        <v>5</v>
      </c>
      <c r="C73" s="31">
        <v>0.05</v>
      </c>
      <c r="D73" s="26"/>
      <c r="E73" s="35">
        <f>ROUND(E72*C73,2)</f>
        <v>55.13</v>
      </c>
      <c r="F73" s="21"/>
    </row>
    <row r="74" spans="1:6" ht="13.5" customHeight="1" x14ac:dyDescent="0.2">
      <c r="A74" s="21"/>
      <c r="B74" s="26" t="s">
        <v>4</v>
      </c>
      <c r="C74" s="42">
        <v>9.9750000000000005E-2</v>
      </c>
      <c r="D74" s="26"/>
      <c r="E74" s="43">
        <f>ROUND(E72*C74,2)</f>
        <v>109.97</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1267.6000000000001</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1267.6000000000001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79</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80</v>
      </c>
      <c r="C35" s="49"/>
      <c r="D35" s="49"/>
      <c r="E35" s="28"/>
      <c r="F35" s="21"/>
    </row>
    <row r="36" spans="1:6" ht="14.25" x14ac:dyDescent="0.2">
      <c r="A36" s="21"/>
      <c r="B36" s="49"/>
      <c r="C36" s="49"/>
      <c r="D36" s="49"/>
      <c r="E36" s="28"/>
      <c r="F36" s="21"/>
    </row>
    <row r="37" spans="1:6" ht="14.25" x14ac:dyDescent="0.2">
      <c r="A37" s="21"/>
      <c r="B37" s="49"/>
      <c r="C37" s="49"/>
      <c r="D37" s="49"/>
      <c r="E37" s="28"/>
      <c r="F37" s="21"/>
    </row>
    <row r="38" spans="1:6" ht="14.25" x14ac:dyDescent="0.2">
      <c r="A38" s="21"/>
      <c r="B38" s="49" t="s">
        <v>81</v>
      </c>
      <c r="C38" s="49"/>
      <c r="D38" s="49"/>
      <c r="E38" s="28"/>
      <c r="F38" s="21"/>
    </row>
    <row r="39" spans="1:6" ht="14.25" x14ac:dyDescent="0.2">
      <c r="A39" s="21"/>
      <c r="B39" s="49"/>
      <c r="C39" s="49"/>
      <c r="D39" s="49"/>
      <c r="E39" s="28"/>
      <c r="F39" s="21"/>
    </row>
    <row r="40" spans="1:6" ht="14.25" x14ac:dyDescent="0.2">
      <c r="A40" s="21"/>
      <c r="B40" s="49"/>
      <c r="C40" s="49"/>
      <c r="D40" s="49"/>
      <c r="E40" s="28"/>
      <c r="F40" s="21"/>
    </row>
    <row r="41" spans="1:6" ht="14.25" x14ac:dyDescent="0.2">
      <c r="A41" s="21"/>
      <c r="B41" s="49"/>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1.5*245</f>
        <v>367.5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367.5</v>
      </c>
      <c r="F72" s="21"/>
    </row>
    <row r="73" spans="1:6" ht="13.5" customHeight="1" x14ac:dyDescent="0.2">
      <c r="A73" s="21"/>
      <c r="B73" s="26" t="s">
        <v>5</v>
      </c>
      <c r="C73" s="31">
        <v>0.05</v>
      </c>
      <c r="D73" s="26"/>
      <c r="E73" s="35">
        <f>ROUND(E72*C73,2)</f>
        <v>18.38</v>
      </c>
      <c r="F73" s="21"/>
    </row>
    <row r="74" spans="1:6" ht="13.5" customHeight="1" x14ac:dyDescent="0.2">
      <c r="A74" s="21"/>
      <c r="B74" s="26" t="s">
        <v>4</v>
      </c>
      <c r="C74" s="42">
        <v>9.9750000000000005E-2</v>
      </c>
      <c r="D74" s="26"/>
      <c r="E74" s="43">
        <f>ROUND(E72*C74,2)</f>
        <v>36.659999999999997</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422.53999999999996</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422.53999999999996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3" zoomScale="80" zoomScaleNormal="100" zoomScaleSheetLayoutView="80" workbookViewId="0">
      <selection activeCell="E39" sqref="E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83</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84</v>
      </c>
      <c r="C35" s="49"/>
      <c r="D35" s="49"/>
      <c r="E35" s="28"/>
      <c r="F35" s="21"/>
    </row>
    <row r="36" spans="1:6" ht="14.25" x14ac:dyDescent="0.2">
      <c r="A36" s="21"/>
      <c r="B36" s="49"/>
      <c r="C36" s="49"/>
      <c r="D36" s="49"/>
      <c r="E36" s="28"/>
      <c r="F36" s="21"/>
    </row>
    <row r="37" spans="1:6" ht="14.25" x14ac:dyDescent="0.2">
      <c r="A37" s="21"/>
      <c r="B37" s="49"/>
      <c r="C37" s="49"/>
      <c r="D37" s="49"/>
      <c r="E37" s="28"/>
      <c r="F37" s="21"/>
    </row>
    <row r="38" spans="1:6" ht="14.25" x14ac:dyDescent="0.2">
      <c r="A38" s="21"/>
      <c r="B38" s="49" t="s">
        <v>85</v>
      </c>
      <c r="C38" s="49"/>
      <c r="D38" s="49"/>
      <c r="E38" s="28"/>
      <c r="F38" s="21"/>
    </row>
    <row r="39" spans="1:6" ht="14.25" x14ac:dyDescent="0.2">
      <c r="A39" s="21"/>
      <c r="B39" s="49"/>
      <c r="C39" s="49"/>
      <c r="D39" s="49"/>
      <c r="E39" s="28"/>
      <c r="F39" s="21"/>
    </row>
    <row r="40" spans="1:6" ht="14.25" x14ac:dyDescent="0.2">
      <c r="A40" s="21"/>
      <c r="B40" s="49"/>
      <c r="C40" s="49"/>
      <c r="D40" s="49"/>
      <c r="E40" s="28"/>
      <c r="F40" s="21"/>
    </row>
    <row r="41" spans="1:6" ht="14.25" x14ac:dyDescent="0.2">
      <c r="A41" s="21"/>
      <c r="B41" s="49"/>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f>3.25*245</f>
        <v>796.25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796.25</v>
      </c>
      <c r="F72" s="21"/>
    </row>
    <row r="73" spans="1:6" ht="13.5" customHeight="1" x14ac:dyDescent="0.2">
      <c r="A73" s="21"/>
      <c r="B73" s="26" t="s">
        <v>5</v>
      </c>
      <c r="C73" s="31">
        <v>0.05</v>
      </c>
      <c r="D73" s="26"/>
      <c r="E73" s="35">
        <f>ROUND(E72*C73,2)</f>
        <v>39.81</v>
      </c>
      <c r="F73" s="21"/>
    </row>
    <row r="74" spans="1:6" ht="13.5" customHeight="1" x14ac:dyDescent="0.2">
      <c r="A74" s="21"/>
      <c r="B74" s="26" t="s">
        <v>4</v>
      </c>
      <c r="C74" s="42">
        <v>9.9750000000000005E-2</v>
      </c>
      <c r="D74" s="26"/>
      <c r="E74" s="43">
        <f>ROUND(E72*C74,2)</f>
        <v>79.430000000000007</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915.49</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915.49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87</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88</v>
      </c>
      <c r="C35" s="49"/>
      <c r="D35" s="49"/>
      <c r="E35" s="28"/>
      <c r="F35" s="21"/>
    </row>
    <row r="36" spans="1:6" ht="14.25" x14ac:dyDescent="0.2">
      <c r="A36" s="21"/>
      <c r="B36" s="49"/>
      <c r="C36" s="49"/>
      <c r="D36" s="49"/>
      <c r="E36" s="28"/>
      <c r="F36" s="21"/>
    </row>
    <row r="37" spans="1:6" ht="14.25" x14ac:dyDescent="0.2">
      <c r="A37" s="21"/>
      <c r="B37" s="49"/>
      <c r="C37" s="49"/>
      <c r="D37" s="49"/>
      <c r="E37" s="28"/>
      <c r="F37" s="21"/>
    </row>
    <row r="38" spans="1:6" ht="14.25" x14ac:dyDescent="0.2">
      <c r="A38" s="21"/>
      <c r="B38" s="49"/>
      <c r="C38" s="49"/>
      <c r="D38" s="49"/>
      <c r="E38" s="28"/>
      <c r="F38" s="21"/>
    </row>
    <row r="39" spans="1:6" ht="14.25" x14ac:dyDescent="0.2">
      <c r="A39" s="21"/>
      <c r="B39" s="49"/>
      <c r="C39" s="49"/>
      <c r="D39" s="49"/>
      <c r="E39" s="28"/>
      <c r="F39" s="21"/>
    </row>
    <row r="40" spans="1:6" ht="14.25" x14ac:dyDescent="0.2">
      <c r="A40" s="21"/>
      <c r="B40" s="49"/>
      <c r="C40" s="49"/>
      <c r="D40" s="49"/>
      <c r="E40" s="28"/>
      <c r="F40" s="21"/>
    </row>
    <row r="41" spans="1:6" ht="14.25" x14ac:dyDescent="0.2">
      <c r="A41" s="21"/>
      <c r="B41" s="49"/>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14.25" x14ac:dyDescent="0.2">
      <c r="A47" s="21"/>
      <c r="B47" s="49"/>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4.25" x14ac:dyDescent="0.2">
      <c r="A65" s="21"/>
      <c r="B65" s="49"/>
      <c r="C65" s="49"/>
      <c r="D65" s="49"/>
      <c r="E65" s="28"/>
      <c r="F65" s="21"/>
    </row>
    <row r="66" spans="1:6" ht="14.25" x14ac:dyDescent="0.2">
      <c r="A66" s="21"/>
      <c r="B66" s="49"/>
      <c r="C66" s="49"/>
      <c r="D66" s="49"/>
      <c r="E66" s="28"/>
      <c r="F66" s="21"/>
    </row>
    <row r="67" spans="1:6" ht="14.25" x14ac:dyDescent="0.2">
      <c r="A67" s="21"/>
      <c r="B67" s="49"/>
      <c r="C67" s="49"/>
      <c r="D67" s="49"/>
      <c r="E67" s="28"/>
      <c r="F67" s="21"/>
    </row>
    <row r="68" spans="1:6" ht="13.5" customHeight="1" x14ac:dyDescent="0.2">
      <c r="A68" s="21"/>
      <c r="B68" s="49"/>
      <c r="C68" s="49"/>
      <c r="D68" s="49"/>
      <c r="E68" s="28"/>
      <c r="F68" s="21"/>
    </row>
    <row r="69" spans="1:6" ht="13.5" customHeight="1" x14ac:dyDescent="0.2">
      <c r="A69" s="21"/>
      <c r="B69" s="25" t="s">
        <v>17</v>
      </c>
      <c r="C69" s="26"/>
      <c r="D69" s="26"/>
      <c r="E69" s="29">
        <v>255</v>
      </c>
      <c r="F69" s="21"/>
    </row>
    <row r="70" spans="1:6" ht="13.5" customHeight="1" x14ac:dyDescent="0.2">
      <c r="A70" s="21"/>
      <c r="B70" s="34" t="s">
        <v>14</v>
      </c>
      <c r="C70" s="26"/>
      <c r="D70" s="26"/>
      <c r="E70" s="30">
        <v>0</v>
      </c>
      <c r="F70" s="21"/>
    </row>
    <row r="71" spans="1:6" ht="13.5" customHeight="1" x14ac:dyDescent="0.2">
      <c r="A71" s="21"/>
      <c r="B71" s="34" t="s">
        <v>15</v>
      </c>
      <c r="C71" s="26"/>
      <c r="D71" s="26"/>
      <c r="E71" s="30">
        <v>0</v>
      </c>
      <c r="F71" s="21"/>
    </row>
    <row r="72" spans="1:6" ht="13.5" customHeight="1" x14ac:dyDescent="0.2">
      <c r="A72" s="21"/>
      <c r="B72" s="25" t="s">
        <v>16</v>
      </c>
      <c r="C72" s="26"/>
      <c r="D72" s="26"/>
      <c r="E72" s="29">
        <f>SUM(E69:E71)</f>
        <v>255</v>
      </c>
      <c r="F72" s="21"/>
    </row>
    <row r="73" spans="1:6" ht="13.5" customHeight="1" x14ac:dyDescent="0.2">
      <c r="A73" s="21"/>
      <c r="B73" s="26" t="s">
        <v>5</v>
      </c>
      <c r="C73" s="31">
        <v>0.05</v>
      </c>
      <c r="D73" s="26"/>
      <c r="E73" s="35">
        <f>ROUND(E72*C73,2)</f>
        <v>12.75</v>
      </c>
      <c r="F73" s="21"/>
    </row>
    <row r="74" spans="1:6" ht="13.5" customHeight="1" x14ac:dyDescent="0.2">
      <c r="A74" s="21"/>
      <c r="B74" s="26" t="s">
        <v>4</v>
      </c>
      <c r="C74" s="42">
        <v>9.9750000000000005E-2</v>
      </c>
      <c r="D74" s="26"/>
      <c r="E74" s="43">
        <f>ROUND(E72*C74,2)</f>
        <v>25.44</v>
      </c>
      <c r="F74" s="21"/>
    </row>
    <row r="75" spans="1:6" ht="13.5" customHeight="1" x14ac:dyDescent="0.2">
      <c r="A75" s="21"/>
      <c r="B75" s="26"/>
      <c r="C75" s="26"/>
      <c r="D75" s="26"/>
      <c r="E75" s="32"/>
      <c r="F75" s="21"/>
    </row>
    <row r="76" spans="1:6" ht="16.5" customHeight="1" thickBot="1" x14ac:dyDescent="0.25">
      <c r="A76" s="21"/>
      <c r="B76" s="25" t="s">
        <v>18</v>
      </c>
      <c r="C76" s="26"/>
      <c r="D76" s="26"/>
      <c r="E76" s="33">
        <f>SUM(E72:E74)</f>
        <v>293.19</v>
      </c>
      <c r="F76" s="21"/>
    </row>
    <row r="77" spans="1:6" ht="15.75" thickTop="1" x14ac:dyDescent="0.2">
      <c r="A77" s="21"/>
      <c r="B77" s="51"/>
      <c r="C77" s="51"/>
      <c r="D77" s="51"/>
      <c r="E77" s="36"/>
      <c r="F77" s="21"/>
    </row>
    <row r="78" spans="1:6" ht="15" x14ac:dyDescent="0.2">
      <c r="A78" s="21"/>
      <c r="B78" s="56" t="s">
        <v>20</v>
      </c>
      <c r="C78" s="56"/>
      <c r="D78" s="56"/>
      <c r="E78" s="36">
        <v>0</v>
      </c>
      <c r="F78" s="21"/>
    </row>
    <row r="79" spans="1:6" ht="15" x14ac:dyDescent="0.2">
      <c r="A79" s="21"/>
      <c r="B79" s="51"/>
      <c r="C79" s="51"/>
      <c r="D79" s="51"/>
      <c r="E79" s="36"/>
      <c r="F79" s="21"/>
    </row>
    <row r="80" spans="1:6" ht="19.5" customHeight="1" x14ac:dyDescent="0.2">
      <c r="A80" s="21"/>
      <c r="B80" s="37" t="s">
        <v>19</v>
      </c>
      <c r="C80" s="38"/>
      <c r="D80" s="38"/>
      <c r="E80" s="39">
        <f>E76-E78</f>
        <v>293.19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4"/>
      <c r="C83" s="54"/>
      <c r="D83" s="54"/>
      <c r="E83" s="54"/>
      <c r="F83" s="21"/>
    </row>
    <row r="84" spans="1:6" ht="14.25" x14ac:dyDescent="0.2">
      <c r="A84" s="48" t="s">
        <v>35</v>
      </c>
      <c r="B84" s="48"/>
      <c r="C84" s="48"/>
      <c r="D84" s="48"/>
      <c r="E84" s="48"/>
      <c r="F84" s="48"/>
    </row>
    <row r="85" spans="1:6" ht="14.25" x14ac:dyDescent="0.2">
      <c r="A85" s="57" t="s">
        <v>36</v>
      </c>
      <c r="B85" s="57"/>
      <c r="C85" s="57"/>
      <c r="D85" s="57"/>
      <c r="E85" s="57"/>
      <c r="F85" s="57"/>
    </row>
    <row r="86" spans="1:6" x14ac:dyDescent="0.2">
      <c r="A86" s="21"/>
      <c r="B86" s="21"/>
      <c r="C86" s="21"/>
      <c r="D86" s="21"/>
      <c r="E86" s="21"/>
      <c r="F86" s="21"/>
    </row>
    <row r="87" spans="1:6" x14ac:dyDescent="0.2">
      <c r="A87" s="21"/>
      <c r="B87" s="55"/>
      <c r="C87" s="55"/>
      <c r="D87" s="55"/>
      <c r="E87" s="55"/>
      <c r="F87" s="21"/>
    </row>
    <row r="88" spans="1:6" ht="15" x14ac:dyDescent="0.2">
      <c r="A88" s="47" t="s">
        <v>7</v>
      </c>
      <c r="B88" s="47"/>
      <c r="C88" s="47"/>
      <c r="D88" s="47"/>
      <c r="E88" s="47"/>
      <c r="F88" s="47"/>
    </row>
    <row r="90" spans="1:6" ht="39.75" customHeight="1" x14ac:dyDescent="0.2">
      <c r="B90" s="52"/>
      <c r="C90" s="53"/>
      <c r="D90" s="53"/>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962E-EAB0-489A-8517-25CE1F350351}">
  <sheetPr>
    <pageSetUpPr fitToPage="1"/>
  </sheetPr>
  <dimension ref="A12:F89"/>
  <sheetViews>
    <sheetView view="pageBreakPreview" topLeftCell="A34" zoomScale="80" zoomScaleNormal="100" zoomScaleSheetLayoutView="80" workbookViewId="0">
      <selection activeCell="B33" sqref="B33:D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91</v>
      </c>
      <c r="C24" s="21"/>
      <c r="D24" s="21"/>
      <c r="E24" s="21"/>
      <c r="F24" s="21"/>
    </row>
    <row r="25" spans="1:6" ht="15" x14ac:dyDescent="0.2">
      <c r="A25" s="17"/>
      <c r="B25" s="25" t="s">
        <v>92</v>
      </c>
      <c r="C25" s="21"/>
      <c r="D25" s="21"/>
      <c r="E25" s="21"/>
      <c r="F25" s="21"/>
    </row>
    <row r="26" spans="1:6" ht="33.75" customHeight="1" x14ac:dyDescent="0.2">
      <c r="A26" s="17"/>
      <c r="B26" s="46" t="s">
        <v>93</v>
      </c>
      <c r="C26" s="21"/>
      <c r="D26" s="21"/>
      <c r="E26" s="21"/>
      <c r="F26" s="21"/>
    </row>
    <row r="27" spans="1:6" x14ac:dyDescent="0.2">
      <c r="A27" s="18"/>
      <c r="B27" s="21"/>
      <c r="C27" s="23"/>
      <c r="D27" s="23"/>
      <c r="E27" s="24"/>
      <c r="F27" s="21"/>
    </row>
    <row r="28" spans="1:6" ht="15" x14ac:dyDescent="0.2">
      <c r="A28" s="17"/>
      <c r="B28" s="23"/>
      <c r="C28" s="23"/>
      <c r="D28" s="27" t="s">
        <v>13</v>
      </c>
      <c r="E28" s="27" t="s">
        <v>90</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100</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94</v>
      </c>
      <c r="C35" s="49"/>
      <c r="D35" s="49"/>
      <c r="E35" s="28"/>
      <c r="F35" s="21"/>
    </row>
    <row r="36" spans="1:6" ht="14.25" x14ac:dyDescent="0.2">
      <c r="A36" s="21"/>
      <c r="B36" s="49"/>
      <c r="C36" s="49"/>
      <c r="D36" s="49"/>
      <c r="E36" s="28"/>
      <c r="F36" s="21"/>
    </row>
    <row r="37" spans="1:6" ht="14.25" x14ac:dyDescent="0.2">
      <c r="A37" s="21"/>
      <c r="B37" s="49"/>
      <c r="C37" s="49"/>
      <c r="D37" s="49"/>
      <c r="E37" s="28"/>
      <c r="F37" s="21"/>
    </row>
    <row r="38" spans="1:6" ht="14.25" x14ac:dyDescent="0.2">
      <c r="A38" s="21"/>
      <c r="B38" s="49" t="s">
        <v>95</v>
      </c>
      <c r="C38" s="49"/>
      <c r="D38" s="49"/>
      <c r="E38" s="28"/>
      <c r="F38" s="21"/>
    </row>
    <row r="39" spans="1:6" ht="14.25" x14ac:dyDescent="0.2">
      <c r="A39" s="21"/>
      <c r="B39" s="49"/>
      <c r="C39" s="49"/>
      <c r="D39" s="49"/>
      <c r="E39" s="28"/>
      <c r="F39" s="21"/>
    </row>
    <row r="40" spans="1:6" ht="14.25" x14ac:dyDescent="0.2">
      <c r="A40" s="21"/>
      <c r="B40" s="49"/>
      <c r="C40" s="49"/>
      <c r="D40" s="49"/>
      <c r="E40" s="28"/>
      <c r="F40" s="21"/>
    </row>
    <row r="41" spans="1:6" ht="14.25" x14ac:dyDescent="0.2">
      <c r="A41" s="21"/>
      <c r="B41" s="49" t="s">
        <v>96</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t="s">
        <v>97</v>
      </c>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59.25" customHeight="1" x14ac:dyDescent="0.2">
      <c r="A47" s="21"/>
      <c r="B47" s="49" t="s">
        <v>98</v>
      </c>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t="s">
        <v>99</v>
      </c>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3.5" customHeight="1" x14ac:dyDescent="0.2">
      <c r="A65" s="21"/>
      <c r="B65" s="49"/>
      <c r="C65" s="49"/>
      <c r="D65" s="49"/>
      <c r="E65" s="28"/>
      <c r="F65" s="21"/>
    </row>
    <row r="66" spans="1:6" ht="13.5" customHeight="1" x14ac:dyDescent="0.2">
      <c r="A66" s="21"/>
      <c r="B66" s="25" t="s">
        <v>17</v>
      </c>
      <c r="C66" s="26"/>
      <c r="D66" s="26"/>
      <c r="E66" s="29">
        <v>3500</v>
      </c>
      <c r="F66" s="21"/>
    </row>
    <row r="67" spans="1:6" ht="13.5" customHeight="1" x14ac:dyDescent="0.2">
      <c r="A67" s="21"/>
      <c r="B67" s="34" t="s">
        <v>14</v>
      </c>
      <c r="C67" s="26"/>
      <c r="D67" s="26"/>
      <c r="E67" s="30">
        <v>0</v>
      </c>
      <c r="F67" s="21"/>
    </row>
    <row r="68" spans="1:6" ht="13.5" customHeight="1" x14ac:dyDescent="0.2">
      <c r="A68" s="21"/>
      <c r="B68" s="34" t="s">
        <v>15</v>
      </c>
      <c r="C68" s="26"/>
      <c r="D68" s="26"/>
      <c r="E68" s="30">
        <v>0</v>
      </c>
      <c r="F68" s="21"/>
    </row>
    <row r="69" spans="1:6" ht="13.5" customHeight="1" x14ac:dyDescent="0.2">
      <c r="A69" s="21"/>
      <c r="B69" s="25" t="s">
        <v>16</v>
      </c>
      <c r="C69" s="26"/>
      <c r="D69" s="26"/>
      <c r="E69" s="29">
        <f>SUM(E66:E68)</f>
        <v>3500</v>
      </c>
      <c r="F69" s="21"/>
    </row>
    <row r="70" spans="1:6" ht="13.5" customHeight="1" x14ac:dyDescent="0.2">
      <c r="A70" s="21"/>
      <c r="B70" s="26" t="s">
        <v>5</v>
      </c>
      <c r="C70" s="31">
        <v>0.05</v>
      </c>
      <c r="D70" s="26"/>
      <c r="E70" s="35">
        <f>ROUND(E69*C70,2)</f>
        <v>175</v>
      </c>
      <c r="F70" s="21"/>
    </row>
    <row r="71" spans="1:6" ht="13.5" customHeight="1" x14ac:dyDescent="0.2">
      <c r="A71" s="21"/>
      <c r="B71" s="26" t="s">
        <v>4</v>
      </c>
      <c r="C71" s="42">
        <v>9.9750000000000005E-2</v>
      </c>
      <c r="D71" s="26"/>
      <c r="E71" s="43">
        <f>ROUND(E69*C71,2)</f>
        <v>349.13</v>
      </c>
      <c r="F71" s="21"/>
    </row>
    <row r="72" spans="1:6" ht="13.5" customHeight="1" x14ac:dyDescent="0.2">
      <c r="A72" s="21"/>
      <c r="B72" s="26"/>
      <c r="C72" s="26"/>
      <c r="D72" s="26"/>
      <c r="E72" s="32"/>
      <c r="F72" s="21"/>
    </row>
    <row r="73" spans="1:6" ht="16.5" customHeight="1" thickBot="1" x14ac:dyDescent="0.25">
      <c r="A73" s="21"/>
      <c r="B73" s="25" t="s">
        <v>18</v>
      </c>
      <c r="C73" s="26"/>
      <c r="D73" s="26"/>
      <c r="E73" s="33">
        <f>SUM(E69:E71)</f>
        <v>4024.13</v>
      </c>
      <c r="F73" s="21"/>
    </row>
    <row r="74" spans="1:6" ht="15.75" thickTop="1" x14ac:dyDescent="0.2">
      <c r="A74" s="21"/>
      <c r="B74" s="51"/>
      <c r="C74" s="51"/>
      <c r="D74" s="51"/>
      <c r="E74" s="36"/>
      <c r="F74" s="21"/>
    </row>
    <row r="75" spans="1:6" ht="15" x14ac:dyDescent="0.2">
      <c r="A75" s="21"/>
      <c r="B75" s="56" t="s">
        <v>20</v>
      </c>
      <c r="C75" s="56"/>
      <c r="D75" s="56"/>
      <c r="E75" s="36">
        <v>0</v>
      </c>
      <c r="F75" s="21"/>
    </row>
    <row r="76" spans="1:6" ht="15" x14ac:dyDescent="0.2">
      <c r="A76" s="21"/>
      <c r="B76" s="51"/>
      <c r="C76" s="51"/>
      <c r="D76" s="51"/>
      <c r="E76" s="36"/>
      <c r="F76" s="21"/>
    </row>
    <row r="77" spans="1:6" ht="19.5" customHeight="1" x14ac:dyDescent="0.2">
      <c r="A77" s="21"/>
      <c r="B77" s="37" t="s">
        <v>19</v>
      </c>
      <c r="C77" s="38"/>
      <c r="D77" s="38"/>
      <c r="E77" s="39">
        <f>E73-E75</f>
        <v>4024.13</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4"/>
      <c r="C80" s="54"/>
      <c r="D80" s="54"/>
      <c r="E80" s="54"/>
      <c r="F80" s="21"/>
    </row>
    <row r="81" spans="1:6" ht="14.25" x14ac:dyDescent="0.2">
      <c r="A81" s="48" t="s">
        <v>35</v>
      </c>
      <c r="B81" s="48"/>
      <c r="C81" s="48"/>
      <c r="D81" s="48"/>
      <c r="E81" s="48"/>
      <c r="F81" s="48"/>
    </row>
    <row r="82" spans="1:6" ht="14.25" x14ac:dyDescent="0.2">
      <c r="A82" s="57" t="s">
        <v>36</v>
      </c>
      <c r="B82" s="57"/>
      <c r="C82" s="57"/>
      <c r="D82" s="57"/>
      <c r="E82" s="57"/>
      <c r="F82" s="57"/>
    </row>
    <row r="83" spans="1:6" x14ac:dyDescent="0.2">
      <c r="A83" s="21"/>
      <c r="B83" s="21"/>
      <c r="C83" s="21"/>
      <c r="D83" s="21"/>
      <c r="E83" s="21"/>
      <c r="F83" s="21"/>
    </row>
    <row r="84" spans="1:6" x14ac:dyDescent="0.2">
      <c r="A84" s="21"/>
      <c r="B84" s="55"/>
      <c r="C84" s="55"/>
      <c r="D84" s="55"/>
      <c r="E84" s="55"/>
      <c r="F84" s="21"/>
    </row>
    <row r="85" spans="1:6" ht="15" x14ac:dyDescent="0.2">
      <c r="A85" s="47" t="s">
        <v>7</v>
      </c>
      <c r="B85" s="47"/>
      <c r="C85" s="47"/>
      <c r="D85" s="47"/>
      <c r="E85" s="47"/>
      <c r="F85" s="47"/>
    </row>
    <row r="87" spans="1:6" ht="39.75" customHeight="1" x14ac:dyDescent="0.2">
      <c r="B87" s="52"/>
      <c r="C87" s="53"/>
      <c r="D87" s="53"/>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50:D50"/>
    <mergeCell ref="B51:D51"/>
    <mergeCell ref="B52:D52"/>
    <mergeCell ref="B44:D44"/>
    <mergeCell ref="B45:D45"/>
    <mergeCell ref="B46:D46"/>
    <mergeCell ref="B47:D47"/>
    <mergeCell ref="B48:D48"/>
    <mergeCell ref="B49:D49"/>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5A2E6D31-A7E3-40CF-969B-5838EF87482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55A95-962C-4B09-926D-3C9654AAD5BE}">
  <sheetPr>
    <pageSetUpPr fitToPage="1"/>
  </sheetPr>
  <dimension ref="A12:F89"/>
  <sheetViews>
    <sheetView view="pageBreakPreview" zoomScale="80" zoomScaleNormal="100" zoomScaleSheetLayoutView="80" workbookViewId="0">
      <selection activeCell="B33" sqref="B33:D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101</v>
      </c>
      <c r="F28" s="21"/>
    </row>
    <row r="29" spans="1:6" ht="13.5" thickBot="1" x14ac:dyDescent="0.25">
      <c r="A29" s="19"/>
      <c r="B29" s="19"/>
      <c r="C29" s="19"/>
      <c r="D29" s="19"/>
      <c r="E29" s="19"/>
      <c r="F29" s="20"/>
    </row>
    <row r="30" spans="1:6" s="40" customFormat="1" ht="21.75" customHeight="1" x14ac:dyDescent="0.2">
      <c r="A30" s="50" t="s">
        <v>0</v>
      </c>
      <c r="B30" s="50"/>
      <c r="C30" s="50"/>
      <c r="D30" s="50"/>
      <c r="E30" s="50"/>
      <c r="F30" s="50"/>
    </row>
    <row r="31" spans="1:6" x14ac:dyDescent="0.2">
      <c r="A31" s="17"/>
      <c r="B31" s="18"/>
      <c r="C31" s="17"/>
      <c r="D31" s="17"/>
      <c r="E31" s="17"/>
    </row>
    <row r="32" spans="1:6" ht="14.25" x14ac:dyDescent="0.2">
      <c r="A32" s="21"/>
      <c r="B32" s="22" t="s">
        <v>6</v>
      </c>
      <c r="C32" s="22"/>
      <c r="D32" s="22"/>
      <c r="E32" s="28"/>
      <c r="F32" s="21"/>
    </row>
    <row r="33" spans="1:6" ht="14.25" x14ac:dyDescent="0.2">
      <c r="A33" s="21"/>
      <c r="B33" s="49"/>
      <c r="C33" s="49"/>
      <c r="D33" s="49"/>
      <c r="E33" s="28"/>
      <c r="F33" s="21"/>
    </row>
    <row r="34" spans="1:6" ht="14.25" x14ac:dyDescent="0.2">
      <c r="A34" s="21"/>
      <c r="B34" s="49"/>
      <c r="C34" s="49"/>
      <c r="D34" s="49"/>
      <c r="E34" s="28"/>
      <c r="F34" s="21"/>
    </row>
    <row r="35" spans="1:6" ht="14.25" x14ac:dyDescent="0.2">
      <c r="A35" s="21"/>
      <c r="B35" s="49" t="s">
        <v>94</v>
      </c>
      <c r="C35" s="49"/>
      <c r="D35" s="49"/>
      <c r="E35" s="28"/>
      <c r="F35" s="21"/>
    </row>
    <row r="36" spans="1:6" ht="14.25" x14ac:dyDescent="0.2">
      <c r="A36" s="21"/>
      <c r="B36" s="49"/>
      <c r="C36" s="49"/>
      <c r="D36" s="49"/>
      <c r="E36" s="28"/>
      <c r="F36" s="21"/>
    </row>
    <row r="37" spans="1:6" ht="14.25" x14ac:dyDescent="0.2">
      <c r="A37" s="21"/>
      <c r="B37" s="49"/>
      <c r="C37" s="49"/>
      <c r="D37" s="49"/>
      <c r="E37" s="28"/>
      <c r="F37" s="21"/>
    </row>
    <row r="38" spans="1:6" ht="14.25" x14ac:dyDescent="0.2">
      <c r="A38" s="21"/>
      <c r="B38" s="49" t="s">
        <v>95</v>
      </c>
      <c r="C38" s="49"/>
      <c r="D38" s="49"/>
      <c r="E38" s="28"/>
      <c r="F38" s="21"/>
    </row>
    <row r="39" spans="1:6" ht="14.25" x14ac:dyDescent="0.2">
      <c r="A39" s="21"/>
      <c r="B39" s="49"/>
      <c r="C39" s="49"/>
      <c r="D39" s="49"/>
      <c r="E39" s="28"/>
      <c r="F39" s="21"/>
    </row>
    <row r="40" spans="1:6" ht="14.25" x14ac:dyDescent="0.2">
      <c r="A40" s="21"/>
      <c r="B40" s="49"/>
      <c r="C40" s="49"/>
      <c r="D40" s="49"/>
      <c r="E40" s="28"/>
      <c r="F40" s="21"/>
    </row>
    <row r="41" spans="1:6" ht="14.25" x14ac:dyDescent="0.2">
      <c r="A41" s="21"/>
      <c r="B41" s="49" t="s">
        <v>96</v>
      </c>
      <c r="C41" s="49"/>
      <c r="D41" s="49"/>
      <c r="E41" s="28"/>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49" t="s">
        <v>97</v>
      </c>
      <c r="C44" s="49"/>
      <c r="D44" s="49"/>
      <c r="E44" s="28"/>
      <c r="F44" s="21"/>
    </row>
    <row r="45" spans="1:6" ht="14.25" x14ac:dyDescent="0.2">
      <c r="A45" s="21"/>
      <c r="B45" s="49"/>
      <c r="C45" s="49"/>
      <c r="D45" s="49"/>
      <c r="E45" s="28"/>
      <c r="F45" s="21"/>
    </row>
    <row r="46" spans="1:6" ht="14.25" x14ac:dyDescent="0.2">
      <c r="A46" s="21"/>
      <c r="B46" s="49"/>
      <c r="C46" s="49"/>
      <c r="D46" s="49"/>
      <c r="E46" s="28"/>
      <c r="F46" s="21"/>
    </row>
    <row r="47" spans="1:6" ht="59.25" customHeight="1" x14ac:dyDescent="0.2">
      <c r="A47" s="21"/>
      <c r="B47" s="49" t="s">
        <v>98</v>
      </c>
      <c r="C47" s="49"/>
      <c r="D47" s="49"/>
      <c r="E47" s="28"/>
      <c r="F47" s="21"/>
    </row>
    <row r="48" spans="1:6" ht="14.25" x14ac:dyDescent="0.2">
      <c r="A48" s="21"/>
      <c r="B48" s="49"/>
      <c r="C48" s="49"/>
      <c r="D48" s="49"/>
      <c r="E48" s="28"/>
      <c r="F48" s="21"/>
    </row>
    <row r="49" spans="1:6" ht="14.25" x14ac:dyDescent="0.2">
      <c r="A49" s="21"/>
      <c r="B49" s="49"/>
      <c r="C49" s="49"/>
      <c r="D49" s="49"/>
      <c r="E49" s="28"/>
      <c r="F49" s="21"/>
    </row>
    <row r="50" spans="1:6" ht="14.25" x14ac:dyDescent="0.2">
      <c r="A50" s="21"/>
      <c r="B50" s="49" t="s">
        <v>99</v>
      </c>
      <c r="C50" s="49"/>
      <c r="D50" s="49"/>
      <c r="E50" s="28"/>
      <c r="F50" s="21"/>
    </row>
    <row r="51" spans="1:6" ht="14.25" x14ac:dyDescent="0.2">
      <c r="A51" s="21"/>
      <c r="B51" s="49"/>
      <c r="C51" s="49"/>
      <c r="D51" s="49"/>
      <c r="E51" s="28"/>
      <c r="F51" s="21"/>
    </row>
    <row r="52" spans="1:6" ht="14.25" x14ac:dyDescent="0.2">
      <c r="A52" s="21"/>
      <c r="B52" s="49"/>
      <c r="C52" s="49"/>
      <c r="D52" s="49"/>
      <c r="E52" s="28"/>
      <c r="F52" s="21"/>
    </row>
    <row r="53" spans="1:6" ht="14.25" x14ac:dyDescent="0.2">
      <c r="A53" s="21"/>
      <c r="B53" s="49"/>
      <c r="C53" s="49"/>
      <c r="D53" s="49"/>
      <c r="E53" s="28"/>
      <c r="F53" s="21"/>
    </row>
    <row r="54" spans="1:6" ht="14.25" x14ac:dyDescent="0.2">
      <c r="A54" s="21"/>
      <c r="B54" s="49"/>
      <c r="C54" s="49"/>
      <c r="D54" s="49"/>
      <c r="E54" s="28"/>
      <c r="F54" s="21"/>
    </row>
    <row r="55" spans="1:6" ht="14.25" x14ac:dyDescent="0.2">
      <c r="A55" s="21"/>
      <c r="B55" s="49"/>
      <c r="C55" s="49"/>
      <c r="D55" s="49"/>
      <c r="E55" s="28"/>
      <c r="F55" s="21"/>
    </row>
    <row r="56" spans="1:6" ht="14.25" x14ac:dyDescent="0.2">
      <c r="A56" s="21"/>
      <c r="B56" s="49"/>
      <c r="C56" s="49"/>
      <c r="D56" s="49"/>
      <c r="E56" s="28"/>
      <c r="F56" s="21"/>
    </row>
    <row r="57" spans="1:6" ht="14.25" x14ac:dyDescent="0.2">
      <c r="A57" s="21"/>
      <c r="B57" s="49"/>
      <c r="C57" s="49"/>
      <c r="D57" s="49"/>
      <c r="E57" s="28"/>
      <c r="F57" s="21"/>
    </row>
    <row r="58" spans="1:6" ht="14.25" x14ac:dyDescent="0.2">
      <c r="A58" s="21"/>
      <c r="B58" s="49"/>
      <c r="C58" s="49"/>
      <c r="D58" s="49"/>
      <c r="E58" s="28"/>
      <c r="F58" s="21"/>
    </row>
    <row r="59" spans="1:6" ht="14.25" x14ac:dyDescent="0.2">
      <c r="A59" s="21"/>
      <c r="B59" s="49"/>
      <c r="C59" s="49"/>
      <c r="D59" s="49"/>
      <c r="E59" s="28"/>
      <c r="F59" s="21"/>
    </row>
    <row r="60" spans="1:6" ht="14.25" x14ac:dyDescent="0.2">
      <c r="A60" s="21"/>
      <c r="B60" s="49"/>
      <c r="C60" s="49"/>
      <c r="D60" s="49"/>
      <c r="E60" s="28"/>
      <c r="F60" s="21"/>
    </row>
    <row r="61" spans="1:6" ht="14.25" x14ac:dyDescent="0.2">
      <c r="A61" s="21"/>
      <c r="B61" s="49"/>
      <c r="C61" s="49"/>
      <c r="D61" s="49"/>
      <c r="E61" s="28"/>
      <c r="F61" s="21"/>
    </row>
    <row r="62" spans="1:6" ht="14.25" x14ac:dyDescent="0.2">
      <c r="A62" s="21"/>
      <c r="B62" s="49"/>
      <c r="C62" s="49"/>
      <c r="D62" s="49"/>
      <c r="E62" s="28"/>
      <c r="F62" s="21"/>
    </row>
    <row r="63" spans="1:6" ht="14.25" x14ac:dyDescent="0.2">
      <c r="A63" s="21"/>
      <c r="B63" s="49"/>
      <c r="C63" s="49"/>
      <c r="D63" s="49"/>
      <c r="E63" s="28"/>
      <c r="F63" s="21"/>
    </row>
    <row r="64" spans="1:6" ht="14.25" x14ac:dyDescent="0.2">
      <c r="A64" s="21"/>
      <c r="B64" s="49"/>
      <c r="C64" s="49"/>
      <c r="D64" s="49"/>
      <c r="E64" s="28"/>
      <c r="F64" s="21"/>
    </row>
    <row r="65" spans="1:6" ht="13.5" customHeight="1" x14ac:dyDescent="0.2">
      <c r="A65" s="21"/>
      <c r="B65" s="49"/>
      <c r="C65" s="49"/>
      <c r="D65" s="49"/>
      <c r="E65" s="28"/>
      <c r="F65" s="21"/>
    </row>
    <row r="66" spans="1:6" ht="13.5" customHeight="1" x14ac:dyDescent="0.2">
      <c r="A66" s="21"/>
      <c r="B66" s="25" t="s">
        <v>17</v>
      </c>
      <c r="C66" s="26"/>
      <c r="D66" s="26"/>
      <c r="E66" s="29">
        <f>(24*265)-3500</f>
        <v>2860</v>
      </c>
      <c r="F66" s="21"/>
    </row>
    <row r="67" spans="1:6" ht="13.5" customHeight="1" x14ac:dyDescent="0.2">
      <c r="A67" s="21"/>
      <c r="B67" s="34" t="s">
        <v>14</v>
      </c>
      <c r="C67" s="26"/>
      <c r="D67" s="26"/>
      <c r="E67" s="30">
        <v>0</v>
      </c>
      <c r="F67" s="21"/>
    </row>
    <row r="68" spans="1:6" ht="13.5" customHeight="1" x14ac:dyDescent="0.2">
      <c r="A68" s="21"/>
      <c r="B68" s="34" t="s">
        <v>15</v>
      </c>
      <c r="C68" s="26"/>
      <c r="D68" s="26"/>
      <c r="E68" s="30">
        <v>0</v>
      </c>
      <c r="F68" s="21"/>
    </row>
    <row r="69" spans="1:6" ht="13.5" customHeight="1" x14ac:dyDescent="0.2">
      <c r="A69" s="21"/>
      <c r="B69" s="25" t="s">
        <v>16</v>
      </c>
      <c r="C69" s="26"/>
      <c r="D69" s="26"/>
      <c r="E69" s="29">
        <f>SUM(E66:E68)</f>
        <v>2860</v>
      </c>
      <c r="F69" s="21"/>
    </row>
    <row r="70" spans="1:6" ht="13.5" customHeight="1" x14ac:dyDescent="0.2">
      <c r="A70" s="21"/>
      <c r="B70" s="26" t="s">
        <v>5</v>
      </c>
      <c r="C70" s="31">
        <v>0.05</v>
      </c>
      <c r="D70" s="26"/>
      <c r="E70" s="35">
        <f>ROUND(E69*C70,2)</f>
        <v>143</v>
      </c>
      <c r="F70" s="21"/>
    </row>
    <row r="71" spans="1:6" ht="13.5" customHeight="1" x14ac:dyDescent="0.2">
      <c r="A71" s="21"/>
      <c r="B71" s="26" t="s">
        <v>4</v>
      </c>
      <c r="C71" s="42">
        <v>9.9750000000000005E-2</v>
      </c>
      <c r="D71" s="26"/>
      <c r="E71" s="43">
        <f>ROUND(E69*C71,2)</f>
        <v>285.29000000000002</v>
      </c>
      <c r="F71" s="21"/>
    </row>
    <row r="72" spans="1:6" ht="13.5" customHeight="1" x14ac:dyDescent="0.2">
      <c r="A72" s="21"/>
      <c r="B72" s="26"/>
      <c r="C72" s="26"/>
      <c r="D72" s="26"/>
      <c r="E72" s="32"/>
      <c r="F72" s="21"/>
    </row>
    <row r="73" spans="1:6" ht="16.5" customHeight="1" thickBot="1" x14ac:dyDescent="0.25">
      <c r="A73" s="21"/>
      <c r="B73" s="25" t="s">
        <v>18</v>
      </c>
      <c r="C73" s="26"/>
      <c r="D73" s="26"/>
      <c r="E73" s="33">
        <f>SUM(E69:E71)</f>
        <v>3288.29</v>
      </c>
      <c r="F73" s="21"/>
    </row>
    <row r="74" spans="1:6" ht="15.75" thickTop="1" x14ac:dyDescent="0.2">
      <c r="A74" s="21"/>
      <c r="B74" s="51"/>
      <c r="C74" s="51"/>
      <c r="D74" s="51"/>
      <c r="E74" s="36"/>
      <c r="F74" s="21"/>
    </row>
    <row r="75" spans="1:6" ht="15" x14ac:dyDescent="0.2">
      <c r="A75" s="21"/>
      <c r="B75" s="56" t="s">
        <v>20</v>
      </c>
      <c r="C75" s="56"/>
      <c r="D75" s="56"/>
      <c r="E75" s="36">
        <v>0</v>
      </c>
      <c r="F75" s="21"/>
    </row>
    <row r="76" spans="1:6" ht="15" x14ac:dyDescent="0.2">
      <c r="A76" s="21"/>
      <c r="B76" s="51"/>
      <c r="C76" s="51"/>
      <c r="D76" s="51"/>
      <c r="E76" s="36"/>
      <c r="F76" s="21"/>
    </row>
    <row r="77" spans="1:6" ht="19.5" customHeight="1" x14ac:dyDescent="0.2">
      <c r="A77" s="21"/>
      <c r="B77" s="37" t="s">
        <v>19</v>
      </c>
      <c r="C77" s="38"/>
      <c r="D77" s="38"/>
      <c r="E77" s="39">
        <f>E73-E75</f>
        <v>3288.29</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4"/>
      <c r="C80" s="54"/>
      <c r="D80" s="54"/>
      <c r="E80" s="54"/>
      <c r="F80" s="21"/>
    </row>
    <row r="81" spans="1:6" ht="14.25" x14ac:dyDescent="0.2">
      <c r="A81" s="48" t="s">
        <v>35</v>
      </c>
      <c r="B81" s="48"/>
      <c r="C81" s="48"/>
      <c r="D81" s="48"/>
      <c r="E81" s="48"/>
      <c r="F81" s="48"/>
    </row>
    <row r="82" spans="1:6" ht="14.25" x14ac:dyDescent="0.2">
      <c r="A82" s="57" t="s">
        <v>36</v>
      </c>
      <c r="B82" s="57"/>
      <c r="C82" s="57"/>
      <c r="D82" s="57"/>
      <c r="E82" s="57"/>
      <c r="F82" s="57"/>
    </row>
    <row r="83" spans="1:6" x14ac:dyDescent="0.2">
      <c r="A83" s="21"/>
      <c r="B83" s="21"/>
      <c r="C83" s="21"/>
      <c r="D83" s="21"/>
      <c r="E83" s="21"/>
      <c r="F83" s="21"/>
    </row>
    <row r="84" spans="1:6" x14ac:dyDescent="0.2">
      <c r="A84" s="21"/>
      <c r="B84" s="55"/>
      <c r="C84" s="55"/>
      <c r="D84" s="55"/>
      <c r="E84" s="55"/>
      <c r="F84" s="21"/>
    </row>
    <row r="85" spans="1:6" ht="15" x14ac:dyDescent="0.2">
      <c r="A85" s="47" t="s">
        <v>7</v>
      </c>
      <c r="B85" s="47"/>
      <c r="C85" s="47"/>
      <c r="D85" s="47"/>
      <c r="E85" s="47"/>
      <c r="F85" s="47"/>
    </row>
    <row r="87" spans="1:6" ht="39.75" customHeight="1" x14ac:dyDescent="0.2">
      <c r="B87" s="52"/>
      <c r="C87" s="53"/>
      <c r="D87" s="53"/>
    </row>
    <row r="88" spans="1:6" ht="13.5" customHeight="1" x14ac:dyDescent="0.2"/>
    <row r="89" spans="1:6" x14ac:dyDescent="0.2">
      <c r="B89" s="16"/>
      <c r="C89" s="16"/>
      <c r="D89" s="16"/>
    </row>
  </sheetData>
  <mergeCells count="43">
    <mergeCell ref="B87:D87"/>
    <mergeCell ref="B76:D76"/>
    <mergeCell ref="B80:E80"/>
    <mergeCell ref="A81:F81"/>
    <mergeCell ref="A82:F82"/>
    <mergeCell ref="B84:E84"/>
    <mergeCell ref="A85:F85"/>
    <mergeCell ref="B75:D75"/>
    <mergeCell ref="B56:D56"/>
    <mergeCell ref="B57:D57"/>
    <mergeCell ref="B58:D58"/>
    <mergeCell ref="B59:D59"/>
    <mergeCell ref="B60:D60"/>
    <mergeCell ref="B61:D61"/>
    <mergeCell ref="B62:D62"/>
    <mergeCell ref="B63:D63"/>
    <mergeCell ref="B64:D64"/>
    <mergeCell ref="B65:D65"/>
    <mergeCell ref="B74:D74"/>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9CF7F205-DDF6-4D8B-9E3C-1A7175107CD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38</vt:i4>
      </vt:variant>
    </vt:vector>
  </HeadingPairs>
  <TitlesOfParts>
    <vt:vector size="57" baseType="lpstr">
      <vt:lpstr>30-11-16</vt:lpstr>
      <vt:lpstr>06-02-17</vt:lpstr>
      <vt:lpstr>21-03-17</vt:lpstr>
      <vt:lpstr>02-07-17</vt:lpstr>
      <vt:lpstr>20-09-2017</vt:lpstr>
      <vt:lpstr>19-12-2017</vt:lpstr>
      <vt:lpstr>04-09-2018</vt:lpstr>
      <vt:lpstr>23-02-19</vt:lpstr>
      <vt:lpstr>23-02-19 (2)</vt:lpstr>
      <vt:lpstr>28-06-19</vt:lpstr>
      <vt:lpstr>30-09-19</vt:lpstr>
      <vt:lpstr>16-12-19</vt:lpstr>
      <vt:lpstr>03-04-20</vt:lpstr>
      <vt:lpstr>16-04-21</vt:lpstr>
      <vt:lpstr>14-04-22</vt:lpstr>
      <vt:lpstr>28-04-23</vt:lpstr>
      <vt:lpstr>11-05-24</vt:lpstr>
      <vt:lpstr>17-06-24</vt:lpstr>
      <vt:lpstr>Activités</vt:lpstr>
      <vt:lpstr>Liste_Activités</vt:lpstr>
      <vt:lpstr>'02-07-17'!Print_Area</vt:lpstr>
      <vt:lpstr>'03-04-20'!Print_Area</vt:lpstr>
      <vt:lpstr>'04-09-2018'!Print_Area</vt:lpstr>
      <vt:lpstr>'06-02-17'!Print_Area</vt:lpstr>
      <vt:lpstr>'11-05-24'!Print_Area</vt:lpstr>
      <vt:lpstr>'14-04-22'!Print_Area</vt:lpstr>
      <vt:lpstr>'16-04-21'!Print_Area</vt:lpstr>
      <vt:lpstr>'16-12-19'!Print_Area</vt:lpstr>
      <vt:lpstr>'17-06-24'!Print_Area</vt:lpstr>
      <vt:lpstr>'19-12-2017'!Print_Area</vt:lpstr>
      <vt:lpstr>'20-09-2017'!Print_Area</vt:lpstr>
      <vt:lpstr>'21-03-17'!Print_Area</vt:lpstr>
      <vt:lpstr>'23-02-19'!Print_Area</vt:lpstr>
      <vt:lpstr>'23-02-19 (2)'!Print_Area</vt:lpstr>
      <vt:lpstr>'28-04-23'!Print_Area</vt:lpstr>
      <vt:lpstr>'28-06-19'!Print_Area</vt:lpstr>
      <vt:lpstr>'30-09-19'!Print_Area</vt:lpstr>
      <vt:lpstr>'30-11-16'!Print_Area</vt:lpstr>
      <vt:lpstr>Activités!Print_Area</vt:lpstr>
      <vt:lpstr>'02-07-17'!Zone_d_impression</vt:lpstr>
      <vt:lpstr>'03-04-20'!Zone_d_impression</vt:lpstr>
      <vt:lpstr>'04-09-2018'!Zone_d_impression</vt:lpstr>
      <vt:lpstr>'06-02-17'!Zone_d_impression</vt:lpstr>
      <vt:lpstr>'11-05-24'!Zone_d_impression</vt:lpstr>
      <vt:lpstr>'14-04-22'!Zone_d_impression</vt:lpstr>
      <vt:lpstr>'16-04-21'!Zone_d_impression</vt:lpstr>
      <vt:lpstr>'16-12-19'!Zone_d_impression</vt:lpstr>
      <vt:lpstr>'17-06-24'!Zone_d_impression</vt:lpstr>
      <vt:lpstr>'19-12-2017'!Zone_d_impression</vt:lpstr>
      <vt:lpstr>'20-09-2017'!Zone_d_impression</vt:lpstr>
      <vt:lpstr>'21-03-17'!Zone_d_impression</vt:lpstr>
      <vt:lpstr>'23-02-19'!Zone_d_impression</vt:lpstr>
      <vt:lpstr>'23-02-19 (2)'!Zone_d_impression</vt:lpstr>
      <vt:lpstr>'28-04-23'!Zone_d_impression</vt:lpstr>
      <vt:lpstr>'28-06-19'!Zone_d_impression</vt:lpstr>
      <vt:lpstr>'30-09-19'!Zone_d_impression</vt:lpstr>
      <vt:lpstr>'30-11-16'!Zone_d_impression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2024-05-11T11:53:45Z</cp:lastPrinted>
  <dcterms:created xsi:type="dcterms:W3CDTF">1996-11-05T19:10:39Z</dcterms:created>
  <dcterms:modified xsi:type="dcterms:W3CDTF">2024-06-17T12:52:13Z</dcterms:modified>
</cp:coreProperties>
</file>