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90F6B96E-E1E9-4A32-9722-E22C58F2572F}" xr6:coauthVersionLast="47" xr6:coauthVersionMax="47" xr10:uidLastSave="{00000000-0000-0000-0000-000000000000}"/>
  <bookViews>
    <workbookView xWindow="-120" yWindow="-120" windowWidth="38640" windowHeight="15840" activeTab="14" xr2:uid="{00000000-000D-0000-FFFF-FFFF00000000}"/>
  </bookViews>
  <sheets>
    <sheet name="02-07-17" sheetId="4" r:id="rId1"/>
    <sheet name="04-12-17" sheetId="6" r:id="rId2"/>
    <sheet name="19-02-18" sheetId="7" r:id="rId3"/>
    <sheet name="31-08-18" sheetId="8" r:id="rId4"/>
    <sheet name="14-12-18" sheetId="9" r:id="rId5"/>
    <sheet name="19-04-19" sheetId="10" r:id="rId6"/>
    <sheet name="06-03-20" sheetId="11" r:id="rId7"/>
    <sheet name="03-04-20" sheetId="12" r:id="rId8"/>
    <sheet name="27-10-20" sheetId="13" r:id="rId9"/>
    <sheet name="19-11-20" sheetId="14" r:id="rId10"/>
    <sheet name="04-03-21" sheetId="15" r:id="rId11"/>
    <sheet name="11-12-21" sheetId="16" r:id="rId12"/>
    <sheet name="29-06-22" sheetId="17" r:id="rId13"/>
    <sheet name="21-12-22" sheetId="18" r:id="rId14"/>
    <sheet name="05-05-23" sheetId="19" r:id="rId15"/>
    <sheet name="Activités" sheetId="5" r:id="rId16"/>
  </sheets>
  <definedNames>
    <definedName name="Liste_Activités">Activités!$C$5:$C$45</definedName>
    <definedName name="Print_Area" localSheetId="0">'02-07-17'!$A$1:$F$89</definedName>
    <definedName name="Print_Area" localSheetId="7">'03-04-20'!$A$1:$F$91</definedName>
    <definedName name="Print_Area" localSheetId="10">'04-03-21'!$A$1:$F$91</definedName>
    <definedName name="Print_Area" localSheetId="1">'04-12-17'!$A$1:$F$89</definedName>
    <definedName name="Print_Area" localSheetId="14">'05-05-23'!$A$1:$F$91</definedName>
    <definedName name="Print_Area" localSheetId="6">'06-03-20'!$A$1:$F$91</definedName>
    <definedName name="Print_Area" localSheetId="11">'11-12-21'!$A$1:$F$91</definedName>
    <definedName name="Print_Area" localSheetId="4">'14-12-18'!$A$1:$F$87</definedName>
    <definedName name="Print_Area" localSheetId="2">'19-02-18'!$A$1:$F$88</definedName>
    <definedName name="Print_Area" localSheetId="5">'19-04-19'!$A$1:$F$87</definedName>
    <definedName name="Print_Area" localSheetId="9">'19-11-20'!$A$1:$F$90</definedName>
    <definedName name="Print_Area" localSheetId="13">'21-12-22'!$A$1:$F$91</definedName>
    <definedName name="Print_Area" localSheetId="8">'27-10-20'!$A$1:$F$91</definedName>
    <definedName name="Print_Area" localSheetId="12">'29-06-22'!$A$1:$F$91</definedName>
    <definedName name="Print_Area" localSheetId="3">'31-08-18'!$A$1:$F$89</definedName>
    <definedName name="Print_Area" localSheetId="15">Activités!$A$1:$D$45</definedName>
    <definedName name="_xlnm.Print_Area" localSheetId="0">'02-07-17'!$A$1:$F$89</definedName>
    <definedName name="_xlnm.Print_Area" localSheetId="7">'03-04-20'!$A$1:$F$91</definedName>
    <definedName name="_xlnm.Print_Area" localSheetId="10">'04-03-21'!$A$1:$F$91</definedName>
    <definedName name="_xlnm.Print_Area" localSheetId="1">'04-12-17'!$A$1:$F$89</definedName>
    <definedName name="_xlnm.Print_Area" localSheetId="14">'05-05-23'!$A$1:$F$91</definedName>
    <definedName name="_xlnm.Print_Area" localSheetId="6">'06-03-20'!$A$1:$F$91</definedName>
    <definedName name="_xlnm.Print_Area" localSheetId="11">'11-12-21'!$A$1:$F$91</definedName>
    <definedName name="_xlnm.Print_Area" localSheetId="4">'14-12-18'!$A$1:$F$87</definedName>
    <definedName name="_xlnm.Print_Area" localSheetId="2">'19-02-18'!$A$1:$F$88</definedName>
    <definedName name="_xlnm.Print_Area" localSheetId="5">'19-04-19'!$A$1:$F$87</definedName>
    <definedName name="_xlnm.Print_Area" localSheetId="9">'19-11-20'!$A$1:$F$90</definedName>
    <definedName name="_xlnm.Print_Area" localSheetId="13">'21-12-22'!$A$1:$F$91</definedName>
    <definedName name="_xlnm.Print_Area" localSheetId="8">'27-10-20'!$A$1:$F$91</definedName>
    <definedName name="_xlnm.Print_Area" localSheetId="12">'29-06-22'!$A$1:$F$91</definedName>
    <definedName name="_xlnm.Print_Area" localSheetId="3">'31-08-18'!$A$1:$F$89</definedName>
    <definedName name="Zone_impres_MI" localSheetId="7">#REF!</definedName>
    <definedName name="Zone_impres_MI" localSheetId="10">#REF!</definedName>
    <definedName name="Zone_impres_MI" localSheetId="1">#REF!</definedName>
    <definedName name="Zone_impres_MI" localSheetId="14">#REF!</definedName>
    <definedName name="Zone_impres_MI" localSheetId="6">#REF!</definedName>
    <definedName name="Zone_impres_MI" localSheetId="11">#REF!</definedName>
    <definedName name="Zone_impres_MI" localSheetId="4">#REF!</definedName>
    <definedName name="Zone_impres_MI" localSheetId="2">#REF!</definedName>
    <definedName name="Zone_impres_MI" localSheetId="5">#REF!</definedName>
    <definedName name="Zone_impres_MI" localSheetId="9">#REF!</definedName>
    <definedName name="Zone_impres_MI" localSheetId="13">#REF!</definedName>
    <definedName name="Zone_impres_MI" localSheetId="8">#REF!</definedName>
    <definedName name="Zone_impres_MI" localSheetId="12">#REF!</definedName>
    <definedName name="Zone_impres_MI" localSheetId="3">#REF!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1" i="19" l="1"/>
  <c r="E74" i="19"/>
  <c r="E71" i="18"/>
  <c r="E74" i="18"/>
  <c r="E75" i="18"/>
  <c r="E76" i="18"/>
  <c r="E78" i="18"/>
  <c r="E82" i="18"/>
  <c r="E71" i="17"/>
  <c r="E74" i="17"/>
  <c r="E75" i="17"/>
  <c r="E76" i="17"/>
  <c r="E78" i="17"/>
  <c r="E82" i="17"/>
  <c r="E71" i="16"/>
  <c r="E74" i="16"/>
  <c r="E75" i="16"/>
  <c r="E76" i="16"/>
  <c r="E78" i="16"/>
  <c r="E82" i="16"/>
  <c r="E71" i="15"/>
  <c r="E74" i="15"/>
  <c r="E75" i="15"/>
  <c r="E76" i="15"/>
  <c r="E78" i="15"/>
  <c r="E82" i="15"/>
  <c r="E70" i="14"/>
  <c r="E73" i="14"/>
  <c r="E74" i="14"/>
  <c r="E75" i="14"/>
  <c r="E77" i="14"/>
  <c r="E81" i="14"/>
  <c r="E71" i="13"/>
  <c r="E74" i="13"/>
  <c r="E75" i="13"/>
  <c r="E76" i="13"/>
  <c r="E78" i="13"/>
  <c r="E82" i="13"/>
  <c r="E71" i="12"/>
  <c r="E74" i="12"/>
  <c r="E75" i="12"/>
  <c r="E76" i="12"/>
  <c r="E78" i="12"/>
  <c r="E82" i="12"/>
  <c r="E71" i="11"/>
  <c r="E74" i="11"/>
  <c r="E75" i="11"/>
  <c r="E76" i="11"/>
  <c r="E78" i="11"/>
  <c r="E82" i="11"/>
  <c r="E67" i="10"/>
  <c r="E70" i="10"/>
  <c r="E71" i="10"/>
  <c r="E72" i="10"/>
  <c r="E74" i="10"/>
  <c r="E78" i="10"/>
  <c r="E67" i="9"/>
  <c r="E70" i="9"/>
  <c r="E71" i="9"/>
  <c r="E72" i="9"/>
  <c r="E74" i="9"/>
  <c r="E78" i="9"/>
  <c r="E69" i="8"/>
  <c r="E72" i="8"/>
  <c r="E73" i="8"/>
  <c r="E74" i="8"/>
  <c r="E76" i="8"/>
  <c r="E80" i="8"/>
  <c r="E68" i="7"/>
  <c r="E71" i="7"/>
  <c r="E72" i="7"/>
  <c r="E73" i="7"/>
  <c r="E75" i="7"/>
  <c r="E79" i="7"/>
  <c r="E69" i="6"/>
  <c r="E72" i="6"/>
  <c r="E73" i="6"/>
  <c r="E74" i="6"/>
  <c r="E76" i="6"/>
  <c r="E80" i="6"/>
  <c r="E69" i="4"/>
  <c r="E72" i="4"/>
  <c r="E74" i="4"/>
  <c r="E73" i="4"/>
  <c r="E76" i="4"/>
  <c r="E80" i="4"/>
  <c r="E76" i="19" l="1"/>
  <c r="E75" i="19"/>
  <c r="E78" i="19" s="1"/>
  <c r="E82" i="19" s="1"/>
</calcChain>
</file>

<file path=xl/sharedStrings.xml><?xml version="1.0" encoding="utf-8"?>
<sst xmlns="http://schemas.openxmlformats.org/spreadsheetml/2006/main" count="422" uniqueCount="143">
  <si>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</si>
  <si>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</si>
  <si>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</si>
  <si>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</si>
  <si>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</si>
  <si>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</si>
  <si>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</si>
  <si>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</si>
  <si>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</si>
  <si>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</si>
  <si>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</si>
  <si>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</si>
  <si>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</si>
  <si>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</si>
  <si>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</si>
  <si>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</si>
  <si>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</si>
  <si>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</si>
  <si>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</si>
  <si>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</si>
  <si>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</si>
  <si>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</si>
  <si>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</si>
  <si>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</si>
  <si>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</si>
  <si>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</si>
  <si>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</si>
  <si>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</si>
  <si>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</si>
  <si>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</si>
  <si>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</si>
  <si>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</si>
  <si>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</si>
  <si>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</si>
  <si>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</si>
  <si>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</si>
  <si>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</si>
  <si>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</si>
  <si>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</si>
  <si>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</si>
  <si>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2 juillet 2017</t>
  </si>
  <si>
    <t>9058-2982 QUÉBEC INC</t>
  </si>
  <si>
    <t>MARIO BUONANNO / LISE GALLIPO</t>
  </si>
  <si>
    <t>500 RUE DE CASABLANCA
LAVAL, QUÉBEC, H7K 3N1</t>
  </si>
  <si>
    <t># 17165</t>
  </si>
  <si>
    <t xml:space="preserve"> - Rencontre avec vous à nos bureaux en vue d'une planification fiscale pour vos diverses sociétés ;</t>
  </si>
  <si>
    <t xml:space="preserve"> - Lecture et rédaction de divers courriels avec vous ;</t>
  </si>
  <si>
    <t>Le 4 décembre 2017</t>
  </si>
  <si>
    <t># 17269</t>
  </si>
  <si>
    <t>Le 19 février 2018</t>
  </si>
  <si>
    <t># 18018</t>
  </si>
  <si>
    <t xml:space="preserve"> - Lecture et rédaction de divers courriels avec vous et votre comptable sur divers sujets tel que mentionnés ci-dessus ;</t>
  </si>
  <si>
    <t xml:space="preserve"> - Analyse des divers documents reçus ;</t>
  </si>
  <si>
    <t xml:space="preserve"> - Diverses discussions téléphoniques avec vous concernant plusieurs sujets dont les bonus, salaires, REER, optimisation, ventes d'actions vs ventes d'actifs, possibilités d'utiliser les exonérations, le versement de CDC, etc ;</t>
  </si>
  <si>
    <t xml:space="preserve"> - Analyses et préparation de tableaux comparatifs entre la vente d'actifs vs la vente d'actions de Laval et de Vaudreuil ;</t>
  </si>
  <si>
    <t>Le 31 août 2018</t>
  </si>
  <si>
    <t># 18184</t>
  </si>
  <si>
    <t xml:space="preserve"> - Préparation des autorisations requises pour valider le solde du compte de dividende en capital ;</t>
  </si>
  <si>
    <t xml:space="preserve"> - Démarches avec le gouvernement pour valider le solde du compte de dividende en capital de la société et de toutes les sociétés qui ont fusionné (3) avec la société dans le passé ;</t>
  </si>
  <si>
    <t xml:space="preserve"> - Préparer les directives au notaire pour la rédaction des documents juridiques requis pour la déclaration du dividende en capital ;</t>
  </si>
  <si>
    <t xml:space="preserve"> - Révision de la documentation juridique préparée par la notaire ;</t>
  </si>
  <si>
    <t xml:space="preserve"> - Préparation de tous les formulaires requis pour la déclaration d'un dividende en capital ;</t>
  </si>
  <si>
    <t xml:space="preserve"> - Divers échanges avec vous et votre comptable dans le cadre de la déclaration du dividende en capital ;</t>
  </si>
  <si>
    <t>Frais juridiques</t>
  </si>
  <si>
    <t># 18272</t>
  </si>
  <si>
    <t>Le 14 décembre 2018</t>
  </si>
  <si>
    <t>9217-3129 QUÉBEC INC</t>
  </si>
  <si>
    <t xml:space="preserve"> - Diverses discussions téléphoniques avec vous relativement à vos rémunérations et aux planifications fiscales de fin d'année ;</t>
  </si>
  <si>
    <t xml:space="preserve"> - Préparation d'autorisations afin de valider les soldes différents soldes fiscaux ayant un impact sur l'admissibilité à l'exonération pour gain en capital et validation des différents soldes avec les gouvernements ;</t>
  </si>
  <si>
    <t xml:space="preserve"> - Analyse des différents tests d'admissibilité à l'exonération pour gain en capital pour les différentes sociétés et détermination des soldes maximums à laisser dans les sociétés en encaisse et placements ;</t>
  </si>
  <si>
    <t xml:space="preserve"> - Détermination des meilleures planifications fiscales de fin d'année de chaque société en lien avec les analyse de l'admissibilité à l'exonération pour gain en capital ;</t>
  </si>
  <si>
    <t xml:space="preserve"> - Analyse des avantages / inconvénients fiscaux à vendre les actifs ou les actions de chacune des sociétés avec ou sans exonération pour gain en capital afin de chiffrer concrètement les avantages de l'un ;</t>
  </si>
  <si>
    <t xml:space="preserve"> - Lescture et rédactions de divers courriels avec vous et recommandations ;</t>
  </si>
  <si>
    <t>Le 19 AVRIL 2019</t>
  </si>
  <si>
    <t># 19120</t>
  </si>
  <si>
    <t xml:space="preserve"> - Mise à jour de l'analyse des gestes à poser et qualification de Laval à la déduction pour gain en capital, discussion téléphonique avec vous et sommaire par courriels des défférents points importants ;</t>
  </si>
  <si>
    <t>Le 6 MARS 2020</t>
  </si>
  <si>
    <t># 20027</t>
  </si>
  <si>
    <t>Heures</t>
  </si>
  <si>
    <t>Taux</t>
  </si>
  <si>
    <t>Frais de poste recommandé / messager</t>
  </si>
  <si>
    <t xml:space="preserve"> - Analyse des planifications fiscales possibles dans votre situation et de la planification fiscale optimale ;</t>
  </si>
  <si>
    <t xml:space="preserve"> - Diverses discussions téléphoniques avec vous, le franchiseur, le juriste et votre comptable;</t>
  </si>
  <si>
    <t>Le 3 AVRIL 2020</t>
  </si>
  <si>
    <t># 20099</t>
  </si>
  <si>
    <t xml:space="preserve"> - Analyse de vente d'actifs vs vente d'actions pour Vaudreuil, analyse des états financiers et déclarations de revenus et documents soumis ;</t>
  </si>
  <si>
    <t>9227-6336 QUÉBEC INC</t>
  </si>
  <si>
    <t># 20258</t>
  </si>
  <si>
    <t>Le 27 OCTOBRE 2020</t>
  </si>
  <si>
    <t xml:space="preserve"> - Différentes discussions téléphoniques avec vous relativement à de multiples sujets ;</t>
  </si>
  <si>
    <t xml:space="preserve"> - Travail requis afin de modifier la planification initiale et rédaction du mémorandum fiscal modifié ;</t>
  </si>
  <si>
    <t xml:space="preserve"> - Différentes discussions téléphoniques avec votre avocat, les comptables et les fiscalistes de l'acheteurs;</t>
  </si>
  <si>
    <t xml:space="preserve"> - Révision des différentes versions de toute la documentation fiscale pertinente et commentaires/modifications ;</t>
  </si>
  <si>
    <t xml:space="preserve"> - Différentes analyses requises pour déterminer la planification optimale en lien avec le transfert de liquidités ;</t>
  </si>
  <si>
    <t>Le 19 NOVEMBRE 2020</t>
  </si>
  <si>
    <t># 20284</t>
  </si>
  <si>
    <t xml:space="preserve"> - Conférence web avec le franchiseur afin d'expliquer les transactions ;</t>
  </si>
  <si>
    <t xml:space="preserve"> - Lecture, analyse et écriture de divers courriels avec tous les intervenants afin de faire en sorte que tout fonctionne ;</t>
  </si>
  <si>
    <t xml:space="preserve"> - Différentes discussions téléphoniques avec vous, votre comptable, votre avocate et les conseillers de l'acheteur relativement à de multiples sujets ;</t>
  </si>
  <si>
    <t xml:space="preserve"> - Analyses de tous les différents documents soumis, commentaires et modifications ;</t>
  </si>
  <si>
    <t># 21053</t>
  </si>
  <si>
    <t>Le 4 MARS 2021</t>
  </si>
  <si>
    <t xml:space="preserve"> - Différentes discussions téléphoniques avec vous sur divers sujets depuis le 19 novembre 2020 ;</t>
  </si>
  <si>
    <t xml:space="preserve"> - Révision des déclarations d'impôt projet de 9217 préparées par Élizabeth ;</t>
  </si>
  <si>
    <t xml:space="preserve"> - Révision des T5 pour l'année ;</t>
  </si>
  <si>
    <t xml:space="preserve"> - Lecture, analyse et écriture de divers courriels  ;</t>
  </si>
  <si>
    <t>Le 11 DÉCEMBRE 2021</t>
  </si>
  <si>
    <t># 21442</t>
  </si>
  <si>
    <t xml:space="preserve"> - Discussion téléphonique avec vous relativement à l'assurance-vie ;</t>
  </si>
  <si>
    <t>Le 29 JUIN 2022</t>
  </si>
  <si>
    <t># 22215</t>
  </si>
  <si>
    <t xml:space="preserve"> - Discussion téléphonique avec vous relativement au processus de vente vs rénovations ;</t>
  </si>
  <si>
    <t>Le 21 DÉCEMBRE 2022</t>
  </si>
  <si>
    <t># 22443</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</si>
  <si>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</si>
  <si>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</si>
  <si>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</si>
  <si>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</si>
  <si>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</si>
  <si>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</si>
  <si>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</si>
  <si>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</si>
  <si>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</si>
  <si>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</si>
  <si>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</si>
  <si>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</si>
  <si>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</si>
  <si>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</si>
  <si>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</si>
  <si>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</si>
  <si>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</si>
  <si>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</si>
  <si>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</si>
  <si>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</si>
  <si>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Révision de la documentation juridique afférente à la fusion ;</t>
  </si>
  <si>
    <t>Le 5 MAI 2023</t>
  </si>
  <si>
    <t># 23186</t>
  </si>
  <si>
    <t xml:space="preserve"> - Révision de la documentation juridique afférente à la première portion de la réorganisation;</t>
  </si>
  <si>
    <t xml:space="preserve"> - Recueullir les différentes informations pertinentes à l'élaboration de la planification fiscale finale ;</t>
  </si>
  <si>
    <t xml:space="preserve"> - Modifications et finalisation du mémorandum fiscal pour mettre en place la réorganisation fiscale déterminée ;</t>
  </si>
  <si>
    <t xml:space="preserve"> - Modifications et finalisation des organigrammes corporatifs avant et après opérations;</t>
  </si>
  <si>
    <t xml:space="preserve"> - Révision de la documentation juridique afférente à la deuxième portion de la réorganisation;</t>
  </si>
  <si>
    <t xml:space="preserve"> - Lecture, analyse et rédaction de divers courriels avec vous, vos comptables et les juristes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</si>
</sst>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71">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7" fillId="0" borderId="0" xfId="0" applyFont="1" applyFill="1" applyAlignment="1">
      <alignment horizontal="center"/>
    </xf>
    <xf numFmtId="0" fontId="8" fillId="0" borderId="0" xfId="0" applyFont="1" applyFill="1"/>
    <xf numFmtId="0" fontId="9" fillId="0" borderId="0" xfId="0" applyFont="1" applyFill="1"/>
    <xf numFmtId="0" fontId="8" fillId="0" borderId="1" xfId="0" applyFont="1" applyFill="1" applyBorder="1"/>
    <xf numFmtId="0" fontId="2" fillId="0" borderId="1" xfId="0" applyFont="1" applyFill="1" applyBorder="1"/>
    <xf numFmtId="0" fontId="11" fillId="0" borderId="0" xfId="0" applyFont="1" applyFill="1"/>
    <xf numFmtId="0" fontId="12" fillId="0" borderId="0" xfId="0" applyFont="1" applyFill="1"/>
    <xf numFmtId="0" fontId="13" fillId="0" borderId="0" xfId="0" applyFont="1" applyFill="1"/>
    <xf numFmtId="0" fontId="13"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right"/>
    </xf>
    <xf numFmtId="7" fontId="12" fillId="0" borderId="0" xfId="0" applyNumberFormat="1" applyFont="1" applyFill="1"/>
    <xf numFmtId="166" fontId="16" fillId="0" borderId="0" xfId="2" applyNumberFormat="1" applyFont="1" applyFill="1"/>
    <xf numFmtId="166" fontId="17" fillId="0" borderId="0" xfId="2" applyNumberFormat="1" applyFont="1" applyFill="1"/>
    <xf numFmtId="10" fontId="17" fillId="0" borderId="0" xfId="0" applyNumberFormat="1" applyFont="1" applyFill="1" applyAlignment="1">
      <alignment horizontal="left"/>
    </xf>
    <xf numFmtId="166" fontId="17" fillId="0" borderId="0" xfId="0" applyNumberFormat="1" applyFont="1" applyFill="1"/>
    <xf numFmtId="166" fontId="16" fillId="0" borderId="2" xfId="2" applyNumberFormat="1" applyFont="1" applyFill="1" applyBorder="1"/>
    <xf numFmtId="0" fontId="17" fillId="0" borderId="0" xfId="0" applyFont="1" applyFill="1" applyAlignment="1">
      <alignment horizontal="right"/>
    </xf>
    <xf numFmtId="166" fontId="17" fillId="0" borderId="0" xfId="1" applyNumberFormat="1" applyFont="1" applyFill="1"/>
    <xf numFmtId="7" fontId="17" fillId="0" borderId="0" xfId="0" applyNumberFormat="1" applyFont="1" applyFill="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Fill="1" applyAlignment="1">
      <alignment vertical="center"/>
    </xf>
    <xf numFmtId="0" fontId="21" fillId="2" borderId="5" xfId="0" applyFont="1" applyFill="1" applyBorder="1" applyAlignment="1">
      <alignment horizontal="left" wrapText="1" shrinkToFit="1"/>
    </xf>
    <xf numFmtId="167" fontId="17" fillId="0" borderId="0" xfId="0" applyNumberFormat="1" applyFont="1" applyFill="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Fill="1" applyAlignment="1">
      <alignment wrapText="1"/>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1" fillId="0" borderId="0" xfId="0" applyFont="1"/>
    <xf numFmtId="7" fontId="12" fillId="0" borderId="0" xfId="0" applyNumberFormat="1" applyFont="1"/>
    <xf numFmtId="0" fontId="2" fillId="0" borderId="0" xfId="0" applyFont="1"/>
    <xf numFmtId="0" fontId="2" fillId="0" borderId="0" xfId="0" applyFont="1" applyFill="1" applyAlignment="1">
      <alignment horizontal="center" wrapText="1"/>
    </xf>
    <xf numFmtId="0" fontId="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2" fillId="0" borderId="0" xfId="0" applyFont="1" applyFill="1" applyAlignment="1">
      <alignment horizontal="left" wrapText="1" indent="1" shrinkToFit="1"/>
    </xf>
    <xf numFmtId="0" fontId="17" fillId="0" borderId="0" xfId="0" applyFont="1" applyFill="1" applyAlignment="1">
      <alignment horizontal="left"/>
    </xf>
    <xf numFmtId="0" fontId="12" fillId="0" borderId="0" xfId="0" applyFont="1" applyFill="1" applyAlignment="1">
      <alignment horizontal="center"/>
    </xf>
    <xf numFmtId="0" fontId="10" fillId="0" borderId="13" xfId="0" applyFont="1" applyFill="1" applyBorder="1" applyAlignment="1">
      <alignment horizontal="center" vertical="center"/>
    </xf>
    <xf numFmtId="0" fontId="17" fillId="0" borderId="0" xfId="0" applyFont="1" applyFill="1" applyAlignment="1">
      <alignment horizontal="left" indent="1"/>
    </xf>
    <xf numFmtId="0" fontId="10" fillId="0" borderId="0" xfId="0" applyFont="1" applyFill="1" applyAlignment="1">
      <alignment horizontal="center"/>
    </xf>
    <xf numFmtId="0" fontId="18" fillId="0" borderId="0" xfId="0" applyFont="1" applyFill="1" applyAlignment="1">
      <alignment horizontal="center"/>
    </xf>
    <xf numFmtId="0" fontId="12" fillId="0" borderId="0" xfId="0" applyFont="1" applyAlignment="1">
      <alignment horizontal="left" wrapText="1" indent="1" shrinkToFit="1"/>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7EDFCC9B-87A1-4961-8FBA-28B2087B583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2C3330-FEF7-456A-9D7F-EBA1E942F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778A46A-2588-47E2-886C-22A7D99F3D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6E81E21-0A45-4D44-A900-DC003ADAC5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58A32E-FDED-4182-9AB0-221E105721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2F00489-13AB-4841-9603-A3BB8D8EF9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93BC9A-B5BF-4BB3-B8D3-575C03A429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83EAC12-FAA5-45FE-AD66-8A0825FBF5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FFC5FF-7B17-4740-9F15-F0394471A7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94D055-BBE3-467A-AF95-1AA1B251E2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A6A445-668E-43F5-89AF-2886DA359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E3D2EC-E5DE-4D35-BC36-E105E4F0E9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44</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45</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t="s">
        <v>46</v>
      </c>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t="s">
        <v>30</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ht="13.5" customHeight="1" x14ac:dyDescent="0.2">
      <c r="A68" s="22"/>
      <c r="B68" s="62"/>
      <c r="C68" s="62"/>
      <c r="D68" s="62"/>
      <c r="E68" s="29"/>
      <c r="F68" s="22"/>
    </row>
    <row r="69" spans="1:6" ht="13.5" customHeight="1" x14ac:dyDescent="0.2">
      <c r="A69" s="22"/>
      <c r="B69" s="26" t="s">
        <v>16</v>
      </c>
      <c r="C69" s="27"/>
      <c r="D69" s="27"/>
      <c r="E69" s="30">
        <f>3.5*245</f>
        <v>857.5</v>
      </c>
      <c r="F69" s="22"/>
    </row>
    <row r="70" spans="1:6" ht="13.5" customHeight="1" x14ac:dyDescent="0.2">
      <c r="A70" s="22"/>
      <c r="B70" s="35" t="s">
        <v>13</v>
      </c>
      <c r="C70" s="27"/>
      <c r="D70" s="27"/>
      <c r="E70" s="31">
        <v>0</v>
      </c>
      <c r="F70" s="22"/>
    </row>
    <row r="71" spans="1:6" ht="13.5" customHeight="1" x14ac:dyDescent="0.2">
      <c r="A71" s="22"/>
      <c r="B71" s="35" t="s">
        <v>14</v>
      </c>
      <c r="C71" s="27"/>
      <c r="D71" s="27"/>
      <c r="E71" s="31">
        <v>0</v>
      </c>
      <c r="F71" s="22"/>
    </row>
    <row r="72" spans="1:6" ht="13.5" customHeight="1" x14ac:dyDescent="0.2">
      <c r="A72" s="22"/>
      <c r="B72" s="26" t="s">
        <v>15</v>
      </c>
      <c r="C72" s="27"/>
      <c r="D72" s="27"/>
      <c r="E72" s="30">
        <f>SUM(E69:E71)</f>
        <v>857.5</v>
      </c>
      <c r="F72" s="22"/>
    </row>
    <row r="73" spans="1:6" ht="13.5" customHeight="1" x14ac:dyDescent="0.2">
      <c r="A73" s="22"/>
      <c r="B73" s="27" t="s">
        <v>5</v>
      </c>
      <c r="C73" s="32">
        <v>0.05</v>
      </c>
      <c r="D73" s="27"/>
      <c r="E73" s="36">
        <f>ROUND(E72*C73,2)</f>
        <v>42.88</v>
      </c>
      <c r="F73" s="22"/>
    </row>
    <row r="74" spans="1:6" ht="13.5" customHeight="1" x14ac:dyDescent="0.2">
      <c r="A74" s="22"/>
      <c r="B74" s="27" t="s">
        <v>4</v>
      </c>
      <c r="C74" s="43">
        <v>9.9750000000000005E-2</v>
      </c>
      <c r="D74" s="27"/>
      <c r="E74" s="44">
        <f>ROUND(E72*C74,2)</f>
        <v>85.54</v>
      </c>
      <c r="F74" s="22"/>
    </row>
    <row r="75" spans="1:6" ht="13.5" customHeight="1" x14ac:dyDescent="0.2">
      <c r="A75" s="22"/>
      <c r="B75" s="27"/>
      <c r="C75" s="27"/>
      <c r="D75" s="27"/>
      <c r="E75" s="33"/>
      <c r="F75" s="22"/>
    </row>
    <row r="76" spans="1:6" ht="16.5" customHeight="1" thickBot="1" x14ac:dyDescent="0.25">
      <c r="A76" s="22"/>
      <c r="B76" s="26" t="s">
        <v>17</v>
      </c>
      <c r="C76" s="27"/>
      <c r="D76" s="27"/>
      <c r="E76" s="34">
        <f>SUM(E72:E74)</f>
        <v>985.92</v>
      </c>
      <c r="F76" s="22"/>
    </row>
    <row r="77" spans="1:6" ht="15.75" thickTop="1" x14ac:dyDescent="0.2">
      <c r="A77" s="22"/>
      <c r="B77" s="66"/>
      <c r="C77" s="66"/>
      <c r="D77" s="66"/>
      <c r="E77" s="37"/>
      <c r="F77" s="22"/>
    </row>
    <row r="78" spans="1:6" ht="15" x14ac:dyDescent="0.2">
      <c r="A78" s="22"/>
      <c r="B78" s="63" t="s">
        <v>19</v>
      </c>
      <c r="C78" s="63"/>
      <c r="D78" s="63"/>
      <c r="E78" s="37">
        <v>0</v>
      </c>
      <c r="F78" s="22"/>
    </row>
    <row r="79" spans="1:6" ht="15" x14ac:dyDescent="0.2">
      <c r="A79" s="22"/>
      <c r="B79" s="66"/>
      <c r="C79" s="66"/>
      <c r="D79" s="66"/>
      <c r="E79" s="37"/>
      <c r="F79" s="22"/>
    </row>
    <row r="80" spans="1:6" ht="19.5" customHeight="1" x14ac:dyDescent="0.2">
      <c r="A80" s="22"/>
      <c r="B80" s="38" t="s">
        <v>18</v>
      </c>
      <c r="C80" s="39"/>
      <c r="D80" s="39"/>
      <c r="E80" s="40">
        <f>E76-E78</f>
        <v>985.92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0"/>
      <c r="C83" s="60"/>
      <c r="D83" s="60"/>
      <c r="E83" s="60"/>
      <c r="F83" s="22"/>
    </row>
    <row r="84" spans="1:6" ht="14.25" x14ac:dyDescent="0.2">
      <c r="A84" s="68" t="s">
        <v>32</v>
      </c>
      <c r="B84" s="68"/>
      <c r="C84" s="68"/>
      <c r="D84" s="68"/>
      <c r="E84" s="68"/>
      <c r="F84" s="68"/>
    </row>
    <row r="85" spans="1:6" ht="14.25" x14ac:dyDescent="0.2">
      <c r="A85" s="64" t="s">
        <v>33</v>
      </c>
      <c r="B85" s="64"/>
      <c r="C85" s="64"/>
      <c r="D85" s="64"/>
      <c r="E85" s="64"/>
      <c r="F85" s="64"/>
    </row>
    <row r="86" spans="1:6" x14ac:dyDescent="0.2">
      <c r="A86" s="22"/>
      <c r="B86" s="22"/>
      <c r="C86" s="22"/>
      <c r="D86" s="22"/>
      <c r="E86" s="22"/>
      <c r="F86" s="22"/>
    </row>
    <row r="87" spans="1:6" x14ac:dyDescent="0.2">
      <c r="A87" s="22"/>
      <c r="B87" s="61"/>
      <c r="C87" s="61"/>
      <c r="D87" s="61"/>
      <c r="E87" s="61"/>
      <c r="F87" s="22"/>
    </row>
    <row r="88" spans="1:6" ht="15" x14ac:dyDescent="0.2">
      <c r="A88" s="67" t="s">
        <v>7</v>
      </c>
      <c r="B88" s="67"/>
      <c r="C88" s="67"/>
      <c r="D88" s="67"/>
      <c r="E88" s="67"/>
      <c r="F88" s="67"/>
    </row>
    <row r="90" spans="1:6" ht="39.75" customHeight="1" x14ac:dyDescent="0.2">
      <c r="B90" s="58"/>
      <c r="C90" s="59"/>
      <c r="D90" s="59"/>
    </row>
    <row r="91" spans="1:6" ht="13.5" customHeight="1" x14ac:dyDescent="0.2"/>
    <row r="92" spans="1:6" x14ac:dyDescent="0.2">
      <c r="B92" s="17"/>
      <c r="C92" s="17"/>
      <c r="D92" s="17"/>
    </row>
  </sheetData>
  <mergeCells count="46">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D80D-3689-4976-AA13-A42BFCCB9B29}">
  <sheetPr>
    <pageSetUpPr fitToPage="1"/>
  </sheetPr>
  <dimension ref="A12:F93"/>
  <sheetViews>
    <sheetView view="pageBreakPreview"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66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95</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99</v>
      </c>
      <c r="C35" s="62"/>
      <c r="D35" s="62"/>
      <c r="E35" s="29"/>
      <c r="F35" s="22"/>
    </row>
    <row r="36" spans="1:6" ht="14.25" x14ac:dyDescent="0.2">
      <c r="A36" s="22"/>
      <c r="B36" s="62"/>
      <c r="C36" s="62"/>
      <c r="D36" s="62"/>
      <c r="E36" s="29"/>
      <c r="F36" s="22"/>
    </row>
    <row r="37" spans="1:6" ht="30" customHeight="1" x14ac:dyDescent="0.2">
      <c r="A37" s="22"/>
      <c r="B37" s="62" t="s">
        <v>98</v>
      </c>
      <c r="C37" s="62"/>
      <c r="D37" s="62"/>
      <c r="E37" s="29"/>
      <c r="F37" s="22"/>
    </row>
    <row r="38" spans="1:6" ht="14.25" x14ac:dyDescent="0.2">
      <c r="A38" s="22"/>
      <c r="B38" s="62"/>
      <c r="C38" s="62"/>
      <c r="D38" s="62"/>
      <c r="E38" s="29"/>
      <c r="F38" s="22"/>
    </row>
    <row r="39" spans="1:6" ht="14.25" x14ac:dyDescent="0.2">
      <c r="A39" s="22"/>
      <c r="B39" s="62" t="s">
        <v>96</v>
      </c>
      <c r="C39" s="62"/>
      <c r="D39" s="62"/>
      <c r="E39" s="29"/>
      <c r="F39" s="22"/>
    </row>
    <row r="40" spans="1:6" ht="14.25" x14ac:dyDescent="0.2">
      <c r="A40" s="22"/>
      <c r="B40" s="62"/>
      <c r="C40" s="62"/>
      <c r="D40" s="62"/>
      <c r="E40" s="29"/>
      <c r="F40" s="22"/>
    </row>
    <row r="41" spans="1:6" ht="14.25" x14ac:dyDescent="0.2">
      <c r="A41" s="22"/>
      <c r="B41" s="62" t="s">
        <v>97</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3.5" customHeight="1" x14ac:dyDescent="0.2">
      <c r="A64" s="22"/>
      <c r="B64" s="62"/>
      <c r="C64" s="62"/>
      <c r="D64" s="62"/>
      <c r="E64" s="29"/>
      <c r="F64" s="22"/>
    </row>
    <row r="65" spans="1:6" ht="14.25" x14ac:dyDescent="0.2">
      <c r="A65" s="22"/>
      <c r="B65" s="62"/>
      <c r="C65" s="62"/>
      <c r="D65" s="62"/>
      <c r="E65" s="29"/>
      <c r="F65" s="22"/>
    </row>
    <row r="66" spans="1:6" ht="14.25" x14ac:dyDescent="0.2">
      <c r="A66" s="22"/>
      <c r="B66" s="62"/>
      <c r="C66" s="62"/>
      <c r="D66" s="62"/>
      <c r="E66" s="29"/>
      <c r="F66" s="22"/>
    </row>
    <row r="67" spans="1:6" s="52" customFormat="1" ht="14.25" x14ac:dyDescent="0.2">
      <c r="A67" s="48"/>
      <c r="B67" s="49"/>
      <c r="C67" s="50" t="s">
        <v>78</v>
      </c>
      <c r="D67" s="50" t="s">
        <v>79</v>
      </c>
      <c r="E67" s="51"/>
      <c r="F67" s="48"/>
    </row>
    <row r="68" spans="1:6" s="52" customFormat="1" ht="14.25" x14ac:dyDescent="0.2">
      <c r="A68" s="48"/>
      <c r="B68" s="49"/>
      <c r="C68" s="53">
        <v>16.75</v>
      </c>
      <c r="D68" s="54">
        <v>285</v>
      </c>
      <c r="E68" s="51"/>
      <c r="F68" s="48"/>
    </row>
    <row r="69" spans="1:6" s="57" customFormat="1" ht="14.25" x14ac:dyDescent="0.2">
      <c r="A69" s="55"/>
      <c r="B69" s="69"/>
      <c r="C69" s="69"/>
      <c r="D69" s="69"/>
      <c r="E69" s="56"/>
      <c r="F69" s="55"/>
    </row>
    <row r="70" spans="1:6" ht="13.5" customHeight="1" x14ac:dyDescent="0.2">
      <c r="A70" s="22"/>
      <c r="B70" s="26" t="s">
        <v>16</v>
      </c>
      <c r="C70" s="27"/>
      <c r="D70" s="27"/>
      <c r="E70" s="30">
        <f>D68*C68</f>
        <v>4773.75</v>
      </c>
      <c r="F70" s="22"/>
    </row>
    <row r="71" spans="1:6" ht="13.5" customHeight="1" x14ac:dyDescent="0.2">
      <c r="A71" s="22"/>
      <c r="B71" s="35" t="s">
        <v>80</v>
      </c>
      <c r="C71" s="27"/>
      <c r="D71" s="27"/>
      <c r="E71" s="31">
        <v>0</v>
      </c>
      <c r="F71" s="22"/>
    </row>
    <row r="72" spans="1:6" ht="13.5" customHeight="1" x14ac:dyDescent="0.2">
      <c r="A72" s="22"/>
      <c r="B72" s="35" t="s">
        <v>63</v>
      </c>
      <c r="C72" s="27"/>
      <c r="D72" s="27"/>
      <c r="E72" s="31">
        <v>0</v>
      </c>
      <c r="F72" s="22"/>
    </row>
    <row r="73" spans="1:6" ht="13.5" customHeight="1" x14ac:dyDescent="0.2">
      <c r="A73" s="22"/>
      <c r="B73" s="26" t="s">
        <v>15</v>
      </c>
      <c r="C73" s="27"/>
      <c r="D73" s="27"/>
      <c r="E73" s="30">
        <f>SUM(E70:E72)</f>
        <v>4773.75</v>
      </c>
      <c r="F73" s="22"/>
    </row>
    <row r="74" spans="1:6" ht="13.5" customHeight="1" x14ac:dyDescent="0.2">
      <c r="A74" s="22"/>
      <c r="B74" s="27" t="s">
        <v>5</v>
      </c>
      <c r="C74" s="32">
        <v>0.05</v>
      </c>
      <c r="D74" s="27"/>
      <c r="E74" s="36">
        <f>ROUND(E73*C74,2)</f>
        <v>238.69</v>
      </c>
      <c r="F74" s="22"/>
    </row>
    <row r="75" spans="1:6" ht="13.5" customHeight="1" x14ac:dyDescent="0.2">
      <c r="A75" s="22"/>
      <c r="B75" s="27" t="s">
        <v>4</v>
      </c>
      <c r="C75" s="43">
        <v>9.9750000000000005E-2</v>
      </c>
      <c r="D75" s="27"/>
      <c r="E75" s="44">
        <f>ROUND(E73*C75,2)</f>
        <v>476.18</v>
      </c>
      <c r="F75" s="22"/>
    </row>
    <row r="76" spans="1:6" ht="13.5" customHeight="1" x14ac:dyDescent="0.2">
      <c r="A76" s="22"/>
      <c r="B76" s="27"/>
      <c r="C76" s="27"/>
      <c r="D76" s="27"/>
      <c r="E76" s="33"/>
      <c r="F76" s="22"/>
    </row>
    <row r="77" spans="1:6" ht="16.5" customHeight="1" thickBot="1" x14ac:dyDescent="0.25">
      <c r="A77" s="22"/>
      <c r="B77" s="26" t="s">
        <v>17</v>
      </c>
      <c r="C77" s="27"/>
      <c r="D77" s="27"/>
      <c r="E77" s="34">
        <f>SUM(E73:E75)</f>
        <v>5488.62</v>
      </c>
      <c r="F77" s="22"/>
    </row>
    <row r="78" spans="1:6" ht="15.75" thickTop="1" x14ac:dyDescent="0.2">
      <c r="A78" s="22"/>
      <c r="B78" s="66"/>
      <c r="C78" s="66"/>
      <c r="D78" s="66"/>
      <c r="E78" s="37"/>
      <c r="F78" s="22"/>
    </row>
    <row r="79" spans="1:6" ht="15" x14ac:dyDescent="0.2">
      <c r="A79" s="22"/>
      <c r="B79" s="63" t="s">
        <v>19</v>
      </c>
      <c r="C79" s="63"/>
      <c r="D79" s="63"/>
      <c r="E79" s="37">
        <v>0</v>
      </c>
      <c r="F79" s="22"/>
    </row>
    <row r="80" spans="1:6" ht="15" x14ac:dyDescent="0.2">
      <c r="A80" s="22"/>
      <c r="B80" s="66"/>
      <c r="C80" s="66"/>
      <c r="D80" s="66"/>
      <c r="E80" s="37"/>
      <c r="F80" s="22"/>
    </row>
    <row r="81" spans="1:6" ht="19.5" customHeight="1" x14ac:dyDescent="0.2">
      <c r="A81" s="22"/>
      <c r="B81" s="38" t="s">
        <v>18</v>
      </c>
      <c r="C81" s="39"/>
      <c r="D81" s="39"/>
      <c r="E81" s="40">
        <f>E77-E79</f>
        <v>5488.62</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60"/>
      <c r="C84" s="60"/>
      <c r="D84" s="60"/>
      <c r="E84" s="60"/>
      <c r="F84" s="22"/>
    </row>
    <row r="85" spans="1:6" ht="14.25" x14ac:dyDescent="0.2">
      <c r="A85" s="68" t="s">
        <v>32</v>
      </c>
      <c r="B85" s="68"/>
      <c r="C85" s="68"/>
      <c r="D85" s="68"/>
      <c r="E85" s="68"/>
      <c r="F85" s="68"/>
    </row>
    <row r="86" spans="1:6" ht="14.25" x14ac:dyDescent="0.2">
      <c r="A86" s="64" t="s">
        <v>33</v>
      </c>
      <c r="B86" s="64"/>
      <c r="C86" s="64"/>
      <c r="D86" s="64"/>
      <c r="E86" s="64"/>
      <c r="F86" s="64"/>
    </row>
    <row r="87" spans="1:6" x14ac:dyDescent="0.2">
      <c r="A87" s="22"/>
      <c r="B87" s="22"/>
      <c r="C87" s="22"/>
      <c r="D87" s="22"/>
      <c r="E87" s="22"/>
      <c r="F87" s="22"/>
    </row>
    <row r="88" spans="1:6" x14ac:dyDescent="0.2">
      <c r="A88" s="22"/>
      <c r="B88" s="61"/>
      <c r="C88" s="61"/>
      <c r="D88" s="61"/>
      <c r="E88" s="61"/>
      <c r="F88" s="22"/>
    </row>
    <row r="89" spans="1:6" ht="15" x14ac:dyDescent="0.2">
      <c r="A89" s="67" t="s">
        <v>7</v>
      </c>
      <c r="B89" s="67"/>
      <c r="C89" s="67"/>
      <c r="D89" s="67"/>
      <c r="E89" s="67"/>
      <c r="F89" s="67"/>
    </row>
    <row r="91" spans="1:6" ht="39.75" customHeight="1" x14ac:dyDescent="0.2">
      <c r="B91" s="58"/>
      <c r="C91" s="59"/>
      <c r="D91" s="59"/>
    </row>
    <row r="92" spans="1:6" ht="13.5" customHeight="1" x14ac:dyDescent="0.2"/>
    <row r="93" spans="1:6" x14ac:dyDescent="0.2">
      <c r="B93" s="17"/>
      <c r="C93" s="17"/>
      <c r="D93" s="17"/>
    </row>
  </sheetData>
  <mergeCells count="45">
    <mergeCell ref="A86:F86"/>
    <mergeCell ref="B88:E88"/>
    <mergeCell ref="A89:F89"/>
    <mergeCell ref="B91:D91"/>
    <mergeCell ref="B69:D69"/>
    <mergeCell ref="B78:D78"/>
    <mergeCell ref="B79:D79"/>
    <mergeCell ref="B80:D80"/>
    <mergeCell ref="B84:E84"/>
    <mergeCell ref="A85:F85"/>
    <mergeCell ref="B66:D66"/>
    <mergeCell ref="B55:D55"/>
    <mergeCell ref="B56:D56"/>
    <mergeCell ref="B57:D57"/>
    <mergeCell ref="B58:D58"/>
    <mergeCell ref="B59:D59"/>
    <mergeCell ref="B60:D60"/>
    <mergeCell ref="B61:D61"/>
    <mergeCell ref="B62:D62"/>
    <mergeCell ref="B63:D63"/>
    <mergeCell ref="B64:D64"/>
    <mergeCell ref="B65:D65"/>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172855E8-9052-41D4-88FD-F0BEFB18EE4C}">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2851-576D-4DF0-9758-476F62D5DD45}">
  <sheetPr>
    <pageSetUpPr fitToPage="1"/>
  </sheetPr>
  <dimension ref="A12:F94"/>
  <sheetViews>
    <sheetView view="pageBreakPreview" topLeftCell="A34"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100</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102</v>
      </c>
      <c r="C35" s="62"/>
      <c r="D35" s="62"/>
      <c r="E35" s="29"/>
      <c r="F35" s="22"/>
    </row>
    <row r="36" spans="1:6" ht="14.25" x14ac:dyDescent="0.2">
      <c r="A36" s="22"/>
      <c r="B36" s="62"/>
      <c r="C36" s="62"/>
      <c r="D36" s="62"/>
      <c r="E36" s="29"/>
      <c r="F36" s="22"/>
    </row>
    <row r="37" spans="1:6" ht="14.25" x14ac:dyDescent="0.2">
      <c r="A37" s="22"/>
      <c r="B37" s="62" t="s">
        <v>103</v>
      </c>
      <c r="C37" s="62"/>
      <c r="D37" s="62"/>
      <c r="E37" s="29"/>
      <c r="F37" s="22"/>
    </row>
    <row r="38" spans="1:6" ht="14.25" x14ac:dyDescent="0.2">
      <c r="A38" s="22"/>
      <c r="B38" s="62"/>
      <c r="C38" s="62"/>
      <c r="D38" s="62"/>
      <c r="E38" s="29"/>
      <c r="F38" s="22"/>
    </row>
    <row r="39" spans="1:6" ht="14.25" x14ac:dyDescent="0.2">
      <c r="A39" s="22"/>
      <c r="B39" s="62" t="s">
        <v>104</v>
      </c>
      <c r="C39" s="62"/>
      <c r="D39" s="62"/>
      <c r="E39" s="29"/>
      <c r="F39" s="22"/>
    </row>
    <row r="40" spans="1:6" ht="14.25" x14ac:dyDescent="0.2">
      <c r="A40" s="22"/>
      <c r="B40" s="62"/>
      <c r="C40" s="62"/>
      <c r="D40" s="62"/>
      <c r="E40" s="29"/>
      <c r="F40" s="22"/>
    </row>
    <row r="41" spans="1:6" ht="14.25" x14ac:dyDescent="0.2">
      <c r="A41" s="22"/>
      <c r="B41" s="62" t="s">
        <v>105</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t="s">
        <v>78</v>
      </c>
      <c r="D68" s="50" t="s">
        <v>79</v>
      </c>
      <c r="E68" s="51"/>
      <c r="F68" s="48"/>
    </row>
    <row r="69" spans="1:6" s="52" customFormat="1" ht="14.25" x14ac:dyDescent="0.2">
      <c r="A69" s="48"/>
      <c r="B69" s="49"/>
      <c r="C69" s="53">
        <v>3</v>
      </c>
      <c r="D69" s="54">
        <v>295</v>
      </c>
      <c r="E69" s="51"/>
      <c r="F69" s="48"/>
    </row>
    <row r="70" spans="1:6" s="57" customFormat="1" ht="14.25" x14ac:dyDescent="0.2">
      <c r="A70" s="55"/>
      <c r="B70" s="69"/>
      <c r="C70" s="69"/>
      <c r="D70" s="69"/>
      <c r="E70" s="56"/>
      <c r="F70" s="55"/>
    </row>
    <row r="71" spans="1:6" ht="13.5" customHeight="1" x14ac:dyDescent="0.2">
      <c r="A71" s="22"/>
      <c r="B71" s="26" t="s">
        <v>16</v>
      </c>
      <c r="C71" s="27"/>
      <c r="D71" s="27"/>
      <c r="E71" s="30">
        <f>D69*C69</f>
        <v>885</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885</v>
      </c>
      <c r="F74" s="22"/>
    </row>
    <row r="75" spans="1:6" ht="13.5" customHeight="1" x14ac:dyDescent="0.2">
      <c r="A75" s="22"/>
      <c r="B75" s="27" t="s">
        <v>5</v>
      </c>
      <c r="C75" s="32">
        <v>0.05</v>
      </c>
      <c r="D75" s="27"/>
      <c r="E75" s="36">
        <f>ROUND(E74*C75,2)</f>
        <v>44.25</v>
      </c>
      <c r="F75" s="22"/>
    </row>
    <row r="76" spans="1:6" ht="13.5" customHeight="1" x14ac:dyDescent="0.2">
      <c r="A76" s="22"/>
      <c r="B76" s="27" t="s">
        <v>4</v>
      </c>
      <c r="C76" s="43">
        <v>9.9750000000000005E-2</v>
      </c>
      <c r="D76" s="27"/>
      <c r="E76" s="44">
        <f>ROUND(E74*C76,2)</f>
        <v>88.28</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1017.53</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1017.53</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B37:D37"/>
    <mergeCell ref="A30:F30"/>
    <mergeCell ref="B33:D33"/>
    <mergeCell ref="B34:D34"/>
    <mergeCell ref="B35:D35"/>
    <mergeCell ref="B36:D36"/>
    <mergeCell ref="B50:D50"/>
    <mergeCell ref="B38:D38"/>
    <mergeCell ref="B39:D39"/>
    <mergeCell ref="B40:D40"/>
    <mergeCell ref="B41:D41"/>
    <mergeCell ref="B42:D42"/>
    <mergeCell ref="B43:D43"/>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E89"/>
    <mergeCell ref="A90:F90"/>
    <mergeCell ref="B92:D92"/>
    <mergeCell ref="B44:D44"/>
    <mergeCell ref="B79:D79"/>
    <mergeCell ref="B80:D80"/>
    <mergeCell ref="B81:D81"/>
    <mergeCell ref="B85:E85"/>
    <mergeCell ref="A86:F86"/>
    <mergeCell ref="A87:F87"/>
    <mergeCell ref="B63:D63"/>
    <mergeCell ref="B64:D64"/>
    <mergeCell ref="B65:D65"/>
    <mergeCell ref="B66:D66"/>
    <mergeCell ref="B67:D67"/>
    <mergeCell ref="B70:D70"/>
  </mergeCells>
  <dataValidations count="1">
    <dataValidation type="list" allowBlank="1" showInputMessage="1" showErrorMessage="1" sqref="B79:B81 B12:B20 B33:B70" xr:uid="{D745C7D2-3D62-40BB-968A-3478B58C9707}">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DBF5-DEF3-4824-9671-00C547F39DC4}">
  <sheetPr>
    <pageSetUpPr fitToPage="1"/>
  </sheetPr>
  <dimension ref="A12:F94"/>
  <sheetViews>
    <sheetView view="pageBreakPreview" topLeftCell="A40"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107</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108</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c r="D68" s="50"/>
      <c r="E68" s="51"/>
      <c r="F68" s="48"/>
    </row>
    <row r="69" spans="1:6" s="52" customFormat="1" ht="14.25" x14ac:dyDescent="0.2">
      <c r="A69" s="48"/>
      <c r="B69" s="49"/>
      <c r="C69" s="53"/>
      <c r="D69" s="54"/>
      <c r="E69" s="51"/>
      <c r="F69" s="48"/>
    </row>
    <row r="70" spans="1:6" s="57" customFormat="1" ht="14.25" x14ac:dyDescent="0.2">
      <c r="A70" s="55"/>
      <c r="B70" s="69"/>
      <c r="C70" s="69"/>
      <c r="D70" s="69"/>
      <c r="E70" s="56"/>
      <c r="F70" s="55"/>
    </row>
    <row r="71" spans="1:6" ht="13.5" customHeight="1" x14ac:dyDescent="0.2">
      <c r="A71" s="22"/>
      <c r="B71" s="26" t="s">
        <v>16</v>
      </c>
      <c r="C71" s="27"/>
      <c r="D71" s="27"/>
      <c r="E71" s="30">
        <f>0.4*295</f>
        <v>118</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118</v>
      </c>
      <c r="F74" s="22"/>
    </row>
    <row r="75" spans="1:6" ht="13.5" customHeight="1" x14ac:dyDescent="0.2">
      <c r="A75" s="22"/>
      <c r="B75" s="27" t="s">
        <v>5</v>
      </c>
      <c r="C75" s="32">
        <v>0.05</v>
      </c>
      <c r="D75" s="27"/>
      <c r="E75" s="36">
        <f>ROUND(E74*C75,2)</f>
        <v>5.9</v>
      </c>
      <c r="F75" s="22"/>
    </row>
    <row r="76" spans="1:6" ht="13.5" customHeight="1" x14ac:dyDescent="0.2">
      <c r="A76" s="22"/>
      <c r="B76" s="27" t="s">
        <v>4</v>
      </c>
      <c r="C76" s="43">
        <v>9.9750000000000005E-2</v>
      </c>
      <c r="D76" s="27"/>
      <c r="E76" s="44">
        <f>ROUND(E74*C76,2)</f>
        <v>11.77</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135.67000000000002</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135.67000000000002</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A87:F87"/>
    <mergeCell ref="B89:E89"/>
    <mergeCell ref="A90:F90"/>
    <mergeCell ref="B92:D92"/>
    <mergeCell ref="B70:D70"/>
    <mergeCell ref="B79:D79"/>
    <mergeCell ref="B80:D80"/>
    <mergeCell ref="B81:D81"/>
    <mergeCell ref="B85:E85"/>
    <mergeCell ref="A86:F86"/>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F005A98A-2FCA-46F1-A43D-FFA5285D9903}">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6AE3-633C-48EB-A707-46E3FE66B1F9}">
  <sheetPr>
    <pageSetUpPr fitToPage="1"/>
  </sheetPr>
  <dimension ref="A12:F94"/>
  <sheetViews>
    <sheetView view="pageBreakPreview" topLeftCell="A40"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110</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111</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c r="D68" s="50"/>
      <c r="E68" s="51"/>
      <c r="F68" s="48"/>
    </row>
    <row r="69" spans="1:6" s="52" customFormat="1" ht="14.25" x14ac:dyDescent="0.2">
      <c r="A69" s="48"/>
      <c r="B69" s="49"/>
      <c r="C69" s="53"/>
      <c r="D69" s="54"/>
      <c r="E69" s="51"/>
      <c r="F69" s="48"/>
    </row>
    <row r="70" spans="1:6" s="57" customFormat="1" ht="14.25" x14ac:dyDescent="0.2">
      <c r="A70" s="55"/>
      <c r="B70" s="69"/>
      <c r="C70" s="69"/>
      <c r="D70" s="69"/>
      <c r="E70" s="56"/>
      <c r="F70" s="55"/>
    </row>
    <row r="71" spans="1:6" ht="13.5" customHeight="1" x14ac:dyDescent="0.2">
      <c r="A71" s="22"/>
      <c r="B71" s="26" t="s">
        <v>16</v>
      </c>
      <c r="C71" s="27"/>
      <c r="D71" s="27"/>
      <c r="E71" s="30">
        <f>0.5*325</f>
        <v>162.5</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162.5</v>
      </c>
      <c r="F74" s="22"/>
    </row>
    <row r="75" spans="1:6" ht="13.5" customHeight="1" x14ac:dyDescent="0.2">
      <c r="A75" s="22"/>
      <c r="B75" s="27" t="s">
        <v>5</v>
      </c>
      <c r="C75" s="32">
        <v>0.05</v>
      </c>
      <c r="D75" s="27"/>
      <c r="E75" s="36">
        <f>ROUND(E74*C75,2)</f>
        <v>8.1300000000000008</v>
      </c>
      <c r="F75" s="22"/>
    </row>
    <row r="76" spans="1:6" ht="13.5" customHeight="1" x14ac:dyDescent="0.2">
      <c r="A76" s="22"/>
      <c r="B76" s="27" t="s">
        <v>4</v>
      </c>
      <c r="C76" s="43">
        <v>9.9750000000000005E-2</v>
      </c>
      <c r="D76" s="27"/>
      <c r="E76" s="44">
        <f>ROUND(E74*C76,2)</f>
        <v>16.21</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186.84</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186.84</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7:F87"/>
    <mergeCell ref="B89:E89"/>
    <mergeCell ref="A90:F90"/>
    <mergeCell ref="B92:D92"/>
    <mergeCell ref="B70:D70"/>
    <mergeCell ref="B79:D79"/>
    <mergeCell ref="B80:D80"/>
    <mergeCell ref="B81:D81"/>
    <mergeCell ref="B85:E85"/>
    <mergeCell ref="A86:F86"/>
  </mergeCells>
  <dataValidations count="1">
    <dataValidation type="list" allowBlank="1" showInputMessage="1" showErrorMessage="1" sqref="B79:B81 B12:B20 B33:B70" xr:uid="{72558C72-F003-4076-BFA3-6F95E6AEA5E8}">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8CF1-596D-4B2E-85C6-7E73DEE1B6E4}">
  <sheetPr>
    <pageSetUpPr fitToPage="1"/>
  </sheetPr>
  <dimension ref="A12:F94"/>
  <sheetViews>
    <sheetView view="pageBreakPreview"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86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113</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120</v>
      </c>
      <c r="C35" s="62"/>
      <c r="D35" s="62"/>
      <c r="E35" s="29"/>
      <c r="F35" s="22"/>
    </row>
    <row r="36" spans="1:6" ht="14.25" x14ac:dyDescent="0.2">
      <c r="A36" s="22"/>
      <c r="B36" s="62"/>
      <c r="C36" s="62"/>
      <c r="D36" s="62"/>
      <c r="E36" s="29"/>
      <c r="F36" s="22"/>
    </row>
    <row r="37" spans="1:6" ht="14.25" x14ac:dyDescent="0.2">
      <c r="A37" s="22"/>
      <c r="B37" s="62" t="s">
        <v>2</v>
      </c>
      <c r="C37" s="62"/>
      <c r="D37" s="62"/>
      <c r="E37" s="29"/>
      <c r="F37" s="22"/>
    </row>
    <row r="38" spans="1:6" ht="14.25" x14ac:dyDescent="0.2">
      <c r="A38" s="22"/>
      <c r="B38" s="62"/>
      <c r="C38" s="62"/>
      <c r="D38" s="62"/>
      <c r="E38" s="29"/>
      <c r="F38" s="22"/>
    </row>
    <row r="39" spans="1:6" ht="14.25" x14ac:dyDescent="0.2">
      <c r="A39" s="22"/>
      <c r="B39" s="62" t="s">
        <v>22</v>
      </c>
      <c r="C39" s="62"/>
      <c r="D39" s="62"/>
      <c r="E39" s="29"/>
      <c r="F39" s="22"/>
    </row>
    <row r="40" spans="1:6" ht="14.25" x14ac:dyDescent="0.2">
      <c r="A40" s="22"/>
      <c r="B40" s="62"/>
      <c r="C40" s="62"/>
      <c r="D40" s="62"/>
      <c r="E40" s="29"/>
      <c r="F40" s="22"/>
    </row>
    <row r="41" spans="1:6" ht="14.25" x14ac:dyDescent="0.2">
      <c r="A41" s="22"/>
      <c r="B41" s="62" t="s">
        <v>121</v>
      </c>
      <c r="C41" s="62"/>
      <c r="D41" s="62"/>
      <c r="E41" s="29"/>
      <c r="F41" s="22"/>
    </row>
    <row r="42" spans="1:6" ht="14.25" x14ac:dyDescent="0.2">
      <c r="A42" s="22"/>
      <c r="B42" s="62"/>
      <c r="C42" s="62"/>
      <c r="D42" s="62"/>
      <c r="E42" s="29"/>
      <c r="F42" s="22"/>
    </row>
    <row r="43" spans="1:6" ht="14.25" x14ac:dyDescent="0.2">
      <c r="A43" s="22"/>
      <c r="B43" s="62" t="s">
        <v>122</v>
      </c>
      <c r="C43" s="62"/>
      <c r="D43" s="62"/>
      <c r="E43" s="29"/>
      <c r="F43" s="22"/>
    </row>
    <row r="44" spans="1:6" ht="14.25" x14ac:dyDescent="0.2">
      <c r="A44" s="22"/>
      <c r="B44" s="62"/>
      <c r="C44" s="62"/>
      <c r="D44" s="62"/>
      <c r="E44" s="29"/>
      <c r="F44" s="22"/>
    </row>
    <row r="45" spans="1:6" ht="14.25" x14ac:dyDescent="0.2">
      <c r="A45" s="22"/>
      <c r="B45" s="62" t="s">
        <v>124</v>
      </c>
      <c r="C45" s="62"/>
      <c r="D45" s="62"/>
      <c r="E45" s="29"/>
      <c r="F45" s="22"/>
    </row>
    <row r="46" spans="1:6" ht="14.25" x14ac:dyDescent="0.2">
      <c r="A46" s="22"/>
      <c r="B46" s="62"/>
      <c r="C46" s="62"/>
      <c r="D46" s="62"/>
      <c r="E46" s="29"/>
      <c r="F46" s="22"/>
    </row>
    <row r="47" spans="1:6" ht="14.25" x14ac:dyDescent="0.2">
      <c r="A47" s="22"/>
      <c r="B47" s="62" t="s">
        <v>21</v>
      </c>
      <c r="C47" s="62"/>
      <c r="D47" s="62"/>
      <c r="E47" s="29"/>
      <c r="F47" s="22"/>
    </row>
    <row r="48" spans="1:6" ht="14.25" x14ac:dyDescent="0.2">
      <c r="A48" s="22"/>
      <c r="B48" s="62"/>
      <c r="C48" s="62"/>
      <c r="D48" s="62"/>
      <c r="E48" s="29"/>
      <c r="F48" s="22"/>
    </row>
    <row r="49" spans="1:6" ht="14.25" x14ac:dyDescent="0.2">
      <c r="A49" s="22"/>
      <c r="B49" s="62" t="s">
        <v>24</v>
      </c>
      <c r="C49" s="62"/>
      <c r="D49" s="62"/>
      <c r="E49" s="29"/>
      <c r="F49" s="22"/>
    </row>
    <row r="50" spans="1:6" ht="14.25" x14ac:dyDescent="0.2">
      <c r="A50" s="22"/>
      <c r="B50" s="62"/>
      <c r="C50" s="62"/>
      <c r="D50" s="62"/>
      <c r="E50" s="29"/>
      <c r="F50" s="22"/>
    </row>
    <row r="51" spans="1:6" ht="14.25" x14ac:dyDescent="0.2">
      <c r="A51" s="22"/>
      <c r="B51" s="62" t="s">
        <v>134</v>
      </c>
      <c r="C51" s="62"/>
      <c r="D51" s="62"/>
      <c r="E51" s="29"/>
      <c r="F51" s="22"/>
    </row>
    <row r="52" spans="1:6" ht="14.25" x14ac:dyDescent="0.2">
      <c r="A52" s="22"/>
      <c r="B52" s="62"/>
      <c r="C52" s="62"/>
      <c r="D52" s="62"/>
      <c r="E52" s="29"/>
      <c r="F52" s="22"/>
    </row>
    <row r="53" spans="1:6" ht="14.25" x14ac:dyDescent="0.2">
      <c r="A53" s="22"/>
      <c r="B53" s="62" t="s">
        <v>36</v>
      </c>
      <c r="C53" s="62"/>
      <c r="D53" s="62"/>
      <c r="E53" s="29"/>
      <c r="F53" s="22"/>
    </row>
    <row r="54" spans="1:6" ht="14.25" x14ac:dyDescent="0.2">
      <c r="A54" s="22"/>
      <c r="B54" s="62"/>
      <c r="C54" s="62"/>
      <c r="D54" s="62"/>
      <c r="E54" s="29"/>
      <c r="F54" s="22"/>
    </row>
    <row r="55" spans="1:6" ht="14.25" x14ac:dyDescent="0.2">
      <c r="A55" s="22"/>
      <c r="B55" s="62" t="s">
        <v>37</v>
      </c>
      <c r="C55" s="62"/>
      <c r="D55" s="62"/>
      <c r="E55" s="29"/>
      <c r="F55" s="22"/>
    </row>
    <row r="56" spans="1:6" ht="14.25" x14ac:dyDescent="0.2">
      <c r="A56" s="22"/>
      <c r="B56" s="62"/>
      <c r="C56" s="62"/>
      <c r="D56" s="62"/>
      <c r="E56" s="29"/>
      <c r="F56" s="22"/>
    </row>
    <row r="57" spans="1:6" ht="14.25" x14ac:dyDescent="0.2">
      <c r="A57" s="22"/>
      <c r="B57" s="62" t="s">
        <v>131</v>
      </c>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c r="D68" s="50"/>
      <c r="E68" s="51"/>
      <c r="F68" s="48"/>
    </row>
    <row r="69" spans="1:6" s="52" customFormat="1" ht="14.25" x14ac:dyDescent="0.2">
      <c r="A69" s="48"/>
      <c r="B69" s="49"/>
      <c r="C69" s="53"/>
      <c r="D69" s="54"/>
      <c r="E69" s="51"/>
      <c r="F69" s="48"/>
    </row>
    <row r="70" spans="1:6" s="57" customFormat="1" ht="14.25" x14ac:dyDescent="0.2">
      <c r="A70" s="55"/>
      <c r="B70" s="69"/>
      <c r="C70" s="69"/>
      <c r="D70" s="69"/>
      <c r="E70" s="56"/>
      <c r="F70" s="55"/>
    </row>
    <row r="71" spans="1:6" ht="13.5" customHeight="1" x14ac:dyDescent="0.2">
      <c r="A71" s="22"/>
      <c r="B71" s="26" t="s">
        <v>16</v>
      </c>
      <c r="C71" s="27"/>
      <c r="D71" s="27"/>
      <c r="E71" s="30">
        <f>23.5*325</f>
        <v>7637.5</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7637.5</v>
      </c>
      <c r="F74" s="22"/>
    </row>
    <row r="75" spans="1:6" ht="13.5" customHeight="1" x14ac:dyDescent="0.2">
      <c r="A75" s="22"/>
      <c r="B75" s="27" t="s">
        <v>5</v>
      </c>
      <c r="C75" s="32">
        <v>0.05</v>
      </c>
      <c r="D75" s="27"/>
      <c r="E75" s="36">
        <f>ROUND(E74*C75,2)</f>
        <v>381.88</v>
      </c>
      <c r="F75" s="22"/>
    </row>
    <row r="76" spans="1:6" ht="13.5" customHeight="1" x14ac:dyDescent="0.2">
      <c r="A76" s="22"/>
      <c r="B76" s="27" t="s">
        <v>4</v>
      </c>
      <c r="C76" s="43">
        <v>9.9750000000000005E-2</v>
      </c>
      <c r="D76" s="27"/>
      <c r="E76" s="44">
        <f>ROUND(E74*C76,2)</f>
        <v>761.84</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8781.2199999999993</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8781.2199999999993</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A87:F87"/>
    <mergeCell ref="B89:E89"/>
    <mergeCell ref="A90:F90"/>
    <mergeCell ref="B92:D92"/>
    <mergeCell ref="B70:D70"/>
    <mergeCell ref="B79:D79"/>
    <mergeCell ref="B80:D80"/>
    <mergeCell ref="B81:D81"/>
    <mergeCell ref="B85:E85"/>
    <mergeCell ref="A86:F86"/>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DDC93AD2-B688-4C56-AC7E-425556873A49}">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B3B51-C500-4B98-AEF3-411A81FB0CE7}">
  <sheetPr>
    <pageSetUpPr fitToPage="1"/>
  </sheetPr>
  <dimension ref="A12:F94"/>
  <sheetViews>
    <sheetView tabSelected="1" view="pageBreakPreview" topLeftCell="A4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135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136</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137</v>
      </c>
      <c r="C35" s="62"/>
      <c r="D35" s="62"/>
      <c r="E35" s="29"/>
      <c r="F35" s="22"/>
    </row>
    <row r="36" spans="1:6" ht="14.25" x14ac:dyDescent="0.2">
      <c r="A36" s="22"/>
      <c r="B36" s="62"/>
      <c r="C36" s="62"/>
      <c r="D36" s="62"/>
      <c r="E36" s="29"/>
      <c r="F36" s="22"/>
    </row>
    <row r="37" spans="1:6" ht="14.25" x14ac:dyDescent="0.2">
      <c r="A37" s="22"/>
      <c r="B37" s="62" t="s">
        <v>2</v>
      </c>
      <c r="C37" s="62"/>
      <c r="D37" s="62"/>
      <c r="E37" s="29"/>
      <c r="F37" s="22"/>
    </row>
    <row r="38" spans="1:6" ht="14.25" x14ac:dyDescent="0.2">
      <c r="A38" s="22"/>
      <c r="B38" s="62"/>
      <c r="C38" s="62"/>
      <c r="D38" s="62"/>
      <c r="E38" s="29"/>
      <c r="F38" s="22"/>
    </row>
    <row r="39" spans="1:6" ht="14.25" x14ac:dyDescent="0.2">
      <c r="A39" s="22"/>
      <c r="B39" s="62" t="s">
        <v>138</v>
      </c>
      <c r="C39" s="62"/>
      <c r="D39" s="62"/>
      <c r="E39" s="29"/>
      <c r="F39" s="22"/>
    </row>
    <row r="40" spans="1:6" ht="14.25" x14ac:dyDescent="0.2">
      <c r="A40" s="22"/>
      <c r="B40" s="62"/>
      <c r="C40" s="62"/>
      <c r="D40" s="62"/>
      <c r="E40" s="29"/>
      <c r="F40" s="22"/>
    </row>
    <row r="41" spans="1:6" ht="14.25" x14ac:dyDescent="0.2">
      <c r="A41" s="22"/>
      <c r="B41" s="62" t="s">
        <v>139</v>
      </c>
      <c r="C41" s="62"/>
      <c r="D41" s="62"/>
      <c r="E41" s="29"/>
      <c r="F41" s="22"/>
    </row>
    <row r="42" spans="1:6" ht="14.25" x14ac:dyDescent="0.2">
      <c r="A42" s="22"/>
      <c r="B42" s="62"/>
      <c r="C42" s="62"/>
      <c r="D42" s="62"/>
      <c r="E42" s="29"/>
      <c r="F42" s="22"/>
    </row>
    <row r="43" spans="1:6" ht="14.25" x14ac:dyDescent="0.2">
      <c r="A43" s="22"/>
      <c r="B43" s="62" t="s">
        <v>140</v>
      </c>
      <c r="C43" s="62"/>
      <c r="D43" s="62"/>
      <c r="E43" s="29"/>
      <c r="F43" s="22"/>
    </row>
    <row r="44" spans="1:6" ht="14.25" x14ac:dyDescent="0.2">
      <c r="A44" s="22"/>
      <c r="B44" s="62"/>
      <c r="C44" s="62"/>
      <c r="D44" s="62"/>
      <c r="E44" s="29"/>
      <c r="F44" s="22"/>
    </row>
    <row r="45" spans="1:6" ht="14.25" x14ac:dyDescent="0.2">
      <c r="A45" s="22"/>
      <c r="B45" s="62" t="s">
        <v>141</v>
      </c>
      <c r="C45" s="62"/>
      <c r="D45" s="62"/>
      <c r="E45" s="29"/>
      <c r="F45" s="22"/>
    </row>
    <row r="46" spans="1:6" ht="14.25" x14ac:dyDescent="0.2">
      <c r="A46" s="22"/>
      <c r="B46" s="62"/>
      <c r="C46" s="62"/>
      <c r="D46" s="62"/>
      <c r="E46" s="29"/>
      <c r="F46" s="22"/>
    </row>
    <row r="47" spans="1:6" ht="14.25" x14ac:dyDescent="0.2">
      <c r="A47" s="22"/>
      <c r="B47" s="62" t="s">
        <v>37</v>
      </c>
      <c r="C47" s="62"/>
      <c r="D47" s="62"/>
      <c r="E47" s="29"/>
      <c r="F47" s="22"/>
    </row>
    <row r="48" spans="1:6" ht="14.25" x14ac:dyDescent="0.2">
      <c r="A48" s="22"/>
      <c r="B48" s="62"/>
      <c r="C48" s="62"/>
      <c r="D48" s="62"/>
      <c r="E48" s="29"/>
      <c r="F48" s="22"/>
    </row>
    <row r="49" spans="1:6" ht="14.25" x14ac:dyDescent="0.2">
      <c r="A49" s="22"/>
      <c r="B49" s="62" t="s">
        <v>142</v>
      </c>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c r="D68" s="50"/>
      <c r="E68" s="51"/>
      <c r="F68" s="48"/>
    </row>
    <row r="69" spans="1:6" s="52" customFormat="1" ht="14.25" x14ac:dyDescent="0.2">
      <c r="A69" s="48"/>
      <c r="B69" s="49"/>
      <c r="C69" s="53"/>
      <c r="D69" s="54"/>
      <c r="E69" s="51"/>
      <c r="F69" s="48"/>
    </row>
    <row r="70" spans="1:6" s="57" customFormat="1" ht="14.25" x14ac:dyDescent="0.2">
      <c r="A70" s="55"/>
      <c r="B70" s="69"/>
      <c r="C70" s="69"/>
      <c r="D70" s="69"/>
      <c r="E70" s="56"/>
      <c r="F70" s="55"/>
    </row>
    <row r="71" spans="1:6" ht="13.5" customHeight="1" x14ac:dyDescent="0.2">
      <c r="A71" s="22"/>
      <c r="B71" s="26" t="s">
        <v>16</v>
      </c>
      <c r="C71" s="27"/>
      <c r="D71" s="27"/>
      <c r="E71" s="30">
        <f>12.75*350</f>
        <v>4462.5</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4462.5</v>
      </c>
      <c r="F74" s="22"/>
    </row>
    <row r="75" spans="1:6" ht="13.5" customHeight="1" x14ac:dyDescent="0.2">
      <c r="A75" s="22"/>
      <c r="B75" s="27" t="s">
        <v>5</v>
      </c>
      <c r="C75" s="32">
        <v>0.05</v>
      </c>
      <c r="D75" s="27"/>
      <c r="E75" s="36">
        <f>ROUND(E74*C75,2)</f>
        <v>223.13</v>
      </c>
      <c r="F75" s="22"/>
    </row>
    <row r="76" spans="1:6" ht="13.5" customHeight="1" x14ac:dyDescent="0.2">
      <c r="A76" s="22"/>
      <c r="B76" s="27" t="s">
        <v>4</v>
      </c>
      <c r="C76" s="43">
        <v>9.9750000000000005E-2</v>
      </c>
      <c r="D76" s="27"/>
      <c r="E76" s="44">
        <f>ROUND(E74*C76,2)</f>
        <v>445.13</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5130.76</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5130.76</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A87:F87"/>
    <mergeCell ref="B89:E89"/>
    <mergeCell ref="A90:F90"/>
    <mergeCell ref="B92:D92"/>
    <mergeCell ref="B70:D70"/>
    <mergeCell ref="B79:D79"/>
    <mergeCell ref="B80:D80"/>
    <mergeCell ref="B81:D81"/>
    <mergeCell ref="B85:E85"/>
    <mergeCell ref="A86:F86"/>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9:B81 B12:B20 B33:B70" xr:uid="{C09B9A8F-4E45-41B8-A51A-68491E3D045E}">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70" t="s">
        <v>1</v>
      </c>
      <c r="C1" s="70"/>
      <c r="D1" s="12"/>
    </row>
    <row r="2" spans="1:4" ht="13.5" customHeight="1" x14ac:dyDescent="0.3">
      <c r="A2" s="6"/>
      <c r="B2" s="13"/>
      <c r="C2" s="13"/>
      <c r="D2" s="7"/>
    </row>
    <row r="3" spans="1:4" ht="13.5" thickBot="1" x14ac:dyDescent="0.25">
      <c r="A3" s="6"/>
      <c r="B3" s="14"/>
      <c r="C3" s="14"/>
      <c r="D3" s="7"/>
    </row>
    <row r="4" spans="1:4" ht="13.5" thickBot="1" x14ac:dyDescent="0.25">
      <c r="A4" s="6"/>
      <c r="B4" s="46"/>
      <c r="C4" s="45" t="s">
        <v>3</v>
      </c>
      <c r="D4" s="7"/>
    </row>
    <row r="5" spans="1:4" x14ac:dyDescent="0.2">
      <c r="A5" s="6"/>
      <c r="B5" s="15"/>
      <c r="C5" s="42"/>
      <c r="D5" s="7"/>
    </row>
    <row r="6" spans="1:4" x14ac:dyDescent="0.2">
      <c r="A6" s="6"/>
      <c r="B6" s="15"/>
      <c r="C6" s="8" t="s">
        <v>11</v>
      </c>
      <c r="D6" s="7"/>
    </row>
    <row r="7" spans="1:4" x14ac:dyDescent="0.2">
      <c r="A7" s="6"/>
      <c r="B7" s="15"/>
      <c r="C7" s="8" t="s">
        <v>114</v>
      </c>
      <c r="D7" s="7"/>
    </row>
    <row r="8" spans="1:4" x14ac:dyDescent="0.2">
      <c r="A8" s="6"/>
      <c r="B8" s="15"/>
      <c r="C8" s="8" t="s">
        <v>20</v>
      </c>
      <c r="D8" s="7"/>
    </row>
    <row r="9" spans="1:4" x14ac:dyDescent="0.2">
      <c r="A9" s="6"/>
      <c r="B9" s="15"/>
      <c r="C9" s="8" t="s">
        <v>115</v>
      </c>
      <c r="D9" s="7"/>
    </row>
    <row r="10" spans="1:4" x14ac:dyDescent="0.2">
      <c r="A10" s="6"/>
      <c r="B10" s="15"/>
      <c r="C10" s="8" t="s">
        <v>116</v>
      </c>
      <c r="D10" s="7"/>
    </row>
    <row r="11" spans="1:4" x14ac:dyDescent="0.2">
      <c r="A11" s="6"/>
      <c r="B11" s="15"/>
      <c r="C11" s="8" t="s">
        <v>117</v>
      </c>
      <c r="D11" s="7"/>
    </row>
    <row r="12" spans="1:4" x14ac:dyDescent="0.2">
      <c r="A12" s="6"/>
      <c r="B12" s="15"/>
      <c r="C12" s="8" t="s">
        <v>118</v>
      </c>
      <c r="D12" s="7"/>
    </row>
    <row r="13" spans="1:4" x14ac:dyDescent="0.2">
      <c r="A13" s="6"/>
      <c r="B13" s="15"/>
      <c r="C13" s="8" t="s">
        <v>119</v>
      </c>
      <c r="D13" s="7"/>
    </row>
    <row r="14" spans="1:4" x14ac:dyDescent="0.2">
      <c r="A14" s="6"/>
      <c r="B14" s="15"/>
      <c r="C14" s="8" t="s">
        <v>120</v>
      </c>
      <c r="D14" s="7"/>
    </row>
    <row r="15" spans="1:4" x14ac:dyDescent="0.2">
      <c r="A15" s="6"/>
      <c r="B15" s="15"/>
      <c r="C15" s="8" t="s">
        <v>35</v>
      </c>
      <c r="D15" s="7"/>
    </row>
    <row r="16" spans="1:4" x14ac:dyDescent="0.2">
      <c r="A16" s="6"/>
      <c r="B16" s="15"/>
      <c r="C16" s="8" t="s">
        <v>34</v>
      </c>
      <c r="D16" s="7"/>
    </row>
    <row r="17" spans="1:4" x14ac:dyDescent="0.2">
      <c r="A17" s="6"/>
      <c r="B17" s="15"/>
      <c r="C17" s="8" t="s">
        <v>2</v>
      </c>
      <c r="D17" s="7"/>
    </row>
    <row r="18" spans="1:4" x14ac:dyDescent="0.2">
      <c r="A18" s="6"/>
      <c r="B18" s="15"/>
      <c r="C18" s="8" t="s">
        <v>22</v>
      </c>
      <c r="D18" s="7"/>
    </row>
    <row r="19" spans="1:4" x14ac:dyDescent="0.2">
      <c r="A19" s="6"/>
      <c r="B19" s="15"/>
      <c r="C19" s="8" t="s">
        <v>121</v>
      </c>
      <c r="D19" s="7"/>
    </row>
    <row r="20" spans="1:4" x14ac:dyDescent="0.2">
      <c r="A20" s="6"/>
      <c r="B20" s="15"/>
      <c r="C20" s="8" t="s">
        <v>122</v>
      </c>
      <c r="D20" s="7"/>
    </row>
    <row r="21" spans="1:4" x14ac:dyDescent="0.2">
      <c r="A21" s="6"/>
      <c r="B21" s="15"/>
      <c r="C21" s="8" t="s">
        <v>123</v>
      </c>
      <c r="D21" s="7"/>
    </row>
    <row r="22" spans="1:4" x14ac:dyDescent="0.2">
      <c r="A22" s="6"/>
      <c r="B22" s="15"/>
      <c r="C22" s="8" t="s">
        <v>124</v>
      </c>
      <c r="D22" s="7"/>
    </row>
    <row r="23" spans="1:4" x14ac:dyDescent="0.2">
      <c r="A23" s="6"/>
      <c r="B23" s="15"/>
      <c r="C23" s="8" t="s">
        <v>21</v>
      </c>
      <c r="D23" s="7"/>
    </row>
    <row r="24" spans="1:4" x14ac:dyDescent="0.2">
      <c r="A24" s="6"/>
      <c r="B24" s="15"/>
      <c r="C24" s="8" t="s">
        <v>24</v>
      </c>
      <c r="D24" s="7"/>
    </row>
    <row r="25" spans="1:4" x14ac:dyDescent="0.2">
      <c r="A25" s="6"/>
      <c r="B25" s="15"/>
      <c r="C25" s="8" t="s">
        <v>25</v>
      </c>
      <c r="D25" s="7"/>
    </row>
    <row r="26" spans="1:4" x14ac:dyDescent="0.2">
      <c r="A26" s="6"/>
      <c r="B26" s="15"/>
      <c r="C26" s="8" t="s">
        <v>10</v>
      </c>
      <c r="D26" s="7"/>
    </row>
    <row r="27" spans="1:4" x14ac:dyDescent="0.2">
      <c r="A27" s="6"/>
      <c r="B27" s="15"/>
      <c r="C27" s="8" t="s">
        <v>9</v>
      </c>
      <c r="D27" s="7"/>
    </row>
    <row r="28" spans="1:4" ht="25.5" x14ac:dyDescent="0.2">
      <c r="A28" s="6"/>
      <c r="B28" s="15"/>
      <c r="C28" s="8" t="s">
        <v>125</v>
      </c>
      <c r="D28" s="7"/>
    </row>
    <row r="29" spans="1:4" x14ac:dyDescent="0.2">
      <c r="A29" s="6"/>
      <c r="B29" s="15"/>
      <c r="C29" s="8" t="s">
        <v>36</v>
      </c>
      <c r="D29" s="7"/>
    </row>
    <row r="30" spans="1:4" x14ac:dyDescent="0.2">
      <c r="A30" s="6"/>
      <c r="B30" s="15"/>
      <c r="C30" s="8" t="s">
        <v>126</v>
      </c>
      <c r="D30" s="7"/>
    </row>
    <row r="31" spans="1:4" x14ac:dyDescent="0.2">
      <c r="A31" s="6"/>
      <c r="B31" s="15"/>
      <c r="C31" s="8" t="s">
        <v>127</v>
      </c>
      <c r="D31" s="7"/>
    </row>
    <row r="32" spans="1:4" x14ac:dyDescent="0.2">
      <c r="A32" s="6"/>
      <c r="B32" s="15"/>
      <c r="C32" s="9" t="s">
        <v>27</v>
      </c>
      <c r="D32" s="7"/>
    </row>
    <row r="33" spans="1:4" x14ac:dyDescent="0.2">
      <c r="A33" s="6"/>
      <c r="B33" s="15"/>
      <c r="C33" s="9" t="s">
        <v>29</v>
      </c>
      <c r="D33" s="7"/>
    </row>
    <row r="34" spans="1:4" x14ac:dyDescent="0.2">
      <c r="A34" s="6"/>
      <c r="B34" s="15"/>
      <c r="C34" s="9" t="s">
        <v>28</v>
      </c>
      <c r="D34" s="7"/>
    </row>
    <row r="35" spans="1:4" x14ac:dyDescent="0.2">
      <c r="A35" s="6"/>
      <c r="B35" s="15"/>
      <c r="C35" s="9" t="s">
        <v>128</v>
      </c>
      <c r="D35" s="7"/>
    </row>
    <row r="36" spans="1:4" x14ac:dyDescent="0.2">
      <c r="A36" s="6"/>
      <c r="B36" s="15"/>
      <c r="C36" s="9" t="s">
        <v>26</v>
      </c>
      <c r="D36" s="7"/>
    </row>
    <row r="37" spans="1:4" x14ac:dyDescent="0.2">
      <c r="A37" s="6"/>
      <c r="B37" s="15"/>
      <c r="C37" s="9" t="s">
        <v>129</v>
      </c>
      <c r="D37" s="7"/>
    </row>
    <row r="38" spans="1:4" x14ac:dyDescent="0.2">
      <c r="A38" s="6"/>
      <c r="B38" s="15"/>
      <c r="C38" s="9" t="s">
        <v>130</v>
      </c>
      <c r="D38" s="7"/>
    </row>
    <row r="39" spans="1:4" x14ac:dyDescent="0.2">
      <c r="A39" s="6"/>
      <c r="B39" s="15"/>
      <c r="C39" s="9" t="s">
        <v>39</v>
      </c>
      <c r="D39" s="7"/>
    </row>
    <row r="40" spans="1:4" x14ac:dyDescent="0.2">
      <c r="A40" s="6"/>
      <c r="B40" s="15"/>
      <c r="C40" s="8" t="s">
        <v>30</v>
      </c>
      <c r="D40" s="7"/>
    </row>
    <row r="41" spans="1:4" x14ac:dyDescent="0.2">
      <c r="A41" s="6"/>
      <c r="B41" s="15"/>
      <c r="C41" s="8" t="s">
        <v>37</v>
      </c>
      <c r="D41" s="7"/>
    </row>
    <row r="42" spans="1:4" x14ac:dyDescent="0.2">
      <c r="A42" s="6"/>
      <c r="B42" s="15"/>
      <c r="C42" s="8" t="s">
        <v>38</v>
      </c>
      <c r="D42" s="7"/>
    </row>
    <row r="43" spans="1:4" x14ac:dyDescent="0.2">
      <c r="A43" s="6"/>
      <c r="B43" s="15"/>
      <c r="C43" s="8" t="s">
        <v>131</v>
      </c>
      <c r="D43" s="7"/>
    </row>
    <row r="44" spans="1:4" x14ac:dyDescent="0.2">
      <c r="A44" s="6"/>
      <c r="B44" s="15"/>
      <c r="C44" s="8" t="s">
        <v>132</v>
      </c>
      <c r="D44" s="7"/>
    </row>
    <row r="45" spans="1:4" ht="13.5" thickBot="1" x14ac:dyDescent="0.25">
      <c r="A45" s="10"/>
      <c r="B45" s="16"/>
      <c r="C45" s="8" t="s">
        <v>133</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48</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45</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t="s">
        <v>46</v>
      </c>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t="s">
        <v>30</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ht="13.5" customHeight="1" x14ac:dyDescent="0.2">
      <c r="A68" s="22"/>
      <c r="B68" s="62"/>
      <c r="C68" s="62"/>
      <c r="D68" s="62"/>
      <c r="E68" s="29"/>
      <c r="F68" s="22"/>
    </row>
    <row r="69" spans="1:6" ht="13.5" customHeight="1" x14ac:dyDescent="0.2">
      <c r="A69" s="22"/>
      <c r="B69" s="26" t="s">
        <v>16</v>
      </c>
      <c r="C69" s="27"/>
      <c r="D69" s="27"/>
      <c r="E69" s="30">
        <f>3.6*245</f>
        <v>882</v>
      </c>
      <c r="F69" s="22"/>
    </row>
    <row r="70" spans="1:6" ht="13.5" customHeight="1" x14ac:dyDescent="0.2">
      <c r="A70" s="22"/>
      <c r="B70" s="35" t="s">
        <v>13</v>
      </c>
      <c r="C70" s="27"/>
      <c r="D70" s="27"/>
      <c r="E70" s="31">
        <v>0</v>
      </c>
      <c r="F70" s="22"/>
    </row>
    <row r="71" spans="1:6" ht="13.5" customHeight="1" x14ac:dyDescent="0.2">
      <c r="A71" s="22"/>
      <c r="B71" s="35" t="s">
        <v>14</v>
      </c>
      <c r="C71" s="27"/>
      <c r="D71" s="27"/>
      <c r="E71" s="31">
        <v>0</v>
      </c>
      <c r="F71" s="22"/>
    </row>
    <row r="72" spans="1:6" ht="13.5" customHeight="1" x14ac:dyDescent="0.2">
      <c r="A72" s="22"/>
      <c r="B72" s="26" t="s">
        <v>15</v>
      </c>
      <c r="C72" s="27"/>
      <c r="D72" s="27"/>
      <c r="E72" s="30">
        <f>SUM(E69:E71)</f>
        <v>882</v>
      </c>
      <c r="F72" s="22"/>
    </row>
    <row r="73" spans="1:6" ht="13.5" customHeight="1" x14ac:dyDescent="0.2">
      <c r="A73" s="22"/>
      <c r="B73" s="27" t="s">
        <v>5</v>
      </c>
      <c r="C73" s="32">
        <v>0.05</v>
      </c>
      <c r="D73" s="27"/>
      <c r="E73" s="36">
        <f>ROUND(E72*C73,2)</f>
        <v>44.1</v>
      </c>
      <c r="F73" s="22"/>
    </row>
    <row r="74" spans="1:6" ht="13.5" customHeight="1" x14ac:dyDescent="0.2">
      <c r="A74" s="22"/>
      <c r="B74" s="27" t="s">
        <v>4</v>
      </c>
      <c r="C74" s="43">
        <v>9.9750000000000005E-2</v>
      </c>
      <c r="D74" s="27"/>
      <c r="E74" s="44">
        <f>ROUND(E72*C74,2)</f>
        <v>87.98</v>
      </c>
      <c r="F74" s="22"/>
    </row>
    <row r="75" spans="1:6" ht="13.5" customHeight="1" x14ac:dyDescent="0.2">
      <c r="A75" s="22"/>
      <c r="B75" s="27"/>
      <c r="C75" s="27"/>
      <c r="D75" s="27"/>
      <c r="E75" s="33"/>
      <c r="F75" s="22"/>
    </row>
    <row r="76" spans="1:6" ht="16.5" customHeight="1" thickBot="1" x14ac:dyDescent="0.25">
      <c r="A76" s="22"/>
      <c r="B76" s="26" t="s">
        <v>17</v>
      </c>
      <c r="C76" s="27"/>
      <c r="D76" s="27"/>
      <c r="E76" s="34">
        <f>SUM(E72:E74)</f>
        <v>1014.08</v>
      </c>
      <c r="F76" s="22"/>
    </row>
    <row r="77" spans="1:6" ht="15.75" thickTop="1" x14ac:dyDescent="0.2">
      <c r="A77" s="22"/>
      <c r="B77" s="66"/>
      <c r="C77" s="66"/>
      <c r="D77" s="66"/>
      <c r="E77" s="37"/>
      <c r="F77" s="22"/>
    </row>
    <row r="78" spans="1:6" ht="15" x14ac:dyDescent="0.2">
      <c r="A78" s="22"/>
      <c r="B78" s="63" t="s">
        <v>19</v>
      </c>
      <c r="C78" s="63"/>
      <c r="D78" s="63"/>
      <c r="E78" s="37">
        <v>0</v>
      </c>
      <c r="F78" s="22"/>
    </row>
    <row r="79" spans="1:6" ht="15" x14ac:dyDescent="0.2">
      <c r="A79" s="22"/>
      <c r="B79" s="66"/>
      <c r="C79" s="66"/>
      <c r="D79" s="66"/>
      <c r="E79" s="37"/>
      <c r="F79" s="22"/>
    </row>
    <row r="80" spans="1:6" ht="19.5" customHeight="1" x14ac:dyDescent="0.2">
      <c r="A80" s="22"/>
      <c r="B80" s="38" t="s">
        <v>18</v>
      </c>
      <c r="C80" s="39"/>
      <c r="D80" s="39"/>
      <c r="E80" s="40">
        <f>E76-E78</f>
        <v>1014.08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0"/>
      <c r="C83" s="60"/>
      <c r="D83" s="60"/>
      <c r="E83" s="60"/>
      <c r="F83" s="22"/>
    </row>
    <row r="84" spans="1:6" ht="14.25" x14ac:dyDescent="0.2">
      <c r="A84" s="68" t="s">
        <v>32</v>
      </c>
      <c r="B84" s="68"/>
      <c r="C84" s="68"/>
      <c r="D84" s="68"/>
      <c r="E84" s="68"/>
      <c r="F84" s="68"/>
    </row>
    <row r="85" spans="1:6" ht="14.25" x14ac:dyDescent="0.2">
      <c r="A85" s="64" t="s">
        <v>33</v>
      </c>
      <c r="B85" s="64"/>
      <c r="C85" s="64"/>
      <c r="D85" s="64"/>
      <c r="E85" s="64"/>
      <c r="F85" s="64"/>
    </row>
    <row r="86" spans="1:6" x14ac:dyDescent="0.2">
      <c r="A86" s="22"/>
      <c r="B86" s="22"/>
      <c r="C86" s="22"/>
      <c r="D86" s="22"/>
      <c r="E86" s="22"/>
      <c r="F86" s="22"/>
    </row>
    <row r="87" spans="1:6" x14ac:dyDescent="0.2">
      <c r="A87" s="22"/>
      <c r="B87" s="61"/>
      <c r="C87" s="61"/>
      <c r="D87" s="61"/>
      <c r="E87" s="61"/>
      <c r="F87" s="22"/>
    </row>
    <row r="88" spans="1:6" ht="15" x14ac:dyDescent="0.2">
      <c r="A88" s="67" t="s">
        <v>7</v>
      </c>
      <c r="B88" s="67"/>
      <c r="C88" s="67"/>
      <c r="D88" s="67"/>
      <c r="E88" s="67"/>
      <c r="F88" s="67"/>
    </row>
    <row r="90" spans="1:6" ht="39.75" customHeight="1" x14ac:dyDescent="0.2">
      <c r="B90" s="58"/>
      <c r="C90" s="59"/>
      <c r="D90" s="59"/>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50</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31.5" customHeight="1" x14ac:dyDescent="0.2">
      <c r="A35" s="22"/>
      <c r="B35" s="62" t="s">
        <v>53</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t="s">
        <v>51</v>
      </c>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t="s">
        <v>52</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t="s">
        <v>54</v>
      </c>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4.25" x14ac:dyDescent="0.2">
      <c r="A66" s="22"/>
      <c r="B66" s="62"/>
      <c r="C66" s="62"/>
      <c r="D66" s="62"/>
      <c r="E66" s="29"/>
      <c r="F66" s="22"/>
    </row>
    <row r="67" spans="1:6" ht="13.5" customHeight="1" x14ac:dyDescent="0.2">
      <c r="A67" s="22"/>
      <c r="B67" s="62"/>
      <c r="C67" s="62"/>
      <c r="D67" s="62"/>
      <c r="E67" s="29"/>
      <c r="F67" s="22"/>
    </row>
    <row r="68" spans="1:6" ht="13.5" customHeight="1" x14ac:dyDescent="0.2">
      <c r="A68" s="22"/>
      <c r="B68" s="26" t="s">
        <v>16</v>
      </c>
      <c r="C68" s="27"/>
      <c r="D68" s="27"/>
      <c r="E68" s="30">
        <f>9*255</f>
        <v>2295</v>
      </c>
      <c r="F68" s="22"/>
    </row>
    <row r="69" spans="1:6" ht="13.5" customHeight="1" x14ac:dyDescent="0.2">
      <c r="A69" s="22"/>
      <c r="B69" s="35" t="s">
        <v>13</v>
      </c>
      <c r="C69" s="27"/>
      <c r="D69" s="27"/>
      <c r="E69" s="31">
        <v>0</v>
      </c>
      <c r="F69" s="22"/>
    </row>
    <row r="70" spans="1:6" ht="13.5" customHeight="1" x14ac:dyDescent="0.2">
      <c r="A70" s="22"/>
      <c r="B70" s="35" t="s">
        <v>14</v>
      </c>
      <c r="C70" s="27"/>
      <c r="D70" s="27"/>
      <c r="E70" s="31">
        <v>0</v>
      </c>
      <c r="F70" s="22"/>
    </row>
    <row r="71" spans="1:6" ht="13.5" customHeight="1" x14ac:dyDescent="0.2">
      <c r="A71" s="22"/>
      <c r="B71" s="26" t="s">
        <v>15</v>
      </c>
      <c r="C71" s="27"/>
      <c r="D71" s="27"/>
      <c r="E71" s="30">
        <f>SUM(E68:E70)</f>
        <v>2295</v>
      </c>
      <c r="F71" s="22"/>
    </row>
    <row r="72" spans="1:6" ht="13.5" customHeight="1" x14ac:dyDescent="0.2">
      <c r="A72" s="22"/>
      <c r="B72" s="27" t="s">
        <v>5</v>
      </c>
      <c r="C72" s="32">
        <v>0.05</v>
      </c>
      <c r="D72" s="27"/>
      <c r="E72" s="36">
        <f>ROUND(E71*C72,2)</f>
        <v>114.75</v>
      </c>
      <c r="F72" s="22"/>
    </row>
    <row r="73" spans="1:6" ht="13.5" customHeight="1" x14ac:dyDescent="0.2">
      <c r="A73" s="22"/>
      <c r="B73" s="27" t="s">
        <v>4</v>
      </c>
      <c r="C73" s="43">
        <v>9.9750000000000005E-2</v>
      </c>
      <c r="D73" s="27"/>
      <c r="E73" s="44">
        <f>ROUND(E71*C73,2)</f>
        <v>228.93</v>
      </c>
      <c r="F73" s="22"/>
    </row>
    <row r="74" spans="1:6" ht="13.5" customHeight="1" x14ac:dyDescent="0.2">
      <c r="A74" s="22"/>
      <c r="B74" s="27"/>
      <c r="C74" s="27"/>
      <c r="D74" s="27"/>
      <c r="E74" s="33"/>
      <c r="F74" s="22"/>
    </row>
    <row r="75" spans="1:6" ht="16.5" customHeight="1" thickBot="1" x14ac:dyDescent="0.25">
      <c r="A75" s="22"/>
      <c r="B75" s="26" t="s">
        <v>17</v>
      </c>
      <c r="C75" s="27"/>
      <c r="D75" s="27"/>
      <c r="E75" s="34">
        <f>SUM(E71:E73)</f>
        <v>2638.68</v>
      </c>
      <c r="F75" s="22"/>
    </row>
    <row r="76" spans="1:6" ht="15.75" thickTop="1" x14ac:dyDescent="0.2">
      <c r="A76" s="22"/>
      <c r="B76" s="66"/>
      <c r="C76" s="66"/>
      <c r="D76" s="66"/>
      <c r="E76" s="37"/>
      <c r="F76" s="22"/>
    </row>
    <row r="77" spans="1:6" ht="15" x14ac:dyDescent="0.2">
      <c r="A77" s="22"/>
      <c r="B77" s="63" t="s">
        <v>19</v>
      </c>
      <c r="C77" s="63"/>
      <c r="D77" s="63"/>
      <c r="E77" s="37">
        <v>0</v>
      </c>
      <c r="F77" s="22"/>
    </row>
    <row r="78" spans="1:6" ht="15" x14ac:dyDescent="0.2">
      <c r="A78" s="22"/>
      <c r="B78" s="66"/>
      <c r="C78" s="66"/>
      <c r="D78" s="66"/>
      <c r="E78" s="37"/>
      <c r="F78" s="22"/>
    </row>
    <row r="79" spans="1:6" ht="19.5" customHeight="1" x14ac:dyDescent="0.2">
      <c r="A79" s="22"/>
      <c r="B79" s="38" t="s">
        <v>18</v>
      </c>
      <c r="C79" s="39"/>
      <c r="D79" s="39"/>
      <c r="E79" s="40">
        <f>E75-E77</f>
        <v>2638.68</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0"/>
      <c r="C82" s="60"/>
      <c r="D82" s="60"/>
      <c r="E82" s="60"/>
      <c r="F82" s="22"/>
    </row>
    <row r="83" spans="1:6" ht="14.25" x14ac:dyDescent="0.2">
      <c r="A83" s="68" t="s">
        <v>32</v>
      </c>
      <c r="B83" s="68"/>
      <c r="C83" s="68"/>
      <c r="D83" s="68"/>
      <c r="E83" s="68"/>
      <c r="F83" s="68"/>
    </row>
    <row r="84" spans="1:6" ht="14.25" x14ac:dyDescent="0.2">
      <c r="A84" s="64" t="s">
        <v>33</v>
      </c>
      <c r="B84" s="64"/>
      <c r="C84" s="64"/>
      <c r="D84" s="64"/>
      <c r="E84" s="64"/>
      <c r="F84" s="64"/>
    </row>
    <row r="85" spans="1:6" x14ac:dyDescent="0.2">
      <c r="A85" s="22"/>
      <c r="B85" s="22"/>
      <c r="C85" s="22"/>
      <c r="D85" s="22"/>
      <c r="E85" s="22"/>
      <c r="F85" s="22"/>
    </row>
    <row r="86" spans="1:6" x14ac:dyDescent="0.2">
      <c r="A86" s="22"/>
      <c r="B86" s="61"/>
      <c r="C86" s="61"/>
      <c r="D86" s="61"/>
      <c r="E86" s="61"/>
      <c r="F86" s="22"/>
    </row>
    <row r="87" spans="1:6" ht="15" x14ac:dyDescent="0.2">
      <c r="A87" s="67" t="s">
        <v>7</v>
      </c>
      <c r="B87" s="67"/>
      <c r="C87" s="67"/>
      <c r="D87" s="67"/>
      <c r="E87" s="67"/>
      <c r="F87" s="67"/>
    </row>
    <row r="89" spans="1:6" ht="39.75" customHeight="1" x14ac:dyDescent="0.2">
      <c r="B89" s="58"/>
      <c r="C89" s="59"/>
      <c r="D89" s="59"/>
    </row>
    <row r="90" spans="1:6" ht="13.5" customHeight="1" x14ac:dyDescent="0.2"/>
    <row r="91" spans="1:6" x14ac:dyDescent="0.2">
      <c r="B91" s="17"/>
      <c r="C91" s="17"/>
      <c r="D91" s="17"/>
    </row>
  </sheetData>
  <mergeCells count="45">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4"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41</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56</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57</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30" customHeight="1" x14ac:dyDescent="0.2">
      <c r="A38" s="22"/>
      <c r="B38" s="62" t="s">
        <v>58</v>
      </c>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t="s">
        <v>59</v>
      </c>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t="s">
        <v>60</v>
      </c>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t="s">
        <v>61</v>
      </c>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t="s">
        <v>62</v>
      </c>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ht="13.5" customHeight="1" x14ac:dyDescent="0.2">
      <c r="A68" s="22"/>
      <c r="B68" s="62"/>
      <c r="C68" s="62"/>
      <c r="D68" s="62"/>
      <c r="E68" s="29"/>
      <c r="F68" s="22"/>
    </row>
    <row r="69" spans="1:6" ht="13.5" customHeight="1" x14ac:dyDescent="0.2">
      <c r="A69" s="22"/>
      <c r="B69" s="26" t="s">
        <v>16</v>
      </c>
      <c r="C69" s="27"/>
      <c r="D69" s="27"/>
      <c r="E69" s="30">
        <f>6*255</f>
        <v>1530</v>
      </c>
      <c r="F69" s="22"/>
    </row>
    <row r="70" spans="1:6" ht="13.5" customHeight="1" x14ac:dyDescent="0.2">
      <c r="A70" s="22"/>
      <c r="B70" s="35" t="s">
        <v>13</v>
      </c>
      <c r="C70" s="27"/>
      <c r="D70" s="27"/>
      <c r="E70" s="31">
        <v>25</v>
      </c>
      <c r="F70" s="22"/>
    </row>
    <row r="71" spans="1:6" ht="13.5" customHeight="1" x14ac:dyDescent="0.2">
      <c r="A71" s="22"/>
      <c r="B71" s="35" t="s">
        <v>63</v>
      </c>
      <c r="C71" s="27"/>
      <c r="D71" s="27"/>
      <c r="E71" s="31">
        <v>250</v>
      </c>
      <c r="F71" s="22"/>
    </row>
    <row r="72" spans="1:6" ht="13.5" customHeight="1" x14ac:dyDescent="0.2">
      <c r="A72" s="22"/>
      <c r="B72" s="26" t="s">
        <v>15</v>
      </c>
      <c r="C72" s="27"/>
      <c r="D72" s="27"/>
      <c r="E72" s="30">
        <f>SUM(E69:E71)</f>
        <v>1805</v>
      </c>
      <c r="F72" s="22"/>
    </row>
    <row r="73" spans="1:6" ht="13.5" customHeight="1" x14ac:dyDescent="0.2">
      <c r="A73" s="22"/>
      <c r="B73" s="27" t="s">
        <v>5</v>
      </c>
      <c r="C73" s="32">
        <v>0.05</v>
      </c>
      <c r="D73" s="27"/>
      <c r="E73" s="36">
        <f>ROUND(E72*C73,2)</f>
        <v>90.25</v>
      </c>
      <c r="F73" s="22"/>
    </row>
    <row r="74" spans="1:6" ht="13.5" customHeight="1" x14ac:dyDescent="0.2">
      <c r="A74" s="22"/>
      <c r="B74" s="27" t="s">
        <v>4</v>
      </c>
      <c r="C74" s="43">
        <v>9.9750000000000005E-2</v>
      </c>
      <c r="D74" s="27"/>
      <c r="E74" s="44">
        <f>ROUND(E72*C74,2)</f>
        <v>180.05</v>
      </c>
      <c r="F74" s="22"/>
    </row>
    <row r="75" spans="1:6" ht="13.5" customHeight="1" x14ac:dyDescent="0.2">
      <c r="A75" s="22"/>
      <c r="B75" s="27"/>
      <c r="C75" s="27"/>
      <c r="D75" s="27"/>
      <c r="E75" s="33"/>
      <c r="F75" s="22"/>
    </row>
    <row r="76" spans="1:6" ht="16.5" customHeight="1" thickBot="1" x14ac:dyDescent="0.25">
      <c r="A76" s="22"/>
      <c r="B76" s="26" t="s">
        <v>17</v>
      </c>
      <c r="C76" s="27"/>
      <c r="D76" s="27"/>
      <c r="E76" s="34">
        <f>SUM(E72:E74)</f>
        <v>2075.3000000000002</v>
      </c>
      <c r="F76" s="22"/>
    </row>
    <row r="77" spans="1:6" ht="15.75" thickTop="1" x14ac:dyDescent="0.2">
      <c r="A77" s="22"/>
      <c r="B77" s="66"/>
      <c r="C77" s="66"/>
      <c r="D77" s="66"/>
      <c r="E77" s="37"/>
      <c r="F77" s="22"/>
    </row>
    <row r="78" spans="1:6" ht="15" x14ac:dyDescent="0.2">
      <c r="A78" s="22"/>
      <c r="B78" s="63" t="s">
        <v>19</v>
      </c>
      <c r="C78" s="63"/>
      <c r="D78" s="63"/>
      <c r="E78" s="37">
        <v>0</v>
      </c>
      <c r="F78" s="22"/>
    </row>
    <row r="79" spans="1:6" ht="15" x14ac:dyDescent="0.2">
      <c r="A79" s="22"/>
      <c r="B79" s="66"/>
      <c r="C79" s="66"/>
      <c r="D79" s="66"/>
      <c r="E79" s="37"/>
      <c r="F79" s="22"/>
    </row>
    <row r="80" spans="1:6" ht="19.5" customHeight="1" x14ac:dyDescent="0.2">
      <c r="A80" s="22"/>
      <c r="B80" s="38" t="s">
        <v>18</v>
      </c>
      <c r="C80" s="39"/>
      <c r="D80" s="39"/>
      <c r="E80" s="40">
        <f>E76-E78</f>
        <v>2075.3000000000002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0"/>
      <c r="C83" s="60"/>
      <c r="D83" s="60"/>
      <c r="E83" s="60"/>
      <c r="F83" s="22"/>
    </row>
    <row r="84" spans="1:6" ht="14.25" x14ac:dyDescent="0.2">
      <c r="A84" s="68" t="s">
        <v>32</v>
      </c>
      <c r="B84" s="68"/>
      <c r="C84" s="68"/>
      <c r="D84" s="68"/>
      <c r="E84" s="68"/>
      <c r="F84" s="68"/>
    </row>
    <row r="85" spans="1:6" ht="14.25" x14ac:dyDescent="0.2">
      <c r="A85" s="64" t="s">
        <v>33</v>
      </c>
      <c r="B85" s="64"/>
      <c r="C85" s="64"/>
      <c r="D85" s="64"/>
      <c r="E85" s="64"/>
      <c r="F85" s="64"/>
    </row>
    <row r="86" spans="1:6" x14ac:dyDescent="0.2">
      <c r="A86" s="22"/>
      <c r="B86" s="22"/>
      <c r="C86" s="22"/>
      <c r="D86" s="22"/>
      <c r="E86" s="22"/>
      <c r="F86" s="22"/>
    </row>
    <row r="87" spans="1:6" x14ac:dyDescent="0.2">
      <c r="A87" s="22"/>
      <c r="B87" s="61"/>
      <c r="C87" s="61"/>
      <c r="D87" s="61"/>
      <c r="E87" s="61"/>
      <c r="F87" s="22"/>
    </row>
    <row r="88" spans="1:6" ht="15" x14ac:dyDescent="0.2">
      <c r="A88" s="67" t="s">
        <v>7</v>
      </c>
      <c r="B88" s="67"/>
      <c r="C88" s="67"/>
      <c r="D88" s="67"/>
      <c r="E88" s="67"/>
      <c r="F88" s="67"/>
    </row>
    <row r="90" spans="1:6" ht="39.75" customHeight="1" x14ac:dyDescent="0.2">
      <c r="B90" s="58"/>
      <c r="C90" s="59"/>
      <c r="D90" s="59"/>
    </row>
    <row r="91" spans="1:6" ht="13.5" customHeight="1" x14ac:dyDescent="0.2"/>
    <row r="92" spans="1:6" x14ac:dyDescent="0.2">
      <c r="B92" s="17"/>
      <c r="C92" s="17"/>
      <c r="D92" s="17"/>
    </row>
  </sheetData>
  <mergeCells count="46">
    <mergeCell ref="B87:E87"/>
    <mergeCell ref="A88:F88"/>
    <mergeCell ref="B90:D90"/>
    <mergeCell ref="B48:D48"/>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1:D41"/>
    <mergeCell ref="B42:D42"/>
    <mergeCell ref="B43:D43"/>
    <mergeCell ref="B44:D44"/>
    <mergeCell ref="B45:D45"/>
    <mergeCell ref="B46:D46"/>
    <mergeCell ref="B47:D47"/>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1E9E7-7461-49B2-AF4C-AB22947C24C3}">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66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64</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67</v>
      </c>
      <c r="C35" s="62"/>
      <c r="D35" s="62"/>
      <c r="E35" s="29"/>
      <c r="F35" s="22"/>
    </row>
    <row r="36" spans="1:6" ht="14.25" x14ac:dyDescent="0.2">
      <c r="A36" s="22"/>
      <c r="B36" s="62"/>
      <c r="C36" s="62"/>
      <c r="D36" s="62"/>
      <c r="E36" s="29"/>
      <c r="F36" s="22"/>
    </row>
    <row r="37" spans="1:6" ht="32.25" customHeight="1" x14ac:dyDescent="0.2">
      <c r="A37" s="22"/>
      <c r="B37" s="62" t="s">
        <v>68</v>
      </c>
      <c r="C37" s="62"/>
      <c r="D37" s="62"/>
      <c r="E37" s="29"/>
      <c r="F37" s="22"/>
    </row>
    <row r="38" spans="1:6" ht="14.25" x14ac:dyDescent="0.2">
      <c r="A38" s="22"/>
      <c r="B38" s="62"/>
      <c r="C38" s="62"/>
      <c r="D38" s="62"/>
      <c r="E38" s="29"/>
      <c r="F38" s="22"/>
    </row>
    <row r="39" spans="1:6" ht="27.75" customHeight="1" x14ac:dyDescent="0.2">
      <c r="A39" s="22"/>
      <c r="B39" s="62" t="s">
        <v>69</v>
      </c>
      <c r="C39" s="62"/>
      <c r="D39" s="62"/>
      <c r="E39" s="29"/>
      <c r="F39" s="22"/>
    </row>
    <row r="40" spans="1:6" ht="14.25" x14ac:dyDescent="0.2">
      <c r="A40" s="22"/>
      <c r="B40" s="62"/>
      <c r="C40" s="62"/>
      <c r="D40" s="62"/>
      <c r="E40" s="29"/>
      <c r="F40" s="22"/>
    </row>
    <row r="41" spans="1:6" ht="29.25" customHeight="1" x14ac:dyDescent="0.2">
      <c r="A41" s="22"/>
      <c r="B41" s="62" t="s">
        <v>70</v>
      </c>
      <c r="C41" s="62"/>
      <c r="D41" s="62"/>
      <c r="E41" s="29"/>
      <c r="F41" s="22"/>
    </row>
    <row r="42" spans="1:6" ht="14.25" x14ac:dyDescent="0.2">
      <c r="A42" s="22"/>
      <c r="B42" s="62"/>
      <c r="C42" s="62"/>
      <c r="D42" s="62"/>
      <c r="E42" s="29"/>
      <c r="F42" s="22"/>
    </row>
    <row r="43" spans="1:6" ht="32.25" customHeight="1" x14ac:dyDescent="0.2">
      <c r="A43" s="22"/>
      <c r="B43" s="62" t="s">
        <v>71</v>
      </c>
      <c r="C43" s="62"/>
      <c r="D43" s="62"/>
      <c r="E43" s="29"/>
      <c r="F43" s="22"/>
    </row>
    <row r="44" spans="1:6" ht="14.25" x14ac:dyDescent="0.2">
      <c r="A44" s="22"/>
      <c r="B44" s="62"/>
      <c r="C44" s="62"/>
      <c r="D44" s="62"/>
      <c r="E44" s="29"/>
      <c r="F44" s="22"/>
    </row>
    <row r="45" spans="1:6" ht="14.25" x14ac:dyDescent="0.2">
      <c r="A45" s="22"/>
      <c r="B45" s="62" t="s">
        <v>72</v>
      </c>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3.5" customHeight="1" x14ac:dyDescent="0.2">
      <c r="A66" s="22"/>
      <c r="B66" s="62"/>
      <c r="C66" s="62"/>
      <c r="D66" s="62"/>
      <c r="E66" s="29"/>
      <c r="F66" s="22"/>
    </row>
    <row r="67" spans="1:6" ht="13.5" customHeight="1" x14ac:dyDescent="0.2">
      <c r="A67" s="22"/>
      <c r="B67" s="26" t="s">
        <v>16</v>
      </c>
      <c r="C67" s="27"/>
      <c r="D67" s="27"/>
      <c r="E67" s="30">
        <f>9.75*255</f>
        <v>2486.25</v>
      </c>
      <c r="F67" s="22"/>
    </row>
    <row r="68" spans="1:6" ht="13.5" customHeight="1" x14ac:dyDescent="0.2">
      <c r="A68" s="22"/>
      <c r="B68" s="35" t="s">
        <v>13</v>
      </c>
      <c r="C68" s="27"/>
      <c r="D68" s="27"/>
      <c r="E68" s="31">
        <v>0</v>
      </c>
      <c r="F68" s="22"/>
    </row>
    <row r="69" spans="1:6" ht="13.5" customHeight="1" x14ac:dyDescent="0.2">
      <c r="A69" s="22"/>
      <c r="B69" s="35" t="s">
        <v>63</v>
      </c>
      <c r="C69" s="27"/>
      <c r="D69" s="27"/>
      <c r="E69" s="31">
        <v>0</v>
      </c>
      <c r="F69" s="22"/>
    </row>
    <row r="70" spans="1:6" ht="13.5" customHeight="1" x14ac:dyDescent="0.2">
      <c r="A70" s="22"/>
      <c r="B70" s="26" t="s">
        <v>15</v>
      </c>
      <c r="C70" s="27"/>
      <c r="D70" s="27"/>
      <c r="E70" s="30">
        <f>SUM(E67:E69)</f>
        <v>2486.25</v>
      </c>
      <c r="F70" s="22"/>
    </row>
    <row r="71" spans="1:6" ht="13.5" customHeight="1" x14ac:dyDescent="0.2">
      <c r="A71" s="22"/>
      <c r="B71" s="27" t="s">
        <v>5</v>
      </c>
      <c r="C71" s="32">
        <v>0.05</v>
      </c>
      <c r="D71" s="27"/>
      <c r="E71" s="36">
        <f>ROUND(E70*C71,2)</f>
        <v>124.31</v>
      </c>
      <c r="F71" s="22"/>
    </row>
    <row r="72" spans="1:6" ht="13.5" customHeight="1" x14ac:dyDescent="0.2">
      <c r="A72" s="22"/>
      <c r="B72" s="27" t="s">
        <v>4</v>
      </c>
      <c r="C72" s="43">
        <v>9.9750000000000005E-2</v>
      </c>
      <c r="D72" s="27"/>
      <c r="E72" s="44">
        <f>ROUND(E70*C72,2)</f>
        <v>248</v>
      </c>
      <c r="F72" s="22"/>
    </row>
    <row r="73" spans="1:6" ht="13.5" customHeight="1" x14ac:dyDescent="0.2">
      <c r="A73" s="22"/>
      <c r="B73" s="27"/>
      <c r="C73" s="27"/>
      <c r="D73" s="27"/>
      <c r="E73" s="33"/>
      <c r="F73" s="22"/>
    </row>
    <row r="74" spans="1:6" ht="16.5" customHeight="1" thickBot="1" x14ac:dyDescent="0.25">
      <c r="A74" s="22"/>
      <c r="B74" s="26" t="s">
        <v>17</v>
      </c>
      <c r="C74" s="27"/>
      <c r="D74" s="27"/>
      <c r="E74" s="34">
        <f>SUM(E70:E72)</f>
        <v>2858.56</v>
      </c>
      <c r="F74" s="22"/>
    </row>
    <row r="75" spans="1:6" ht="15.75" thickTop="1" x14ac:dyDescent="0.2">
      <c r="A75" s="22"/>
      <c r="B75" s="66"/>
      <c r="C75" s="66"/>
      <c r="D75" s="66"/>
      <c r="E75" s="37"/>
      <c r="F75" s="22"/>
    </row>
    <row r="76" spans="1:6" ht="15" x14ac:dyDescent="0.2">
      <c r="A76" s="22"/>
      <c r="B76" s="63" t="s">
        <v>19</v>
      </c>
      <c r="C76" s="63"/>
      <c r="D76" s="63"/>
      <c r="E76" s="37">
        <v>0</v>
      </c>
      <c r="F76" s="22"/>
    </row>
    <row r="77" spans="1:6" ht="15" x14ac:dyDescent="0.2">
      <c r="A77" s="22"/>
      <c r="B77" s="66"/>
      <c r="C77" s="66"/>
      <c r="D77" s="66"/>
      <c r="E77" s="37"/>
      <c r="F77" s="22"/>
    </row>
    <row r="78" spans="1:6" ht="19.5" customHeight="1" x14ac:dyDescent="0.2">
      <c r="A78" s="22"/>
      <c r="B78" s="38" t="s">
        <v>18</v>
      </c>
      <c r="C78" s="39"/>
      <c r="D78" s="39"/>
      <c r="E78" s="40">
        <f>E74-E76</f>
        <v>2858.56</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60"/>
      <c r="C81" s="60"/>
      <c r="D81" s="60"/>
      <c r="E81" s="60"/>
      <c r="F81" s="22"/>
    </row>
    <row r="82" spans="1:6" ht="14.25" x14ac:dyDescent="0.2">
      <c r="A82" s="68" t="s">
        <v>32</v>
      </c>
      <c r="B82" s="68"/>
      <c r="C82" s="68"/>
      <c r="D82" s="68"/>
      <c r="E82" s="68"/>
      <c r="F82" s="68"/>
    </row>
    <row r="83" spans="1:6" ht="14.25" x14ac:dyDescent="0.2">
      <c r="A83" s="64" t="s">
        <v>33</v>
      </c>
      <c r="B83" s="64"/>
      <c r="C83" s="64"/>
      <c r="D83" s="64"/>
      <c r="E83" s="64"/>
      <c r="F83" s="64"/>
    </row>
    <row r="84" spans="1:6" x14ac:dyDescent="0.2">
      <c r="A84" s="22"/>
      <c r="B84" s="22"/>
      <c r="C84" s="22"/>
      <c r="D84" s="22"/>
      <c r="E84" s="22"/>
      <c r="F84" s="22"/>
    </row>
    <row r="85" spans="1:6" x14ac:dyDescent="0.2">
      <c r="A85" s="22"/>
      <c r="B85" s="61"/>
      <c r="C85" s="61"/>
      <c r="D85" s="61"/>
      <c r="E85" s="61"/>
      <c r="F85" s="22"/>
    </row>
    <row r="86" spans="1:6" ht="15" x14ac:dyDescent="0.2">
      <c r="A86" s="67" t="s">
        <v>7</v>
      </c>
      <c r="B86" s="67"/>
      <c r="C86" s="67"/>
      <c r="D86" s="67"/>
      <c r="E86" s="67"/>
      <c r="F86" s="67"/>
    </row>
    <row r="88" spans="1:6" ht="39.75" customHeight="1" x14ac:dyDescent="0.2">
      <c r="B88" s="58"/>
      <c r="C88" s="59"/>
      <c r="D88" s="59"/>
    </row>
    <row r="89" spans="1:6" ht="13.5" customHeight="1" x14ac:dyDescent="0.2"/>
    <row r="90" spans="1:6" x14ac:dyDescent="0.2">
      <c r="B90" s="17"/>
      <c r="C90" s="17"/>
      <c r="D90" s="17"/>
    </row>
  </sheetData>
  <mergeCells count="44">
    <mergeCell ref="B37:D37"/>
    <mergeCell ref="A30:F30"/>
    <mergeCell ref="B33:D33"/>
    <mergeCell ref="B34:D34"/>
    <mergeCell ref="B35:D35"/>
    <mergeCell ref="B36:D36"/>
    <mergeCell ref="B38:D38"/>
    <mergeCell ref="B39:D39"/>
    <mergeCell ref="B40:D40"/>
    <mergeCell ref="B41:D41"/>
    <mergeCell ref="B42:D42"/>
    <mergeCell ref="B53:D53"/>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A83:F83"/>
    <mergeCell ref="B85:E85"/>
    <mergeCell ref="A86:F86"/>
    <mergeCell ref="B88:D88"/>
    <mergeCell ref="B66:D66"/>
    <mergeCell ref="B75:D75"/>
    <mergeCell ref="B76:D76"/>
    <mergeCell ref="B77:D77"/>
    <mergeCell ref="B81:E81"/>
    <mergeCell ref="A82:F82"/>
  </mergeCells>
  <dataValidations count="1">
    <dataValidation type="list" allowBlank="1" showInputMessage="1" showErrorMessage="1" sqref="B75:B77 B12:B20 B33:B66" xr:uid="{9D6B9F9D-3477-46B2-A817-7261D39498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1BDC2-8566-41C3-9EE4-C9BB94705C3A}">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66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74</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28.5" customHeight="1" x14ac:dyDescent="0.2">
      <c r="A35" s="22"/>
      <c r="B35" s="62" t="s">
        <v>75</v>
      </c>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c r="C38" s="62"/>
      <c r="D38" s="62"/>
      <c r="E38" s="29"/>
      <c r="F38" s="22"/>
    </row>
    <row r="39" spans="1:6" ht="27.75" customHeight="1" x14ac:dyDescent="0.2">
      <c r="A39" s="22"/>
      <c r="B39" s="62"/>
      <c r="C39" s="62"/>
      <c r="D39" s="62"/>
      <c r="E39" s="29"/>
      <c r="F39" s="22"/>
    </row>
    <row r="40" spans="1:6" ht="14.25" x14ac:dyDescent="0.2">
      <c r="A40" s="22"/>
      <c r="B40" s="62"/>
      <c r="C40" s="62"/>
      <c r="D40" s="62"/>
      <c r="E40" s="29"/>
      <c r="F40" s="22"/>
    </row>
    <row r="41" spans="1:6" ht="29.25" customHeight="1" x14ac:dyDescent="0.2">
      <c r="A41" s="22"/>
      <c r="B41" s="62"/>
      <c r="C41" s="62"/>
      <c r="D41" s="62"/>
      <c r="E41" s="29"/>
      <c r="F41" s="22"/>
    </row>
    <row r="42" spans="1:6" ht="14.25" x14ac:dyDescent="0.2">
      <c r="A42" s="22"/>
      <c r="B42" s="62"/>
      <c r="C42" s="62"/>
      <c r="D42" s="62"/>
      <c r="E42" s="29"/>
      <c r="F42" s="22"/>
    </row>
    <row r="43" spans="1:6" ht="32.25" customHeight="1"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4.25" x14ac:dyDescent="0.2">
      <c r="A65" s="22"/>
      <c r="B65" s="62"/>
      <c r="C65" s="62"/>
      <c r="D65" s="62"/>
      <c r="E65" s="29"/>
      <c r="F65" s="22"/>
    </row>
    <row r="66" spans="1:6" ht="13.5" customHeight="1" x14ac:dyDescent="0.2">
      <c r="A66" s="22"/>
      <c r="B66" s="62"/>
      <c r="C66" s="62"/>
      <c r="D66" s="62"/>
      <c r="E66" s="29"/>
      <c r="F66" s="22"/>
    </row>
    <row r="67" spans="1:6" ht="13.5" customHeight="1" x14ac:dyDescent="0.2">
      <c r="A67" s="22"/>
      <c r="B67" s="26" t="s">
        <v>16</v>
      </c>
      <c r="C67" s="27"/>
      <c r="D67" s="27"/>
      <c r="E67" s="30">
        <f>2*265</f>
        <v>530</v>
      </c>
      <c r="F67" s="22"/>
    </row>
    <row r="68" spans="1:6" ht="13.5" customHeight="1" x14ac:dyDescent="0.2">
      <c r="A68" s="22"/>
      <c r="B68" s="35" t="s">
        <v>13</v>
      </c>
      <c r="C68" s="27"/>
      <c r="D68" s="27"/>
      <c r="E68" s="31">
        <v>0</v>
      </c>
      <c r="F68" s="22"/>
    </row>
    <row r="69" spans="1:6" ht="13.5" customHeight="1" x14ac:dyDescent="0.2">
      <c r="A69" s="22"/>
      <c r="B69" s="35" t="s">
        <v>63</v>
      </c>
      <c r="C69" s="27"/>
      <c r="D69" s="27"/>
      <c r="E69" s="31">
        <v>0</v>
      </c>
      <c r="F69" s="22"/>
    </row>
    <row r="70" spans="1:6" ht="13.5" customHeight="1" x14ac:dyDescent="0.2">
      <c r="A70" s="22"/>
      <c r="B70" s="26" t="s">
        <v>15</v>
      </c>
      <c r="C70" s="27"/>
      <c r="D70" s="27"/>
      <c r="E70" s="30">
        <f>SUM(E67:E69)</f>
        <v>530</v>
      </c>
      <c r="F70" s="22"/>
    </row>
    <row r="71" spans="1:6" ht="13.5" customHeight="1" x14ac:dyDescent="0.2">
      <c r="A71" s="22"/>
      <c r="B71" s="27" t="s">
        <v>5</v>
      </c>
      <c r="C71" s="32">
        <v>0.05</v>
      </c>
      <c r="D71" s="27"/>
      <c r="E71" s="36">
        <f>ROUND(E70*C71,2)</f>
        <v>26.5</v>
      </c>
      <c r="F71" s="22"/>
    </row>
    <row r="72" spans="1:6" ht="13.5" customHeight="1" x14ac:dyDescent="0.2">
      <c r="A72" s="22"/>
      <c r="B72" s="27" t="s">
        <v>4</v>
      </c>
      <c r="C72" s="43">
        <v>9.9750000000000005E-2</v>
      </c>
      <c r="D72" s="27"/>
      <c r="E72" s="44">
        <f>ROUND(E70*C72,2)</f>
        <v>52.87</v>
      </c>
      <c r="F72" s="22"/>
    </row>
    <row r="73" spans="1:6" ht="13.5" customHeight="1" x14ac:dyDescent="0.2">
      <c r="A73" s="22"/>
      <c r="B73" s="27"/>
      <c r="C73" s="27"/>
      <c r="D73" s="27"/>
      <c r="E73" s="33"/>
      <c r="F73" s="22"/>
    </row>
    <row r="74" spans="1:6" ht="16.5" customHeight="1" thickBot="1" x14ac:dyDescent="0.25">
      <c r="A74" s="22"/>
      <c r="B74" s="26" t="s">
        <v>17</v>
      </c>
      <c r="C74" s="27"/>
      <c r="D74" s="27"/>
      <c r="E74" s="34">
        <f>SUM(E70:E72)</f>
        <v>609.37</v>
      </c>
      <c r="F74" s="22"/>
    </row>
    <row r="75" spans="1:6" ht="15.75" thickTop="1" x14ac:dyDescent="0.2">
      <c r="A75" s="22"/>
      <c r="B75" s="66"/>
      <c r="C75" s="66"/>
      <c r="D75" s="66"/>
      <c r="E75" s="37"/>
      <c r="F75" s="22"/>
    </row>
    <row r="76" spans="1:6" ht="15" x14ac:dyDescent="0.2">
      <c r="A76" s="22"/>
      <c r="B76" s="63" t="s">
        <v>19</v>
      </c>
      <c r="C76" s="63"/>
      <c r="D76" s="63"/>
      <c r="E76" s="37">
        <v>0</v>
      </c>
      <c r="F76" s="22"/>
    </row>
    <row r="77" spans="1:6" ht="15" x14ac:dyDescent="0.2">
      <c r="A77" s="22"/>
      <c r="B77" s="66"/>
      <c r="C77" s="66"/>
      <c r="D77" s="66"/>
      <c r="E77" s="37"/>
      <c r="F77" s="22"/>
    </row>
    <row r="78" spans="1:6" ht="19.5" customHeight="1" x14ac:dyDescent="0.2">
      <c r="A78" s="22"/>
      <c r="B78" s="38" t="s">
        <v>18</v>
      </c>
      <c r="C78" s="39"/>
      <c r="D78" s="39"/>
      <c r="E78" s="40">
        <f>E74-E76</f>
        <v>609.37</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60"/>
      <c r="C81" s="60"/>
      <c r="D81" s="60"/>
      <c r="E81" s="60"/>
      <c r="F81" s="22"/>
    </row>
    <row r="82" spans="1:6" ht="14.25" x14ac:dyDescent="0.2">
      <c r="A82" s="68" t="s">
        <v>32</v>
      </c>
      <c r="B82" s="68"/>
      <c r="C82" s="68"/>
      <c r="D82" s="68"/>
      <c r="E82" s="68"/>
      <c r="F82" s="68"/>
    </row>
    <row r="83" spans="1:6" ht="14.25" x14ac:dyDescent="0.2">
      <c r="A83" s="64" t="s">
        <v>33</v>
      </c>
      <c r="B83" s="64"/>
      <c r="C83" s="64"/>
      <c r="D83" s="64"/>
      <c r="E83" s="64"/>
      <c r="F83" s="64"/>
    </row>
    <row r="84" spans="1:6" x14ac:dyDescent="0.2">
      <c r="A84" s="22"/>
      <c r="B84" s="22"/>
      <c r="C84" s="22"/>
      <c r="D84" s="22"/>
      <c r="E84" s="22"/>
      <c r="F84" s="22"/>
    </row>
    <row r="85" spans="1:6" x14ac:dyDescent="0.2">
      <c r="A85" s="22"/>
      <c r="B85" s="61"/>
      <c r="C85" s="61"/>
      <c r="D85" s="61"/>
      <c r="E85" s="61"/>
      <c r="F85" s="22"/>
    </row>
    <row r="86" spans="1:6" ht="15" x14ac:dyDescent="0.2">
      <c r="A86" s="67" t="s">
        <v>7</v>
      </c>
      <c r="B86" s="67"/>
      <c r="C86" s="67"/>
      <c r="D86" s="67"/>
      <c r="E86" s="67"/>
      <c r="F86" s="67"/>
    </row>
    <row r="88" spans="1:6" ht="39.75" customHeight="1" x14ac:dyDescent="0.2">
      <c r="B88" s="58"/>
      <c r="C88" s="59"/>
      <c r="D88" s="59"/>
    </row>
    <row r="89" spans="1:6" ht="13.5" customHeight="1" x14ac:dyDescent="0.2"/>
    <row r="90" spans="1:6" x14ac:dyDescent="0.2">
      <c r="B90" s="17"/>
      <c r="C90" s="17"/>
      <c r="D90" s="17"/>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C8FDE8EF-C19A-4D88-A91D-D44276AD1D2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AA9C8-A718-4720-ADB8-E7FF4D4A8A2B}">
  <sheetPr>
    <pageSetUpPr fitToPage="1"/>
  </sheetPr>
  <dimension ref="A12:F94"/>
  <sheetViews>
    <sheetView view="pageBreakPreview" topLeftCell="A16"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66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77</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t="s">
        <v>2</v>
      </c>
      <c r="C34" s="62"/>
      <c r="D34" s="62"/>
      <c r="E34" s="29"/>
      <c r="F34" s="22"/>
    </row>
    <row r="35" spans="1:6" ht="14.25" x14ac:dyDescent="0.2">
      <c r="A35" s="22"/>
      <c r="B35" s="62"/>
      <c r="C35" s="62"/>
      <c r="D35" s="62"/>
      <c r="E35" s="29"/>
      <c r="F35" s="22"/>
    </row>
    <row r="36" spans="1:6" ht="14.25" x14ac:dyDescent="0.2">
      <c r="A36" s="22"/>
      <c r="B36" s="62" t="s">
        <v>22</v>
      </c>
      <c r="C36" s="62"/>
      <c r="D36" s="62"/>
      <c r="E36" s="29"/>
      <c r="F36" s="22"/>
    </row>
    <row r="37" spans="1:6" ht="14.25" x14ac:dyDescent="0.2">
      <c r="A37" s="22"/>
      <c r="B37" s="62"/>
      <c r="C37" s="62"/>
      <c r="D37" s="62"/>
      <c r="E37" s="29"/>
      <c r="F37" s="22"/>
    </row>
    <row r="38" spans="1:6" ht="14.25" x14ac:dyDescent="0.2">
      <c r="A38" s="22"/>
      <c r="B38" s="62" t="s">
        <v>81</v>
      </c>
      <c r="C38" s="62"/>
      <c r="D38" s="62"/>
      <c r="E38" s="29"/>
      <c r="F38" s="22"/>
    </row>
    <row r="39" spans="1:6" ht="14.25" x14ac:dyDescent="0.2">
      <c r="A39" s="22"/>
      <c r="B39" s="62"/>
      <c r="C39" s="62"/>
      <c r="D39" s="62"/>
      <c r="E39" s="29"/>
      <c r="F39" s="22"/>
    </row>
    <row r="40" spans="1:6" ht="14.25" x14ac:dyDescent="0.2">
      <c r="A40" s="22"/>
      <c r="B40" s="62" t="s">
        <v>8</v>
      </c>
      <c r="C40" s="62"/>
      <c r="D40" s="62"/>
      <c r="E40" s="29"/>
      <c r="F40" s="22"/>
    </row>
    <row r="41" spans="1:6" ht="14.25" x14ac:dyDescent="0.2">
      <c r="A41" s="22"/>
      <c r="B41" s="62"/>
      <c r="C41" s="62"/>
      <c r="D41" s="62"/>
      <c r="E41" s="29"/>
      <c r="F41" s="22"/>
    </row>
    <row r="42" spans="1:6" ht="14.25" x14ac:dyDescent="0.2">
      <c r="A42" s="22"/>
      <c r="B42" s="62" t="s">
        <v>23</v>
      </c>
      <c r="C42" s="62"/>
      <c r="D42" s="62"/>
      <c r="E42" s="29"/>
      <c r="F42" s="22"/>
    </row>
    <row r="43" spans="1:6" ht="14.25" x14ac:dyDescent="0.2">
      <c r="A43" s="22"/>
      <c r="B43" s="62"/>
      <c r="C43" s="62"/>
      <c r="D43" s="62"/>
      <c r="E43" s="29"/>
      <c r="F43" s="22"/>
    </row>
    <row r="44" spans="1:6" ht="14.25" x14ac:dyDescent="0.2">
      <c r="A44" s="22"/>
      <c r="B44" s="62" t="s">
        <v>21</v>
      </c>
      <c r="C44" s="62"/>
      <c r="D44" s="62"/>
      <c r="E44" s="29"/>
      <c r="F44" s="22"/>
    </row>
    <row r="45" spans="1:6" ht="14.25" x14ac:dyDescent="0.2">
      <c r="A45" s="22"/>
      <c r="B45" s="62"/>
      <c r="C45" s="62"/>
      <c r="D45" s="62"/>
      <c r="E45" s="29"/>
      <c r="F45" s="22"/>
    </row>
    <row r="46" spans="1:6" ht="14.25" x14ac:dyDescent="0.2">
      <c r="A46" s="22"/>
      <c r="B46" s="62" t="s">
        <v>24</v>
      </c>
      <c r="C46" s="62"/>
      <c r="D46" s="62"/>
      <c r="E46" s="29"/>
      <c r="F46" s="22"/>
    </row>
    <row r="47" spans="1:6" ht="14.25" x14ac:dyDescent="0.2">
      <c r="A47" s="22"/>
      <c r="B47" s="62"/>
      <c r="C47" s="62"/>
      <c r="D47" s="62"/>
      <c r="E47" s="29"/>
      <c r="F47" s="22"/>
    </row>
    <row r="48" spans="1:6" ht="14.25" x14ac:dyDescent="0.2">
      <c r="A48" s="22"/>
      <c r="B48" s="62" t="s">
        <v>36</v>
      </c>
      <c r="C48" s="62"/>
      <c r="D48" s="62"/>
      <c r="E48" s="29"/>
      <c r="F48" s="22"/>
    </row>
    <row r="49" spans="1:6" ht="14.25" x14ac:dyDescent="0.2">
      <c r="A49" s="22"/>
      <c r="B49" s="62"/>
      <c r="C49" s="62"/>
      <c r="D49" s="62"/>
      <c r="E49" s="29"/>
      <c r="F49" s="22"/>
    </row>
    <row r="50" spans="1:6" ht="14.25" x14ac:dyDescent="0.2">
      <c r="A50" s="22"/>
      <c r="B50" s="62" t="s">
        <v>82</v>
      </c>
      <c r="C50" s="62"/>
      <c r="D50" s="62"/>
      <c r="E50" s="29"/>
      <c r="F50" s="22"/>
    </row>
    <row r="51" spans="1:6" ht="14.25" x14ac:dyDescent="0.2">
      <c r="A51" s="22"/>
      <c r="B51" s="62"/>
      <c r="C51" s="62"/>
      <c r="D51" s="62"/>
      <c r="E51" s="29"/>
      <c r="F51" s="22"/>
    </row>
    <row r="52" spans="1:6" ht="14.25" x14ac:dyDescent="0.2">
      <c r="A52" s="22"/>
      <c r="B52" s="62" t="s">
        <v>31</v>
      </c>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t="s">
        <v>78</v>
      </c>
      <c r="D68" s="50" t="s">
        <v>79</v>
      </c>
      <c r="E68" s="51"/>
      <c r="F68" s="48"/>
    </row>
    <row r="69" spans="1:6" s="52" customFormat="1" ht="14.25" x14ac:dyDescent="0.2">
      <c r="A69" s="48"/>
      <c r="B69" s="49"/>
      <c r="C69" s="53">
        <v>21.25</v>
      </c>
      <c r="D69" s="54">
        <v>285</v>
      </c>
      <c r="E69" s="51"/>
      <c r="F69" s="48"/>
    </row>
    <row r="70" spans="1:6" s="57" customFormat="1" ht="14.25" x14ac:dyDescent="0.2">
      <c r="A70" s="55"/>
      <c r="B70" s="69"/>
      <c r="C70" s="69"/>
      <c r="D70" s="69"/>
      <c r="E70" s="56"/>
      <c r="F70" s="55"/>
    </row>
    <row r="71" spans="1:6" ht="13.5" customHeight="1" x14ac:dyDescent="0.2">
      <c r="A71" s="22"/>
      <c r="B71" s="26" t="s">
        <v>16</v>
      </c>
      <c r="C71" s="27"/>
      <c r="D71" s="27"/>
      <c r="E71" s="30">
        <f>D69*C69</f>
        <v>6056.25</v>
      </c>
      <c r="F71" s="22"/>
    </row>
    <row r="72" spans="1:6" ht="13.5" customHeight="1" x14ac:dyDescent="0.2">
      <c r="A72" s="22"/>
      <c r="B72" s="35" t="s">
        <v>80</v>
      </c>
      <c r="C72" s="27"/>
      <c r="D72" s="27"/>
      <c r="E72" s="31">
        <v>75</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6131.25</v>
      </c>
      <c r="F74" s="22"/>
    </row>
    <row r="75" spans="1:6" ht="13.5" customHeight="1" x14ac:dyDescent="0.2">
      <c r="A75" s="22"/>
      <c r="B75" s="27" t="s">
        <v>5</v>
      </c>
      <c r="C75" s="32">
        <v>0.05</v>
      </c>
      <c r="D75" s="27"/>
      <c r="E75" s="36">
        <f>ROUND(E74*C75,2)</f>
        <v>306.56</v>
      </c>
      <c r="F75" s="22"/>
    </row>
    <row r="76" spans="1:6" ht="13.5" customHeight="1" x14ac:dyDescent="0.2">
      <c r="A76" s="22"/>
      <c r="B76" s="27" t="s">
        <v>4</v>
      </c>
      <c r="C76" s="43">
        <v>9.9750000000000005E-2</v>
      </c>
      <c r="D76" s="27"/>
      <c r="E76" s="44">
        <f>ROUND(E74*C76,2)</f>
        <v>611.59</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7049.4000000000005</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7049.4000000000005</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B37:D37"/>
    <mergeCell ref="A30:F30"/>
    <mergeCell ref="B33:D33"/>
    <mergeCell ref="B34:D34"/>
    <mergeCell ref="B35:D35"/>
    <mergeCell ref="B36:D36"/>
    <mergeCell ref="B52:D52"/>
    <mergeCell ref="B53:D53"/>
    <mergeCell ref="B38:D38"/>
    <mergeCell ref="B39:D39"/>
    <mergeCell ref="B40:D40"/>
    <mergeCell ref="B41:D41"/>
    <mergeCell ref="B42:D42"/>
    <mergeCell ref="B47:D47"/>
    <mergeCell ref="B43:D43"/>
    <mergeCell ref="B51:D51"/>
    <mergeCell ref="B80:D80"/>
    <mergeCell ref="B81:D81"/>
    <mergeCell ref="B85:E85"/>
    <mergeCell ref="A86:F86"/>
    <mergeCell ref="B70:D70"/>
    <mergeCell ref="B63:D63"/>
    <mergeCell ref="B64:D64"/>
    <mergeCell ref="B65:D65"/>
    <mergeCell ref="B79:D79"/>
    <mergeCell ref="B60:D60"/>
    <mergeCell ref="B61:D61"/>
    <mergeCell ref="B62:D62"/>
    <mergeCell ref="B66:D66"/>
    <mergeCell ref="B67:D67"/>
    <mergeCell ref="B54:D54"/>
    <mergeCell ref="A90:F90"/>
    <mergeCell ref="B92:D92"/>
    <mergeCell ref="B44:D44"/>
    <mergeCell ref="B45:D45"/>
    <mergeCell ref="B46:D46"/>
    <mergeCell ref="A87:F87"/>
    <mergeCell ref="B89:E89"/>
    <mergeCell ref="B55:D55"/>
    <mergeCell ref="B56:D56"/>
    <mergeCell ref="B57:D57"/>
    <mergeCell ref="B58:D58"/>
    <mergeCell ref="B59:D59"/>
    <mergeCell ref="B48:D48"/>
    <mergeCell ref="B49:D49"/>
    <mergeCell ref="B50:D50"/>
  </mergeCells>
  <dataValidations count="1">
    <dataValidation type="list" allowBlank="1" showInputMessage="1" showErrorMessage="1" sqref="B79:B81 B12:B20 B33:B70" xr:uid="{53C9BBBE-0C9A-4277-96F6-E337BC444014}">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CF7F-C2DB-4680-91BA-F8B256DB1261}">
  <sheetPr>
    <pageSetUpPr fitToPage="1"/>
  </sheetPr>
  <dimension ref="A12:F94"/>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86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84</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t="s">
        <v>85</v>
      </c>
      <c r="C34" s="62"/>
      <c r="D34" s="62"/>
      <c r="E34" s="29"/>
      <c r="F34" s="22"/>
    </row>
    <row r="35" spans="1:6" ht="14.25" x14ac:dyDescent="0.2">
      <c r="A35" s="22"/>
      <c r="B35" s="62"/>
      <c r="C35" s="62"/>
      <c r="D35" s="62"/>
      <c r="E35" s="29"/>
      <c r="F35" s="22"/>
    </row>
    <row r="36" spans="1:6" ht="14.25" x14ac:dyDescent="0.2">
      <c r="A36" s="22"/>
      <c r="B36" s="62"/>
      <c r="C36" s="62"/>
      <c r="D36" s="62"/>
      <c r="E36" s="29"/>
      <c r="F36" s="22"/>
    </row>
    <row r="37" spans="1:6" ht="14.25" x14ac:dyDescent="0.2">
      <c r="A37" s="22"/>
      <c r="B37" s="62"/>
      <c r="C37" s="62"/>
      <c r="D37" s="62"/>
      <c r="E37" s="29"/>
      <c r="F37" s="22"/>
    </row>
    <row r="38" spans="1:6" ht="14.25" x14ac:dyDescent="0.2">
      <c r="A38" s="22"/>
      <c r="B38" s="62"/>
      <c r="C38" s="62"/>
      <c r="D38" s="62"/>
      <c r="E38" s="29"/>
      <c r="F38" s="22"/>
    </row>
    <row r="39" spans="1:6" ht="14.25" x14ac:dyDescent="0.2">
      <c r="A39" s="22"/>
      <c r="B39" s="62"/>
      <c r="C39" s="62"/>
      <c r="D39" s="62"/>
      <c r="E39" s="29"/>
      <c r="F39" s="22"/>
    </row>
    <row r="40" spans="1:6" ht="14.25" x14ac:dyDescent="0.2">
      <c r="A40" s="22"/>
      <c r="B40" s="62"/>
      <c r="C40" s="62"/>
      <c r="D40" s="62"/>
      <c r="E40" s="29"/>
      <c r="F40" s="22"/>
    </row>
    <row r="41" spans="1:6" ht="14.25" x14ac:dyDescent="0.2">
      <c r="A41" s="22"/>
      <c r="B41" s="62"/>
      <c r="C41" s="62"/>
      <c r="D41" s="62"/>
      <c r="E41" s="29"/>
      <c r="F41" s="22"/>
    </row>
    <row r="42" spans="1:6" ht="14.25" x14ac:dyDescent="0.2">
      <c r="A42" s="22"/>
      <c r="B42" s="62"/>
      <c r="C42" s="62"/>
      <c r="D42" s="62"/>
      <c r="E42" s="29"/>
      <c r="F42" s="22"/>
    </row>
    <row r="43" spans="1:6" ht="14.25" x14ac:dyDescent="0.2">
      <c r="A43" s="22"/>
      <c r="B43" s="62"/>
      <c r="C43" s="62"/>
      <c r="D43" s="62"/>
      <c r="E43" s="29"/>
      <c r="F43" s="22"/>
    </row>
    <row r="44" spans="1:6" ht="14.25" x14ac:dyDescent="0.2">
      <c r="A44" s="22"/>
      <c r="B44" s="62"/>
      <c r="C44" s="62"/>
      <c r="D44" s="62"/>
      <c r="E44" s="29"/>
      <c r="F44" s="22"/>
    </row>
    <row r="45" spans="1:6" ht="14.25" x14ac:dyDescent="0.2">
      <c r="A45" s="22"/>
      <c r="B45" s="62"/>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t="s">
        <v>78</v>
      </c>
      <c r="D68" s="50" t="s">
        <v>79</v>
      </c>
      <c r="E68" s="51"/>
      <c r="F68" s="48"/>
    </row>
    <row r="69" spans="1:6" s="52" customFormat="1" ht="14.25" x14ac:dyDescent="0.2">
      <c r="A69" s="48"/>
      <c r="B69" s="49"/>
      <c r="C69" s="53">
        <v>4</v>
      </c>
      <c r="D69" s="54">
        <v>285</v>
      </c>
      <c r="E69" s="51"/>
      <c r="F69" s="48"/>
    </row>
    <row r="70" spans="1:6" s="57" customFormat="1" ht="14.25" x14ac:dyDescent="0.2">
      <c r="A70" s="55"/>
      <c r="B70" s="69"/>
      <c r="C70" s="69"/>
      <c r="D70" s="69"/>
      <c r="E70" s="56"/>
      <c r="F70" s="55"/>
    </row>
    <row r="71" spans="1:6" ht="13.5" customHeight="1" x14ac:dyDescent="0.2">
      <c r="A71" s="22"/>
      <c r="B71" s="26" t="s">
        <v>16</v>
      </c>
      <c r="C71" s="27"/>
      <c r="D71" s="27"/>
      <c r="E71" s="30">
        <f>D69*C69</f>
        <v>1140</v>
      </c>
      <c r="F71" s="22"/>
    </row>
    <row r="72" spans="1:6" ht="13.5" customHeight="1" x14ac:dyDescent="0.2">
      <c r="A72" s="22"/>
      <c r="B72" s="35" t="s">
        <v>80</v>
      </c>
      <c r="C72" s="27"/>
      <c r="D72" s="27"/>
      <c r="E72" s="31">
        <v>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1140</v>
      </c>
      <c r="F74" s="22"/>
    </row>
    <row r="75" spans="1:6" ht="13.5" customHeight="1" x14ac:dyDescent="0.2">
      <c r="A75" s="22"/>
      <c r="B75" s="27" t="s">
        <v>5</v>
      </c>
      <c r="C75" s="32">
        <v>0.05</v>
      </c>
      <c r="D75" s="27"/>
      <c r="E75" s="36">
        <f>ROUND(E74*C75,2)</f>
        <v>57</v>
      </c>
      <c r="F75" s="22"/>
    </row>
    <row r="76" spans="1:6" ht="13.5" customHeight="1" x14ac:dyDescent="0.2">
      <c r="A76" s="22"/>
      <c r="B76" s="27" t="s">
        <v>4</v>
      </c>
      <c r="C76" s="43">
        <v>9.9750000000000005E-2</v>
      </c>
      <c r="D76" s="27"/>
      <c r="E76" s="44">
        <f>ROUND(E74*C76,2)</f>
        <v>113.72</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1310.72</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1310.72</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A87:F87"/>
    <mergeCell ref="B89:E89"/>
    <mergeCell ref="A90:F90"/>
    <mergeCell ref="B92:D92"/>
    <mergeCell ref="B70:D70"/>
    <mergeCell ref="B79:D79"/>
    <mergeCell ref="B80:D80"/>
    <mergeCell ref="B81:D81"/>
    <mergeCell ref="B85:E85"/>
    <mergeCell ref="A86:F86"/>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44A300F9-980B-4FB3-ABB1-15C599801A3A}">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1C933-5EA5-4296-A323-F22F86F03CCE}">
  <sheetPr>
    <pageSetUpPr fitToPage="1"/>
  </sheetPr>
  <dimension ref="A12:F94"/>
  <sheetViews>
    <sheetView view="pageBreakPreview" topLeftCell="A16"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42</v>
      </c>
      <c r="C24" s="22"/>
      <c r="D24" s="22"/>
      <c r="E24" s="22"/>
      <c r="F24" s="22"/>
    </row>
    <row r="25" spans="1:6" ht="15" x14ac:dyDescent="0.2">
      <c r="A25" s="18"/>
      <c r="B25" s="26" t="s">
        <v>66</v>
      </c>
      <c r="C25" s="22"/>
      <c r="D25" s="22"/>
      <c r="E25" s="22"/>
      <c r="F25" s="22"/>
    </row>
    <row r="26" spans="1:6" ht="33.75" customHeight="1" x14ac:dyDescent="0.2">
      <c r="A26" s="18"/>
      <c r="B26" s="47" t="s">
        <v>43</v>
      </c>
      <c r="C26" s="22"/>
      <c r="D26" s="22"/>
      <c r="E26" s="22"/>
      <c r="F26" s="22"/>
    </row>
    <row r="27" spans="1:6" x14ac:dyDescent="0.2">
      <c r="A27" s="19"/>
      <c r="B27" s="22"/>
      <c r="C27" s="24"/>
      <c r="D27" s="24"/>
      <c r="E27" s="25"/>
      <c r="F27" s="22"/>
    </row>
    <row r="28" spans="1:6" ht="15" x14ac:dyDescent="0.2">
      <c r="A28" s="18"/>
      <c r="B28" s="24"/>
      <c r="C28" s="24"/>
      <c r="D28" s="28" t="s">
        <v>12</v>
      </c>
      <c r="E28" s="28" t="s">
        <v>87</v>
      </c>
      <c r="F28" s="22"/>
    </row>
    <row r="29" spans="1:6" ht="13.5" thickBot="1" x14ac:dyDescent="0.25">
      <c r="A29" s="20"/>
      <c r="B29" s="20"/>
      <c r="C29" s="20"/>
      <c r="D29" s="20"/>
      <c r="E29" s="20"/>
      <c r="F29" s="21"/>
    </row>
    <row r="30" spans="1:6" s="41" customFormat="1" ht="21.75" customHeight="1" x14ac:dyDescent="0.2">
      <c r="A30" s="65" t="s">
        <v>0</v>
      </c>
      <c r="B30" s="65"/>
      <c r="C30" s="65"/>
      <c r="D30" s="65"/>
      <c r="E30" s="65"/>
      <c r="F30" s="65"/>
    </row>
    <row r="31" spans="1:6" x14ac:dyDescent="0.2">
      <c r="A31" s="18"/>
      <c r="B31" s="19"/>
      <c r="C31" s="18"/>
      <c r="D31" s="18"/>
      <c r="E31" s="18"/>
    </row>
    <row r="32" spans="1:6" ht="14.25" x14ac:dyDescent="0.2">
      <c r="A32" s="22"/>
      <c r="B32" s="23" t="s">
        <v>6</v>
      </c>
      <c r="C32" s="23"/>
      <c r="D32" s="23"/>
      <c r="E32" s="29"/>
      <c r="F32" s="22"/>
    </row>
    <row r="33" spans="1:6" ht="14.25" x14ac:dyDescent="0.2">
      <c r="A33" s="22"/>
      <c r="B33" s="62"/>
      <c r="C33" s="62"/>
      <c r="D33" s="62"/>
      <c r="E33" s="29"/>
      <c r="F33" s="22"/>
    </row>
    <row r="34" spans="1:6" ht="14.25" x14ac:dyDescent="0.2">
      <c r="A34" s="22"/>
      <c r="B34" s="62"/>
      <c r="C34" s="62"/>
      <c r="D34" s="62"/>
      <c r="E34" s="29"/>
      <c r="F34" s="22"/>
    </row>
    <row r="35" spans="1:6" ht="14.25" x14ac:dyDescent="0.2">
      <c r="A35" s="22"/>
      <c r="B35" s="62" t="s">
        <v>93</v>
      </c>
      <c r="C35" s="62"/>
      <c r="D35" s="62"/>
      <c r="E35" s="29"/>
      <c r="F35" s="22"/>
    </row>
    <row r="36" spans="1:6" ht="14.25" x14ac:dyDescent="0.2">
      <c r="A36" s="22"/>
      <c r="B36" s="62"/>
      <c r="C36" s="62"/>
      <c r="D36" s="62"/>
      <c r="E36" s="29"/>
      <c r="F36" s="22"/>
    </row>
    <row r="37" spans="1:6" ht="14.25" x14ac:dyDescent="0.2">
      <c r="A37" s="22"/>
      <c r="B37" s="62" t="s">
        <v>89</v>
      </c>
      <c r="C37" s="62"/>
      <c r="D37" s="62"/>
      <c r="E37" s="29"/>
      <c r="F37" s="22"/>
    </row>
    <row r="38" spans="1:6" ht="14.25" x14ac:dyDescent="0.2">
      <c r="A38" s="22"/>
      <c r="B38" s="62"/>
      <c r="C38" s="62"/>
      <c r="D38" s="62"/>
      <c r="E38" s="29"/>
      <c r="F38" s="22"/>
    </row>
    <row r="39" spans="1:6" ht="14.25" x14ac:dyDescent="0.2">
      <c r="A39" s="22"/>
      <c r="B39" s="62" t="s">
        <v>90</v>
      </c>
      <c r="C39" s="62"/>
      <c r="D39" s="62"/>
      <c r="E39" s="29"/>
      <c r="F39" s="22"/>
    </row>
    <row r="40" spans="1:6" ht="14.25" x14ac:dyDescent="0.2">
      <c r="A40" s="22"/>
      <c r="B40" s="62"/>
      <c r="C40" s="62"/>
      <c r="D40" s="62"/>
      <c r="E40" s="29"/>
      <c r="F40" s="22"/>
    </row>
    <row r="41" spans="1:6" ht="14.25" x14ac:dyDescent="0.2">
      <c r="A41" s="22"/>
      <c r="B41" s="62" t="s">
        <v>92</v>
      </c>
      <c r="C41" s="62"/>
      <c r="D41" s="62"/>
      <c r="E41" s="29"/>
      <c r="F41" s="22"/>
    </row>
    <row r="42" spans="1:6" ht="14.25" x14ac:dyDescent="0.2">
      <c r="A42" s="22"/>
      <c r="B42" s="62"/>
      <c r="C42" s="62"/>
      <c r="D42" s="62"/>
      <c r="E42" s="29"/>
      <c r="F42" s="22"/>
    </row>
    <row r="43" spans="1:6" ht="14.25" x14ac:dyDescent="0.2">
      <c r="A43" s="22"/>
      <c r="B43" s="62" t="s">
        <v>91</v>
      </c>
      <c r="C43" s="62"/>
      <c r="D43" s="62"/>
      <c r="E43" s="29"/>
      <c r="F43" s="22"/>
    </row>
    <row r="44" spans="1:6" ht="14.25" x14ac:dyDescent="0.2">
      <c r="A44" s="22"/>
      <c r="B44" s="62"/>
      <c r="C44" s="62"/>
      <c r="D44" s="62"/>
      <c r="E44" s="29"/>
      <c r="F44" s="22"/>
    </row>
    <row r="45" spans="1:6" ht="14.25" x14ac:dyDescent="0.2">
      <c r="A45" s="22"/>
      <c r="B45" s="62" t="s">
        <v>27</v>
      </c>
      <c r="C45" s="62"/>
      <c r="D45" s="62"/>
      <c r="E45" s="29"/>
      <c r="F45" s="22"/>
    </row>
    <row r="46" spans="1:6" ht="14.25" x14ac:dyDescent="0.2">
      <c r="A46" s="22"/>
      <c r="B46" s="62"/>
      <c r="C46" s="62"/>
      <c r="D46" s="62"/>
      <c r="E46" s="29"/>
      <c r="F46" s="22"/>
    </row>
    <row r="47" spans="1:6" ht="14.25" x14ac:dyDescent="0.2">
      <c r="A47" s="22"/>
      <c r="B47" s="62"/>
      <c r="C47" s="62"/>
      <c r="D47" s="62"/>
      <c r="E47" s="29"/>
      <c r="F47" s="22"/>
    </row>
    <row r="48" spans="1:6" ht="14.25" x14ac:dyDescent="0.2">
      <c r="A48" s="22"/>
      <c r="B48" s="62"/>
      <c r="C48" s="62"/>
      <c r="D48" s="62"/>
      <c r="E48" s="29"/>
      <c r="F48" s="22"/>
    </row>
    <row r="49" spans="1:6" ht="14.25" x14ac:dyDescent="0.2">
      <c r="A49" s="22"/>
      <c r="B49" s="62"/>
      <c r="C49" s="62"/>
      <c r="D49" s="62"/>
      <c r="E49" s="29"/>
      <c r="F49" s="22"/>
    </row>
    <row r="50" spans="1:6" ht="14.25" x14ac:dyDescent="0.2">
      <c r="A50" s="22"/>
      <c r="B50" s="62"/>
      <c r="C50" s="62"/>
      <c r="D50" s="62"/>
      <c r="E50" s="29"/>
      <c r="F50" s="22"/>
    </row>
    <row r="51" spans="1:6" ht="14.25" x14ac:dyDescent="0.2">
      <c r="A51" s="22"/>
      <c r="B51" s="62"/>
      <c r="C51" s="62"/>
      <c r="D51" s="62"/>
      <c r="E51" s="29"/>
      <c r="F51" s="22"/>
    </row>
    <row r="52" spans="1:6" ht="14.25" x14ac:dyDescent="0.2">
      <c r="A52" s="22"/>
      <c r="B52" s="62"/>
      <c r="C52" s="62"/>
      <c r="D52" s="62"/>
      <c r="E52" s="29"/>
      <c r="F52" s="22"/>
    </row>
    <row r="53" spans="1:6" ht="14.25" x14ac:dyDescent="0.2">
      <c r="A53" s="22"/>
      <c r="B53" s="62"/>
      <c r="C53" s="62"/>
      <c r="D53" s="62"/>
      <c r="E53" s="29"/>
      <c r="F53" s="22"/>
    </row>
    <row r="54" spans="1:6" ht="14.25" x14ac:dyDescent="0.2">
      <c r="A54" s="22"/>
      <c r="B54" s="62"/>
      <c r="C54" s="62"/>
      <c r="D54" s="62"/>
      <c r="E54" s="29"/>
      <c r="F54" s="22"/>
    </row>
    <row r="55" spans="1:6" ht="14.25" x14ac:dyDescent="0.2">
      <c r="A55" s="22"/>
      <c r="B55" s="62"/>
      <c r="C55" s="62"/>
      <c r="D55" s="62"/>
      <c r="E55" s="29"/>
      <c r="F55" s="22"/>
    </row>
    <row r="56" spans="1:6" ht="14.25" x14ac:dyDescent="0.2">
      <c r="A56" s="22"/>
      <c r="B56" s="62"/>
      <c r="C56" s="62"/>
      <c r="D56" s="62"/>
      <c r="E56" s="29"/>
      <c r="F56" s="22"/>
    </row>
    <row r="57" spans="1:6" ht="14.25" x14ac:dyDescent="0.2">
      <c r="A57" s="22"/>
      <c r="B57" s="62"/>
      <c r="C57" s="62"/>
      <c r="D57" s="62"/>
      <c r="E57" s="29"/>
      <c r="F57" s="22"/>
    </row>
    <row r="58" spans="1:6" ht="14.25" x14ac:dyDescent="0.2">
      <c r="A58" s="22"/>
      <c r="B58" s="62"/>
      <c r="C58" s="62"/>
      <c r="D58" s="62"/>
      <c r="E58" s="29"/>
      <c r="F58" s="22"/>
    </row>
    <row r="59" spans="1:6" ht="14.25" x14ac:dyDescent="0.2">
      <c r="A59" s="22"/>
      <c r="B59" s="62"/>
      <c r="C59" s="62"/>
      <c r="D59" s="62"/>
      <c r="E59" s="29"/>
      <c r="F59" s="22"/>
    </row>
    <row r="60" spans="1:6" ht="14.25" x14ac:dyDescent="0.2">
      <c r="A60" s="22"/>
      <c r="B60" s="62"/>
      <c r="C60" s="62"/>
      <c r="D60" s="62"/>
      <c r="E60" s="29"/>
      <c r="F60" s="22"/>
    </row>
    <row r="61" spans="1:6" ht="14.25" x14ac:dyDescent="0.2">
      <c r="A61" s="22"/>
      <c r="B61" s="62"/>
      <c r="C61" s="62"/>
      <c r="D61" s="62"/>
      <c r="E61" s="29"/>
      <c r="F61" s="22"/>
    </row>
    <row r="62" spans="1:6" ht="14.25" x14ac:dyDescent="0.2">
      <c r="A62" s="22"/>
      <c r="B62" s="62"/>
      <c r="C62" s="62"/>
      <c r="D62" s="62"/>
      <c r="E62" s="29"/>
      <c r="F62" s="22"/>
    </row>
    <row r="63" spans="1:6" ht="14.25" x14ac:dyDescent="0.2">
      <c r="A63" s="22"/>
      <c r="B63" s="62"/>
      <c r="C63" s="62"/>
      <c r="D63" s="62"/>
      <c r="E63" s="29"/>
      <c r="F63" s="22"/>
    </row>
    <row r="64" spans="1:6" ht="14.25" x14ac:dyDescent="0.2">
      <c r="A64" s="22"/>
      <c r="B64" s="62"/>
      <c r="C64" s="62"/>
      <c r="D64" s="62"/>
      <c r="E64" s="29"/>
      <c r="F64" s="22"/>
    </row>
    <row r="65" spans="1:6" ht="13.5" customHeight="1" x14ac:dyDescent="0.2">
      <c r="A65" s="22"/>
      <c r="B65" s="62"/>
      <c r="C65" s="62"/>
      <c r="D65" s="62"/>
      <c r="E65" s="29"/>
      <c r="F65" s="22"/>
    </row>
    <row r="66" spans="1:6" ht="14.25" x14ac:dyDescent="0.2">
      <c r="A66" s="22"/>
      <c r="B66" s="62"/>
      <c r="C66" s="62"/>
      <c r="D66" s="62"/>
      <c r="E66" s="29"/>
      <c r="F66" s="22"/>
    </row>
    <row r="67" spans="1:6" ht="14.25" x14ac:dyDescent="0.2">
      <c r="A67" s="22"/>
      <c r="B67" s="62"/>
      <c r="C67" s="62"/>
      <c r="D67" s="62"/>
      <c r="E67" s="29"/>
      <c r="F67" s="22"/>
    </row>
    <row r="68" spans="1:6" s="52" customFormat="1" ht="14.25" x14ac:dyDescent="0.2">
      <c r="A68" s="48"/>
      <c r="B68" s="49"/>
      <c r="C68" s="50" t="s">
        <v>78</v>
      </c>
      <c r="D68" s="50" t="s">
        <v>79</v>
      </c>
      <c r="E68" s="51"/>
      <c r="F68" s="48"/>
    </row>
    <row r="69" spans="1:6" s="52" customFormat="1" ht="14.25" x14ac:dyDescent="0.2">
      <c r="A69" s="48"/>
      <c r="B69" s="49"/>
      <c r="C69" s="53">
        <v>27.5</v>
      </c>
      <c r="D69" s="54">
        <v>285</v>
      </c>
      <c r="E69" s="51"/>
      <c r="F69" s="48"/>
    </row>
    <row r="70" spans="1:6" s="57" customFormat="1" ht="14.25" x14ac:dyDescent="0.2">
      <c r="A70" s="55"/>
      <c r="B70" s="69"/>
      <c r="C70" s="69"/>
      <c r="D70" s="69"/>
      <c r="E70" s="56"/>
      <c r="F70" s="55"/>
    </row>
    <row r="71" spans="1:6" ht="13.5" customHeight="1" x14ac:dyDescent="0.2">
      <c r="A71" s="22"/>
      <c r="B71" s="26" t="s">
        <v>16</v>
      </c>
      <c r="C71" s="27"/>
      <c r="D71" s="27"/>
      <c r="E71" s="30">
        <f>D69*C69</f>
        <v>7837.5</v>
      </c>
      <c r="F71" s="22"/>
    </row>
    <row r="72" spans="1:6" ht="13.5" customHeight="1" x14ac:dyDescent="0.2">
      <c r="A72" s="22"/>
      <c r="B72" s="35" t="s">
        <v>80</v>
      </c>
      <c r="C72" s="27"/>
      <c r="D72" s="27"/>
      <c r="E72" s="31">
        <v>30</v>
      </c>
      <c r="F72" s="22"/>
    </row>
    <row r="73" spans="1:6" ht="13.5" customHeight="1" x14ac:dyDescent="0.2">
      <c r="A73" s="22"/>
      <c r="B73" s="35" t="s">
        <v>63</v>
      </c>
      <c r="C73" s="27"/>
      <c r="D73" s="27"/>
      <c r="E73" s="31">
        <v>0</v>
      </c>
      <c r="F73" s="22"/>
    </row>
    <row r="74" spans="1:6" ht="13.5" customHeight="1" x14ac:dyDescent="0.2">
      <c r="A74" s="22"/>
      <c r="B74" s="26" t="s">
        <v>15</v>
      </c>
      <c r="C74" s="27"/>
      <c r="D74" s="27"/>
      <c r="E74" s="30">
        <f>SUM(E71:E73)</f>
        <v>7867.5</v>
      </c>
      <c r="F74" s="22"/>
    </row>
    <row r="75" spans="1:6" ht="13.5" customHeight="1" x14ac:dyDescent="0.2">
      <c r="A75" s="22"/>
      <c r="B75" s="27" t="s">
        <v>5</v>
      </c>
      <c r="C75" s="32">
        <v>0.05</v>
      </c>
      <c r="D75" s="27"/>
      <c r="E75" s="36">
        <f>ROUND(E74*C75,2)</f>
        <v>393.38</v>
      </c>
      <c r="F75" s="22"/>
    </row>
    <row r="76" spans="1:6" ht="13.5" customHeight="1" x14ac:dyDescent="0.2">
      <c r="A76" s="22"/>
      <c r="B76" s="27" t="s">
        <v>4</v>
      </c>
      <c r="C76" s="43">
        <v>9.9750000000000005E-2</v>
      </c>
      <c r="D76" s="27"/>
      <c r="E76" s="44">
        <f>ROUND(E74*C76,2)</f>
        <v>784.78</v>
      </c>
      <c r="F76" s="22"/>
    </row>
    <row r="77" spans="1:6" ht="13.5" customHeight="1" x14ac:dyDescent="0.2">
      <c r="A77" s="22"/>
      <c r="B77" s="27"/>
      <c r="C77" s="27"/>
      <c r="D77" s="27"/>
      <c r="E77" s="33"/>
      <c r="F77" s="22"/>
    </row>
    <row r="78" spans="1:6" ht="16.5" customHeight="1" thickBot="1" x14ac:dyDescent="0.25">
      <c r="A78" s="22"/>
      <c r="B78" s="26" t="s">
        <v>17</v>
      </c>
      <c r="C78" s="27"/>
      <c r="D78" s="27"/>
      <c r="E78" s="34">
        <f>SUM(E74:E76)</f>
        <v>9045.66</v>
      </c>
      <c r="F78" s="22"/>
    </row>
    <row r="79" spans="1:6" ht="15.75" thickTop="1" x14ac:dyDescent="0.2">
      <c r="A79" s="22"/>
      <c r="B79" s="66"/>
      <c r="C79" s="66"/>
      <c r="D79" s="66"/>
      <c r="E79" s="37"/>
      <c r="F79" s="22"/>
    </row>
    <row r="80" spans="1:6" ht="15" x14ac:dyDescent="0.2">
      <c r="A80" s="22"/>
      <c r="B80" s="63" t="s">
        <v>19</v>
      </c>
      <c r="C80" s="63"/>
      <c r="D80" s="63"/>
      <c r="E80" s="37">
        <v>0</v>
      </c>
      <c r="F80" s="22"/>
    </row>
    <row r="81" spans="1:6" ht="15" x14ac:dyDescent="0.2">
      <c r="A81" s="22"/>
      <c r="B81" s="66"/>
      <c r="C81" s="66"/>
      <c r="D81" s="66"/>
      <c r="E81" s="37"/>
      <c r="F81" s="22"/>
    </row>
    <row r="82" spans="1:6" ht="19.5" customHeight="1" x14ac:dyDescent="0.2">
      <c r="A82" s="22"/>
      <c r="B82" s="38" t="s">
        <v>18</v>
      </c>
      <c r="C82" s="39"/>
      <c r="D82" s="39"/>
      <c r="E82" s="40">
        <f>E78-E80</f>
        <v>9045.66</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0"/>
      <c r="C85" s="60"/>
      <c r="D85" s="60"/>
      <c r="E85" s="60"/>
      <c r="F85" s="22"/>
    </row>
    <row r="86" spans="1:6" ht="14.25" x14ac:dyDescent="0.2">
      <c r="A86" s="68" t="s">
        <v>32</v>
      </c>
      <c r="B86" s="68"/>
      <c r="C86" s="68"/>
      <c r="D86" s="68"/>
      <c r="E86" s="68"/>
      <c r="F86" s="68"/>
    </row>
    <row r="87" spans="1:6" ht="14.25" x14ac:dyDescent="0.2">
      <c r="A87" s="64" t="s">
        <v>33</v>
      </c>
      <c r="B87" s="64"/>
      <c r="C87" s="64"/>
      <c r="D87" s="64"/>
      <c r="E87" s="64"/>
      <c r="F87" s="64"/>
    </row>
    <row r="88" spans="1:6" x14ac:dyDescent="0.2">
      <c r="A88" s="22"/>
      <c r="B88" s="22"/>
      <c r="C88" s="22"/>
      <c r="D88" s="22"/>
      <c r="E88" s="22"/>
      <c r="F88" s="22"/>
    </row>
    <row r="89" spans="1:6" x14ac:dyDescent="0.2">
      <c r="A89" s="22"/>
      <c r="B89" s="61"/>
      <c r="C89" s="61"/>
      <c r="D89" s="61"/>
      <c r="E89" s="61"/>
      <c r="F89" s="22"/>
    </row>
    <row r="90" spans="1:6" ht="15" x14ac:dyDescent="0.2">
      <c r="A90" s="67" t="s">
        <v>7</v>
      </c>
      <c r="B90" s="67"/>
      <c r="C90" s="67"/>
      <c r="D90" s="67"/>
      <c r="E90" s="67"/>
      <c r="F90" s="67"/>
    </row>
    <row r="92" spans="1:6" ht="39.75" customHeight="1" x14ac:dyDescent="0.2">
      <c r="B92" s="58"/>
      <c r="C92" s="59"/>
      <c r="D92" s="59"/>
    </row>
    <row r="93" spans="1:6" ht="13.5" customHeight="1" x14ac:dyDescent="0.2"/>
    <row r="94" spans="1:6" x14ac:dyDescent="0.2">
      <c r="B94" s="17"/>
      <c r="C94" s="17"/>
      <c r="D94" s="17"/>
    </row>
  </sheetData>
  <mergeCells count="46">
    <mergeCell ref="A87:F87"/>
    <mergeCell ref="B89:E89"/>
    <mergeCell ref="A90:F90"/>
    <mergeCell ref="B92:D92"/>
    <mergeCell ref="B70:D70"/>
    <mergeCell ref="B79:D79"/>
    <mergeCell ref="B80:D80"/>
    <mergeCell ref="B81:D81"/>
    <mergeCell ref="B85:E85"/>
    <mergeCell ref="A86:F86"/>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10AF4462-F6EF-4D48-9F35-93A33214E265}">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32</vt:i4>
      </vt:variant>
    </vt:vector>
  </HeadingPairs>
  <TitlesOfParts>
    <vt:vector size="48" baseType="lpstr">
      <vt:lpstr>02-07-17</vt:lpstr>
      <vt:lpstr>04-12-17</vt:lpstr>
      <vt:lpstr>19-02-18</vt:lpstr>
      <vt:lpstr>31-08-18</vt:lpstr>
      <vt:lpstr>14-12-18</vt:lpstr>
      <vt:lpstr>19-04-19</vt:lpstr>
      <vt:lpstr>06-03-20</vt:lpstr>
      <vt:lpstr>03-04-20</vt:lpstr>
      <vt:lpstr>27-10-20</vt:lpstr>
      <vt:lpstr>19-11-20</vt:lpstr>
      <vt:lpstr>04-03-21</vt:lpstr>
      <vt:lpstr>11-12-21</vt:lpstr>
      <vt:lpstr>29-06-22</vt:lpstr>
      <vt:lpstr>21-12-22</vt:lpstr>
      <vt:lpstr>05-05-23</vt:lpstr>
      <vt:lpstr>Activités</vt:lpstr>
      <vt:lpstr>Liste_Activités</vt:lpstr>
      <vt:lpstr>'02-07-17'!Print_Area</vt:lpstr>
      <vt:lpstr>'03-04-20'!Print_Area</vt:lpstr>
      <vt:lpstr>'04-03-21'!Print_Area</vt:lpstr>
      <vt:lpstr>'04-12-17'!Print_Area</vt:lpstr>
      <vt:lpstr>'05-05-23'!Print_Area</vt:lpstr>
      <vt:lpstr>'06-03-20'!Print_Area</vt:lpstr>
      <vt:lpstr>'11-12-21'!Print_Area</vt:lpstr>
      <vt:lpstr>'14-12-18'!Print_Area</vt:lpstr>
      <vt:lpstr>'19-02-18'!Print_Area</vt:lpstr>
      <vt:lpstr>'19-04-19'!Print_Area</vt:lpstr>
      <vt:lpstr>'19-11-20'!Print_Area</vt:lpstr>
      <vt:lpstr>'21-12-22'!Print_Area</vt:lpstr>
      <vt:lpstr>'27-10-20'!Print_Area</vt:lpstr>
      <vt:lpstr>'29-06-22'!Print_Area</vt:lpstr>
      <vt:lpstr>'31-08-18'!Print_Area</vt:lpstr>
      <vt:lpstr>Activités!Print_Area</vt:lpstr>
      <vt:lpstr>'02-07-17'!Zone_d_impression</vt:lpstr>
      <vt:lpstr>'03-04-20'!Zone_d_impression</vt:lpstr>
      <vt:lpstr>'04-03-21'!Zone_d_impression</vt:lpstr>
      <vt:lpstr>'04-12-17'!Zone_d_impression</vt:lpstr>
      <vt:lpstr>'05-05-23'!Zone_d_impression</vt:lpstr>
      <vt:lpstr>'06-03-20'!Zone_d_impression</vt:lpstr>
      <vt:lpstr>'11-12-21'!Zone_d_impression</vt:lpstr>
      <vt:lpstr>'14-12-18'!Zone_d_impression</vt:lpstr>
      <vt:lpstr>'19-02-18'!Zone_d_impression</vt:lpstr>
      <vt:lpstr>'19-04-19'!Zone_d_impression</vt:lpstr>
      <vt:lpstr>'19-11-20'!Zone_d_impression</vt:lpstr>
      <vt:lpstr>'21-12-22'!Zone_d_impression</vt:lpstr>
      <vt:lpstr>'27-10-20'!Zone_d_impression</vt:lpstr>
      <vt:lpstr>'29-06-22'!Zone_d_impression</vt:lpstr>
      <vt:lpstr>'31-08-18'!Zone_d_impression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2022-12-29T19:06:40Z</cp:lastPrinted>
  <dcterms:created xsi:type="dcterms:W3CDTF">1996-11-05T19:10:39Z</dcterms:created>
  <dcterms:modified xsi:type="dcterms:W3CDTF">2023-05-05T18:18:05Z</dcterms:modified>
</cp:coreProperties>
</file>