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6553F1A-F359-45C8-8574-9F98586FA89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5-07-19" sheetId="16" r:id="rId1"/>
    <sheet name="01-10-19" sheetId="4" r:id="rId2"/>
    <sheet name="16-12-19" sheetId="6" r:id="rId3"/>
    <sheet name="29-04-20" sheetId="8" r:id="rId4"/>
    <sheet name="28-07-20" sheetId="9" r:id="rId5"/>
    <sheet name="27-10-20" sheetId="10" r:id="rId6"/>
    <sheet name="18-06-21" sheetId="11" r:id="rId7"/>
    <sheet name="21-07-21" sheetId="12" r:id="rId8"/>
    <sheet name="04-02-22" sheetId="13" r:id="rId9"/>
    <sheet name="21-03-23" sheetId="14" r:id="rId10"/>
    <sheet name="18-02-24" sheetId="15" r:id="rId11"/>
    <sheet name="Activités" sheetId="5" r:id="rId12"/>
  </sheets>
  <externalReferences>
    <externalReference r:id="rId13"/>
  </externalReferences>
  <definedNames>
    <definedName name="Liste_Activités" localSheetId="0">[1]Activités!$C$5:$C$45</definedName>
    <definedName name="Liste_Activités">Activités!$C$5:$C$45</definedName>
    <definedName name="Print_Area" localSheetId="1">'01-10-19'!$A$1:$F$89</definedName>
    <definedName name="Print_Area" localSheetId="8">'04-02-22'!$A$1:$F$89</definedName>
    <definedName name="Print_Area" localSheetId="2">'16-12-19'!$A$1:$F$89</definedName>
    <definedName name="Print_Area" localSheetId="10">'18-02-24'!$A$1:$F$90</definedName>
    <definedName name="Print_Area" localSheetId="6">'18-06-21'!$A$1:$F$89</definedName>
    <definedName name="Print_Area" localSheetId="9">'21-03-23'!$A$1:$F$90</definedName>
    <definedName name="Print_Area" localSheetId="7">'21-07-21'!$A$1:$F$89</definedName>
    <definedName name="Print_Area" localSheetId="0">'25-07-19'!$A$1:$F$89</definedName>
    <definedName name="Print_Area" localSheetId="5">'27-10-20'!$A$1:$F$89</definedName>
    <definedName name="Print_Area" localSheetId="4">'28-07-20'!$A$1:$F$89</definedName>
    <definedName name="Print_Area" localSheetId="3">'29-04-20'!$A$1:$F$89</definedName>
    <definedName name="Print_Area" localSheetId="11">Activités!$A$1:$D$45</definedName>
    <definedName name="_xlnm.Print_Area" localSheetId="1">'01-10-19'!$A$1:$F$89</definedName>
    <definedName name="_xlnm.Print_Area" localSheetId="8">'04-02-22'!$A$1:$F$89</definedName>
    <definedName name="_xlnm.Print_Area" localSheetId="2">'16-12-19'!$A$1:$F$89</definedName>
    <definedName name="_xlnm.Print_Area" localSheetId="10">'18-02-24'!$A$1:$F$90</definedName>
    <definedName name="_xlnm.Print_Area" localSheetId="6">'18-06-21'!$A$1:$F$89</definedName>
    <definedName name="_xlnm.Print_Area" localSheetId="9">'21-03-23'!$A$1:$F$90</definedName>
    <definedName name="_xlnm.Print_Area" localSheetId="7">'21-07-21'!$A$1:$F$89</definedName>
    <definedName name="_xlnm.Print_Area" localSheetId="0">'25-07-19'!$A$1:$F$89</definedName>
    <definedName name="_xlnm.Print_Area" localSheetId="5">'27-10-20'!$A$1:$F$89</definedName>
    <definedName name="_xlnm.Print_Area" localSheetId="4">'28-07-20'!$A$1:$F$89</definedName>
    <definedName name="_xlnm.Print_Area" localSheetId="3">'29-04-20'!$A$1:$F$89</definedName>
    <definedName name="Zone_impres_MI" localSheetId="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6" l="1"/>
  <c r="E69" i="16" s="1"/>
  <c r="E72" i="16" s="1"/>
  <c r="E35" i="15"/>
  <c r="E38" i="14"/>
  <c r="E35" i="14"/>
  <c r="E70" i="14"/>
  <c r="E73" i="14"/>
  <c r="E74" i="14"/>
  <c r="E75" i="14"/>
  <c r="E77" i="14"/>
  <c r="E81" i="14"/>
  <c r="E35" i="13"/>
  <c r="E69" i="13"/>
  <c r="E72" i="13"/>
  <c r="E73" i="13"/>
  <c r="E74" i="13"/>
  <c r="E76" i="13"/>
  <c r="E80" i="13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69" i="10"/>
  <c r="E72" i="10"/>
  <c r="E73" i="10"/>
  <c r="E74" i="10"/>
  <c r="E76" i="10"/>
  <c r="E80" i="10"/>
  <c r="E35" i="9"/>
  <c r="E69" i="9"/>
  <c r="E72" i="9"/>
  <c r="E73" i="9"/>
  <c r="E74" i="9"/>
  <c r="E76" i="9"/>
  <c r="E80" i="9"/>
  <c r="E69" i="8"/>
  <c r="E72" i="8"/>
  <c r="E73" i="8"/>
  <c r="E74" i="8"/>
  <c r="E76" i="8"/>
  <c r="E80" i="8"/>
  <c r="E69" i="6"/>
  <c r="E72" i="6"/>
  <c r="E73" i="6"/>
  <c r="E74" i="6"/>
  <c r="E76" i="6"/>
  <c r="E80" i="6"/>
  <c r="E69" i="4"/>
  <c r="E72" i="4"/>
  <c r="E74" i="4"/>
  <c r="E73" i="4"/>
  <c r="E76" i="4"/>
  <c r="E80" i="4"/>
  <c r="E73" i="16" l="1"/>
  <c r="E74" i="16"/>
  <c r="E76" i="16" s="1"/>
  <c r="E80" i="16" s="1"/>
  <c r="E70" i="15"/>
  <c r="E73" i="15" s="1"/>
  <c r="E75" i="15" s="1"/>
  <c r="E74" i="15"/>
  <c r="E77" i="15" l="1"/>
  <c r="E81" i="15" s="1"/>
</calcChain>
</file>

<file path=xl/sharedStrings.xml><?xml version="1.0" encoding="utf-8"?>
<sst xmlns="http://schemas.openxmlformats.org/spreadsheetml/2006/main" count="278" uniqueCount="93">
  <si>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</si>
  <si>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</si>
  <si>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</si>
  <si>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</si>
  <si>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</si>
  <si>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</si>
  <si>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</si>
  <si>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</si>
  <si>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</si>
  <si>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</si>
  <si>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</si>
  <si>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</si>
  <si>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</si>
  <si>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</si>
  <si>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</si>
  <si>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</si>
  <si>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</si>
  <si>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</si>
  <si>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</si>
  <si>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</si>
  <si>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</si>
  <si>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</si>
  <si>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</si>
  <si>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</si>
  <si>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</si>
  <si>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</si>
  <si>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</si>
  <si>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</si>
  <si>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</si>
  <si>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</si>
  <si>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</si>
  <si>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</si>
  <si>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</si>
  <si>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</si>
  <si>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</si>
  <si>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</si>
  <si>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</si>
  <si>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</si>
  <si>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</si>
  <si>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</si>
  <si>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</si>
  <si>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</si>
  <si>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</si>
  <si>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</si>
  <si>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</si>
  <si>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</si>
  <si>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</si>
  <si>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</si>
  <si>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</si>
  <si>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</si>
  <si>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</si>
  <si>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</si>
  <si>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</si>
  <si>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</si>
  <si>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</si>
  <si>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</si>
  <si>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</si>
  <si>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1ER OCTOBRE 2019</t>
  </si>
  <si>
    <t>JACQUES MORIN</t>
  </si>
  <si>
    <t>9141-5489 QUÉBEC INC (ÉQUIPE MORIN)</t>
  </si>
  <si>
    <t>62 rue Saint-Joseph
Sainte-Thérèse (Québec) J7E 3L6</t>
  </si>
  <si>
    <t># 19247</t>
  </si>
  <si>
    <t xml:space="preserve"> - Discussion avec vous: 2 dossiers - a) rachat d'actions et b) vente de compagnie ;</t>
  </si>
  <si>
    <t>Le 16 DÉCEMBRE 2019</t>
  </si>
  <si>
    <t># 19319</t>
  </si>
  <si>
    <t xml:space="preserve"> - Analyse de la situation soumise de Activix pour achat de condo et pour voiture de luxe pour employés ;</t>
  </si>
  <si>
    <t>Le 29 AVRIL 2020</t>
  </si>
  <si>
    <t># 20139</t>
  </si>
  <si>
    <t xml:space="preserve"> - Analyse des règles fiscales applicables à l'entreprise de clinique de médecine naturelle compte de tenu de diffférents critères ;</t>
  </si>
  <si>
    <t>Le 28 JUILLET 2020</t>
  </si>
  <si>
    <t># 20199</t>
  </si>
  <si>
    <t xml:space="preserve"> - Question relativement à la renonciation aux dividendes ;</t>
  </si>
  <si>
    <t>Le 27 OCTOBRE 2020</t>
  </si>
  <si>
    <t># 20261</t>
  </si>
  <si>
    <t xml:space="preserve"> - Recherches fiscales et discussion téléphonique entourant l'imposition de revenus de redevances pour franchiseur ;</t>
  </si>
  <si>
    <t>Le 18 JUIN 2021</t>
  </si>
  <si>
    <t># 21255</t>
  </si>
  <si>
    <t xml:space="preserve"> - Discussion relativement à un transfert de chalet l</t>
  </si>
  <si>
    <t>Le 21 JUILLET 2021</t>
  </si>
  <si>
    <t># 21314</t>
  </si>
  <si>
    <t xml:space="preserve"> - Discussion relativement à l'imposition des flips immobiliers ;</t>
  </si>
  <si>
    <t>Le 20 DÉCEMBRE 2022</t>
  </si>
  <si>
    <t># 22436</t>
  </si>
  <si>
    <t xml:space="preserve"> - Dossier Pré-Maternelle Les Oiselets - Discussion téléphonique avec vous, obtention et analyse de toute la documentation juridique et fiscale survenue, préparation d'un sommaire des conséquences et description des impacts ;</t>
  </si>
  <si>
    <t>Le 21 MARS 2023</t>
  </si>
  <si>
    <t># 23066</t>
  </si>
  <si>
    <t xml:space="preserve"> - Répondre à de multiples questions fiscales par téléphone dans divers dossiers ;</t>
  </si>
  <si>
    <t xml:space="preserve"> - Travail dans le dossier de 9447-9862 Québec inc - analyse de la transaction, des impacts, du T5, des modifications au T5, etc.</t>
  </si>
  <si>
    <t>Le 18 FÉVRIER 2024</t>
  </si>
  <si>
    <t># 24028</t>
  </si>
  <si>
    <t xml:space="preserve"> - Dossier Activix - Préparation de la déclaration de revenu amendée ;</t>
  </si>
  <si>
    <t># 19206</t>
  </si>
  <si>
    <t>Le 25 JUILLET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</si>
</sst>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10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2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7" fillId="0" borderId="0" xfId="3" applyFont="1" applyAlignment="1">
      <alignment horizontal="left" indent="1"/>
    </xf>
    <xf numFmtId="0" fontId="17" fillId="0" borderId="0" xfId="3" applyFont="1" applyAlignment="1">
      <alignment horizontal="left"/>
    </xf>
    <xf numFmtId="0" fontId="17" fillId="0" borderId="0" xfId="3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12" fillId="0" borderId="0" xfId="3" applyFont="1" applyAlignment="1">
      <alignment horizontal="left" wrapText="1" indent="1" shrinkToFit="1"/>
    </xf>
    <xf numFmtId="0" fontId="12" fillId="0" borderId="0" xfId="3" applyFont="1"/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10" fillId="0" borderId="13" xfId="3" applyFont="1" applyBorder="1" applyAlignment="1">
      <alignment horizontal="center"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E0B8097-C692-49D0-81A5-029462521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6F74B-CB69-4262-89B8-13B8FB172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5FC952D-A887-4514-92F5-19B249FC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BC6F19-74C1-4970-85A4-22916DEEF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B4D502-2788-4B1B-987E-541FC0D3E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AB1D59-D287-46FB-93A5-3BC3BB5D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CB60D7A-9170-45FF-B889-B3C1012E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A465AE0-DC91-4A1B-8FC9-A633E3AD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6D4E5D-E3D9-43A7-9A31-F07A54E34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975694-5118-43FC-8240-11BD936A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istration\Facturation\1462%20-%20Jacquer%20Morin.xlsx" TargetMode="External"/><Relationship Id="rId1" Type="http://schemas.openxmlformats.org/officeDocument/2006/relationships/externalLinkPath" Target="1462%20-%20Jacquer%20Mor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tivités"/>
    </sheetNames>
    <sheetDataSet>
      <sheetData sheetId="0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à nos bureaux de Boucherville;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Recueuillir les informations pour la création d'une société;</v>
          </cell>
        </row>
        <row r="10">
          <cell r="C10" t="str">
            <v xml:space="preserve"> - Recueuillir les informations pour la création d'une fiducie;</v>
          </cell>
        </row>
        <row r="11">
          <cell r="C11" t="str">
            <v xml:space="preserve"> - Prise de connaissance et analyse des documents soumis;</v>
          </cell>
        </row>
        <row r="12">
          <cell r="C12" t="str">
            <v xml:space="preserve"> - Analyse des livres des minutes pour déterminer les caractéristiques fiscales des actions;</v>
          </cell>
        </row>
        <row r="13">
          <cell r="C13" t="str">
            <v xml:space="preserve"> - Rédaction d'un mémorandum fiscal pour mettre en place la réorganisation;</v>
          </cell>
        </row>
        <row r="14">
          <cell r="C14" t="str">
            <v xml:space="preserve"> - Préparation d'un organigramme avant et après opérations;</v>
          </cell>
        </row>
        <row r="15">
          <cell r="C15" t="str">
            <v xml:space="preserve"> - Recherches et analyses fiscales requises pour la mise en place de la réorganisation;</v>
          </cell>
        </row>
        <row r="16">
          <cell r="C16" t="str">
            <v xml:space="preserve"> - Analyse des risques fiscaux potentiels (règles générales anti-évitement générale et spécifiques);</v>
          </cell>
        </row>
        <row r="17">
          <cell r="C17" t="str">
            <v xml:space="preserve"> - Estimation du calcul du Revenu Protégé année par année nécessaire pour les fins de la réorganisation;</v>
          </cell>
        </row>
        <row r="18">
          <cell r="C18" t="str">
            <v xml:space="preserve"> - Révision de la documentation juridique afférente à la présente réorganisation;</v>
          </cell>
        </row>
        <row r="19">
          <cell r="C19" t="str">
            <v xml:space="preserve"> - Discussion avec un expert en taxes à la consommation pour les différents aspects de la réorganisation;</v>
          </cell>
        </row>
        <row r="20">
          <cell r="C20" t="str">
            <v xml:space="preserve"> - Préparation de directives sur l'utilisation de votre nouvelle structure;</v>
          </cell>
        </row>
        <row r="21">
          <cell r="C21" t="str">
            <v xml:space="preserve"> - Aide à la détermination de la juste valeur marchande;</v>
          </cell>
        </row>
        <row r="22">
          <cell r="C22" t="str">
            <v xml:space="preserve"> - Divers calculs effectués en lien avec la mise en place;</v>
          </cell>
        </row>
        <row r="23">
          <cell r="C23" t="str">
            <v xml:space="preserve"> - Préparation du formulaire RC1 d'obtention du numéro d'entreprise fédéral pour la nouvelle société;</v>
          </cell>
        </row>
        <row r="24">
          <cell r="C24" t="str">
            <v xml:space="preserve"> - Préparation des formulaires de roulement T2057 et TP-518 requis;</v>
          </cell>
        </row>
        <row r="25">
          <cell r="C25" t="str">
            <v xml:space="preserve"> - Préparation des formulaires de ventes de comptes clients T2022 et TP-184 requis;</v>
          </cell>
        </row>
        <row r="26">
          <cell r="C26" t="str">
            <v xml:space="preserve"> - Préparation des formulaires de taxes FP-2044 requis pour le transfert de la totalité ou presque d'une entreprise;</v>
          </cell>
        </row>
        <row r="27">
          <cell r="C27" t="str">
            <v xml:space="preserve"> - Préparation des formulaires de CDC T2054 et CO-502 requis;</v>
          </cell>
        </row>
        <row r="28">
          <cell r="C28" t="str">
            <v xml:space="preserve"> - Préparation du formulaire T2027 - règlement de dette lors de la liquidation de filiale;</v>
          </cell>
        </row>
        <row r="29">
          <cell r="C29" t="str">
            <v xml:space="preserve"> - Préparer un sommaire de chèques à faire pour la séance de clôture</v>
          </cell>
        </row>
        <row r="30">
          <cell r="C30" t="str">
            <v xml:space="preserve"> - Préparation des formulaires de choix fiscaux de clauses de non-concurrence;</v>
          </cell>
        </row>
        <row r="31">
          <cell r="C31" t="str">
            <v xml:space="preserve"> - Diverses discussions téléphoniques avec vous ;</v>
          </cell>
        </row>
        <row r="32">
          <cell r="C32" t="str">
            <v xml:space="preserve"> - Diverses discussions téléphoniques avec vous et le juriste;</v>
          </cell>
        </row>
        <row r="33">
          <cell r="C33" t="str">
            <v xml:space="preserve"> - Diverses discussions téléphoniques avec vous, le juriste et votre comptable;</v>
          </cell>
        </row>
        <row r="34">
          <cell r="C34" t="str">
            <v xml:space="preserve"> - Lecture et rédaction de divers courriels avec les divers intervenants;</v>
          </cell>
        </row>
        <row r="35">
          <cell r="C35" t="str">
            <v xml:space="preserve"> - Rencontre avec vous pour la signature des documents préparés;</v>
          </cell>
        </row>
        <row r="37">
          <cell r="C37" t="str">
            <v>Conformité</v>
          </cell>
        </row>
        <row r="38">
          <cell r="C38" t="str">
            <v xml:space="preserve"> - Préparation de votre déclaration de revenu pour l'année d'imposition xxx;</v>
          </cell>
        </row>
        <row r="39">
          <cell r="C39" t="str">
            <v xml:space="preserve"> - Préparation de votre déclaration de revenu et de celle de votre conjointe pour l'année d'imposition xxx;</v>
          </cell>
        </row>
        <row r="40">
          <cell r="C40" t="str">
            <v xml:space="preserve"> - Préparation de la déclaration de revenu de la fiducie pour l'année d'imposition xxx;</v>
          </cell>
        </row>
        <row r="41">
          <cell r="C41" t="str">
            <v xml:space="preserve"> - Révision de la T2 de et discussions avec les vérificateurs: dossier de xxx;</v>
          </cell>
        </row>
        <row r="42">
          <cell r="C42" t="str">
            <v xml:space="preserve"> - 2ième révision de la T2 dans le dossier de xxx;</v>
          </cell>
        </row>
        <row r="43">
          <cell r="C43" t="str">
            <v xml:space="preserve"> - Révision de la T3 et discussions avec les vérificateurs: dossier de xxx;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F929-B602-4F7E-AC64-AB3EEF005DD0}">
  <sheetPr>
    <pageSetUpPr fitToPage="1"/>
  </sheetPr>
  <dimension ref="A12:F92"/>
  <sheetViews>
    <sheetView tabSelected="1" view="pageBreakPreview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51" customWidth="1"/>
    <col min="5" max="5" width="17.7109375" style="51" customWidth="1"/>
    <col min="6" max="6" width="10.5703125" style="51" customWidth="1"/>
    <col min="7" max="16384" width="11.42578125" style="51"/>
  </cols>
  <sheetData>
    <row r="12" spans="2:5" x14ac:dyDescent="0.2">
      <c r="B12" s="100"/>
      <c r="E12" s="99"/>
    </row>
    <row r="13" spans="2:5" x14ac:dyDescent="0.2">
      <c r="B13" s="100"/>
      <c r="E13" s="99"/>
    </row>
    <row r="14" spans="2:5" x14ac:dyDescent="0.2">
      <c r="B14" s="100"/>
      <c r="E14" s="99"/>
    </row>
    <row r="15" spans="2:5" x14ac:dyDescent="0.2">
      <c r="B15" s="100"/>
      <c r="E15" s="99"/>
    </row>
    <row r="16" spans="2:5" x14ac:dyDescent="0.2">
      <c r="B16" s="100"/>
      <c r="E16" s="99"/>
    </row>
    <row r="17" spans="1:6" x14ac:dyDescent="0.2">
      <c r="B17" s="100"/>
      <c r="E17" s="99"/>
    </row>
    <row r="18" spans="1:6" x14ac:dyDescent="0.2">
      <c r="B18" s="100"/>
      <c r="E18" s="99"/>
    </row>
    <row r="19" spans="1:6" x14ac:dyDescent="0.2">
      <c r="B19" s="100"/>
      <c r="E19" s="99"/>
    </row>
    <row r="20" spans="1:6" x14ac:dyDescent="0.2">
      <c r="B20" s="100"/>
      <c r="E20" s="99"/>
    </row>
    <row r="21" spans="1:6" ht="15" x14ac:dyDescent="0.2">
      <c r="A21" s="89"/>
      <c r="B21" s="82" t="s">
        <v>92</v>
      </c>
      <c r="C21" s="47"/>
      <c r="D21" s="47"/>
      <c r="E21" s="47"/>
      <c r="F21" s="47"/>
    </row>
    <row r="22" spans="1:6" ht="15" x14ac:dyDescent="0.2">
      <c r="A22" s="89"/>
      <c r="B22" s="81"/>
      <c r="C22" s="47"/>
      <c r="D22" s="47"/>
      <c r="E22" s="47"/>
      <c r="F22" s="47"/>
    </row>
    <row r="23" spans="1:6" ht="15" x14ac:dyDescent="0.2">
      <c r="A23" s="89"/>
      <c r="B23" s="81"/>
      <c r="C23" s="47"/>
      <c r="D23" s="47"/>
      <c r="E23" s="47"/>
      <c r="F23" s="47"/>
    </row>
    <row r="24" spans="1:6" ht="15" x14ac:dyDescent="0.2">
      <c r="A24" s="89"/>
      <c r="B24" s="82" t="s">
        <v>58</v>
      </c>
      <c r="C24" s="47"/>
      <c r="D24" s="47"/>
      <c r="E24" s="47"/>
      <c r="F24" s="47"/>
    </row>
    <row r="25" spans="1:6" ht="15" x14ac:dyDescent="0.2">
      <c r="A25" s="89"/>
      <c r="B25" s="82" t="s">
        <v>59</v>
      </c>
      <c r="C25" s="47"/>
      <c r="D25" s="47"/>
      <c r="E25" s="47"/>
      <c r="F25" s="47"/>
    </row>
    <row r="26" spans="1:6" ht="33.75" customHeight="1" x14ac:dyDescent="0.2">
      <c r="A26" s="89"/>
      <c r="B26" s="98" t="s">
        <v>60</v>
      </c>
      <c r="C26" s="47"/>
      <c r="D26" s="47"/>
      <c r="E26" s="47"/>
      <c r="F26" s="47"/>
    </row>
    <row r="27" spans="1:6" x14ac:dyDescent="0.2">
      <c r="A27" s="90"/>
      <c r="B27" s="47"/>
      <c r="C27" s="96"/>
      <c r="D27" s="96"/>
      <c r="E27" s="97"/>
      <c r="F27" s="47"/>
    </row>
    <row r="28" spans="1:6" ht="15" x14ac:dyDescent="0.2">
      <c r="A28" s="89"/>
      <c r="B28" s="96"/>
      <c r="C28" s="96"/>
      <c r="D28" s="95" t="s">
        <v>15</v>
      </c>
      <c r="E28" s="95" t="s">
        <v>91</v>
      </c>
      <c r="F28" s="47"/>
    </row>
    <row r="29" spans="1:6" ht="13.5" thickBot="1" x14ac:dyDescent="0.25">
      <c r="A29" s="94"/>
      <c r="B29" s="94"/>
      <c r="C29" s="94"/>
      <c r="D29" s="94"/>
      <c r="E29" s="94"/>
      <c r="F29" s="93"/>
    </row>
    <row r="30" spans="1:6" s="91" customFormat="1" ht="21.75" customHeight="1" x14ac:dyDescent="0.2">
      <c r="A30" s="92" t="s">
        <v>0</v>
      </c>
      <c r="B30" s="92"/>
      <c r="C30" s="92"/>
      <c r="D30" s="92"/>
      <c r="E30" s="92"/>
      <c r="F30" s="92"/>
    </row>
    <row r="31" spans="1:6" x14ac:dyDescent="0.2">
      <c r="A31" s="89"/>
      <c r="B31" s="90"/>
      <c r="C31" s="89"/>
      <c r="D31" s="89"/>
      <c r="E31" s="89"/>
    </row>
    <row r="32" spans="1:6" ht="14.25" x14ac:dyDescent="0.2">
      <c r="A32" s="47"/>
      <c r="B32" s="88" t="s">
        <v>6</v>
      </c>
      <c r="C32" s="88"/>
      <c r="D32" s="88"/>
      <c r="E32" s="50"/>
      <c r="F32" s="47"/>
    </row>
    <row r="33" spans="1:6" ht="14.25" x14ac:dyDescent="0.2">
      <c r="A33" s="47"/>
      <c r="B33" s="87"/>
      <c r="C33" s="87"/>
      <c r="D33" s="87"/>
      <c r="E33" s="50"/>
      <c r="F33" s="47"/>
    </row>
    <row r="34" spans="1:6" ht="14.25" x14ac:dyDescent="0.2">
      <c r="A34" s="47"/>
      <c r="B34" s="87"/>
      <c r="C34" s="87"/>
      <c r="D34" s="87"/>
      <c r="E34" s="50"/>
      <c r="F34" s="47"/>
    </row>
    <row r="35" spans="1:6" ht="14.25" x14ac:dyDescent="0.2">
      <c r="A35" s="47"/>
      <c r="B35" s="87" t="s">
        <v>90</v>
      </c>
      <c r="C35" s="87"/>
      <c r="D35" s="87"/>
      <c r="E35" s="50">
        <f>2.75*265</f>
        <v>728.75</v>
      </c>
      <c r="F35" s="47"/>
    </row>
    <row r="36" spans="1:6" ht="14.25" x14ac:dyDescent="0.2">
      <c r="A36" s="47"/>
      <c r="B36" s="87"/>
      <c r="C36" s="87"/>
      <c r="D36" s="87"/>
      <c r="E36" s="50"/>
      <c r="F36" s="47"/>
    </row>
    <row r="37" spans="1:6" ht="14.25" x14ac:dyDescent="0.2">
      <c r="A37" s="47"/>
      <c r="B37" s="87"/>
      <c r="C37" s="87"/>
      <c r="D37" s="87"/>
      <c r="E37" s="50"/>
      <c r="F37" s="47"/>
    </row>
    <row r="38" spans="1:6" ht="14.25" x14ac:dyDescent="0.2">
      <c r="A38" s="47"/>
      <c r="B38" s="87"/>
      <c r="C38" s="87"/>
      <c r="D38" s="87"/>
      <c r="E38" s="50"/>
      <c r="F38" s="47"/>
    </row>
    <row r="39" spans="1:6" ht="14.25" x14ac:dyDescent="0.2">
      <c r="A39" s="47"/>
      <c r="B39" s="87"/>
      <c r="C39" s="87"/>
      <c r="D39" s="87"/>
      <c r="E39" s="50"/>
      <c r="F39" s="47"/>
    </row>
    <row r="40" spans="1:6" ht="14.25" x14ac:dyDescent="0.2">
      <c r="A40" s="47"/>
      <c r="B40" s="87"/>
      <c r="C40" s="87"/>
      <c r="D40" s="87"/>
      <c r="E40" s="50"/>
      <c r="F40" s="47"/>
    </row>
    <row r="41" spans="1:6" ht="14.25" x14ac:dyDescent="0.2">
      <c r="A41" s="47"/>
      <c r="B41" s="87"/>
      <c r="C41" s="87"/>
      <c r="D41" s="87"/>
      <c r="E41" s="50"/>
      <c r="F41" s="47"/>
    </row>
    <row r="42" spans="1:6" ht="14.25" x14ac:dyDescent="0.2">
      <c r="A42" s="47"/>
      <c r="B42" s="87"/>
      <c r="C42" s="87"/>
      <c r="D42" s="87"/>
      <c r="E42" s="50"/>
      <c r="F42" s="47"/>
    </row>
    <row r="43" spans="1:6" ht="14.25" x14ac:dyDescent="0.2">
      <c r="A43" s="47"/>
      <c r="B43" s="87"/>
      <c r="C43" s="87"/>
      <c r="D43" s="87"/>
      <c r="E43" s="50"/>
      <c r="F43" s="47"/>
    </row>
    <row r="44" spans="1:6" ht="14.25" x14ac:dyDescent="0.2">
      <c r="A44" s="47"/>
      <c r="B44" s="87"/>
      <c r="C44" s="87"/>
      <c r="D44" s="87"/>
      <c r="E44" s="50"/>
      <c r="F44" s="47"/>
    </row>
    <row r="45" spans="1:6" ht="14.25" x14ac:dyDescent="0.2">
      <c r="A45" s="47"/>
      <c r="B45" s="87"/>
      <c r="C45" s="87"/>
      <c r="D45" s="87"/>
      <c r="E45" s="50"/>
      <c r="F45" s="47"/>
    </row>
    <row r="46" spans="1:6" ht="14.25" x14ac:dyDescent="0.2">
      <c r="A46" s="47"/>
      <c r="B46" s="87"/>
      <c r="C46" s="87"/>
      <c r="D46" s="87"/>
      <c r="E46" s="50"/>
      <c r="F46" s="47"/>
    </row>
    <row r="47" spans="1:6" ht="14.25" x14ac:dyDescent="0.2">
      <c r="A47" s="47"/>
      <c r="B47" s="87"/>
      <c r="C47" s="87"/>
      <c r="D47" s="87"/>
      <c r="E47" s="50"/>
      <c r="F47" s="47"/>
    </row>
    <row r="48" spans="1:6" ht="14.25" x14ac:dyDescent="0.2">
      <c r="A48" s="47"/>
      <c r="B48" s="87"/>
      <c r="C48" s="87"/>
      <c r="D48" s="87"/>
      <c r="E48" s="50"/>
      <c r="F48" s="47"/>
    </row>
    <row r="49" spans="1:6" ht="14.25" x14ac:dyDescent="0.2">
      <c r="A49" s="47"/>
      <c r="B49" s="87"/>
      <c r="C49" s="87"/>
      <c r="D49" s="87"/>
      <c r="E49" s="50"/>
      <c r="F49" s="47"/>
    </row>
    <row r="50" spans="1:6" ht="14.25" x14ac:dyDescent="0.2">
      <c r="A50" s="47"/>
      <c r="B50" s="87"/>
      <c r="C50" s="87"/>
      <c r="D50" s="87"/>
      <c r="E50" s="50"/>
      <c r="F50" s="47"/>
    </row>
    <row r="51" spans="1:6" ht="14.25" x14ac:dyDescent="0.2">
      <c r="A51" s="47"/>
      <c r="B51" s="87"/>
      <c r="C51" s="87"/>
      <c r="D51" s="87"/>
      <c r="E51" s="50"/>
      <c r="F51" s="47"/>
    </row>
    <row r="52" spans="1:6" ht="14.25" x14ac:dyDescent="0.2">
      <c r="A52" s="47"/>
      <c r="B52" s="87"/>
      <c r="C52" s="87"/>
      <c r="D52" s="87"/>
      <c r="E52" s="50"/>
      <c r="F52" s="47"/>
    </row>
    <row r="53" spans="1:6" ht="14.25" x14ac:dyDescent="0.2">
      <c r="A53" s="47"/>
      <c r="B53" s="87"/>
      <c r="C53" s="87"/>
      <c r="D53" s="87"/>
      <c r="E53" s="50"/>
      <c r="F53" s="47"/>
    </row>
    <row r="54" spans="1:6" ht="14.25" x14ac:dyDescent="0.2">
      <c r="A54" s="47"/>
      <c r="B54" s="87"/>
      <c r="C54" s="87"/>
      <c r="D54" s="87"/>
      <c r="E54" s="50"/>
      <c r="F54" s="47"/>
    </row>
    <row r="55" spans="1:6" ht="14.25" x14ac:dyDescent="0.2">
      <c r="A55" s="47"/>
      <c r="B55" s="87"/>
      <c r="C55" s="87"/>
      <c r="D55" s="87"/>
      <c r="E55" s="50"/>
      <c r="F55" s="47"/>
    </row>
    <row r="56" spans="1:6" ht="14.25" x14ac:dyDescent="0.2">
      <c r="A56" s="47"/>
      <c r="B56" s="87"/>
      <c r="C56" s="87"/>
      <c r="D56" s="87"/>
      <c r="E56" s="50"/>
      <c r="F56" s="47"/>
    </row>
    <row r="57" spans="1:6" ht="14.25" x14ac:dyDescent="0.2">
      <c r="A57" s="47"/>
      <c r="B57" s="87"/>
      <c r="C57" s="87"/>
      <c r="D57" s="87"/>
      <c r="E57" s="50"/>
      <c r="F57" s="47"/>
    </row>
    <row r="58" spans="1:6" ht="14.25" x14ac:dyDescent="0.2">
      <c r="A58" s="47"/>
      <c r="B58" s="87"/>
      <c r="C58" s="87"/>
      <c r="D58" s="87"/>
      <c r="E58" s="50"/>
      <c r="F58" s="47"/>
    </row>
    <row r="59" spans="1:6" ht="14.25" x14ac:dyDescent="0.2">
      <c r="A59" s="47"/>
      <c r="B59" s="87"/>
      <c r="C59" s="87"/>
      <c r="D59" s="87"/>
      <c r="E59" s="50"/>
      <c r="F59" s="47"/>
    </row>
    <row r="60" spans="1:6" ht="14.25" x14ac:dyDescent="0.2">
      <c r="A60" s="47"/>
      <c r="B60" s="87"/>
      <c r="C60" s="87"/>
      <c r="D60" s="87"/>
      <c r="E60" s="50"/>
      <c r="F60" s="47"/>
    </row>
    <row r="61" spans="1:6" ht="14.25" x14ac:dyDescent="0.2">
      <c r="A61" s="47"/>
      <c r="B61" s="87"/>
      <c r="C61" s="87"/>
      <c r="D61" s="87"/>
      <c r="E61" s="50"/>
      <c r="F61" s="47"/>
    </row>
    <row r="62" spans="1:6" ht="14.25" x14ac:dyDescent="0.2">
      <c r="A62" s="47"/>
      <c r="B62" s="87"/>
      <c r="C62" s="87"/>
      <c r="D62" s="87"/>
      <c r="E62" s="50"/>
      <c r="F62" s="47"/>
    </row>
    <row r="63" spans="1:6" ht="14.25" x14ac:dyDescent="0.2">
      <c r="A63" s="47"/>
      <c r="B63" s="87"/>
      <c r="C63" s="87"/>
      <c r="D63" s="87"/>
      <c r="E63" s="50"/>
      <c r="F63" s="47"/>
    </row>
    <row r="64" spans="1:6" ht="14.25" x14ac:dyDescent="0.2">
      <c r="A64" s="47"/>
      <c r="B64" s="87"/>
      <c r="C64" s="87"/>
      <c r="D64" s="87"/>
      <c r="E64" s="50"/>
      <c r="F64" s="47"/>
    </row>
    <row r="65" spans="1:6" ht="14.25" x14ac:dyDescent="0.2">
      <c r="A65" s="47"/>
      <c r="B65" s="48"/>
      <c r="C65" s="49"/>
      <c r="D65" s="49"/>
      <c r="E65" s="50"/>
      <c r="F65" s="47"/>
    </row>
    <row r="66" spans="1:6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47"/>
      <c r="B67" s="87"/>
      <c r="C67" s="87"/>
      <c r="D67" s="87"/>
      <c r="E67" s="50"/>
      <c r="F67" s="47"/>
    </row>
    <row r="68" spans="1:6" ht="13.5" customHeight="1" x14ac:dyDescent="0.2">
      <c r="A68" s="47"/>
      <c r="B68" s="87"/>
      <c r="C68" s="87"/>
      <c r="D68" s="87"/>
      <c r="E68" s="50"/>
      <c r="F68" s="47"/>
    </row>
    <row r="69" spans="1:6" ht="13.5" customHeight="1" x14ac:dyDescent="0.2">
      <c r="A69" s="47"/>
      <c r="B69" s="82" t="s">
        <v>19</v>
      </c>
      <c r="C69" s="81"/>
      <c r="D69" s="81"/>
      <c r="E69" s="30">
        <f>SUM(E35:E67)</f>
        <v>728.75</v>
      </c>
      <c r="F69" s="47"/>
    </row>
    <row r="70" spans="1:6" ht="13.5" customHeight="1" x14ac:dyDescent="0.2">
      <c r="A70" s="47"/>
      <c r="B70" s="86" t="s">
        <v>16</v>
      </c>
      <c r="C70" s="81"/>
      <c r="D70" s="81"/>
      <c r="E70" s="31">
        <v>0</v>
      </c>
      <c r="F70" s="47"/>
    </row>
    <row r="71" spans="1:6" ht="13.5" customHeight="1" x14ac:dyDescent="0.2">
      <c r="A71" s="47"/>
      <c r="B71" s="86" t="s">
        <v>17</v>
      </c>
      <c r="C71" s="81"/>
      <c r="D71" s="81"/>
      <c r="E71" s="31">
        <v>0</v>
      </c>
      <c r="F71" s="47"/>
    </row>
    <row r="72" spans="1:6" ht="13.5" customHeight="1" x14ac:dyDescent="0.2">
      <c r="A72" s="47"/>
      <c r="B72" s="82" t="s">
        <v>18</v>
      </c>
      <c r="C72" s="81"/>
      <c r="D72" s="81"/>
      <c r="E72" s="30">
        <f>SUM(E69:E71)</f>
        <v>728.75</v>
      </c>
      <c r="F72" s="47"/>
    </row>
    <row r="73" spans="1:6" ht="13.5" customHeight="1" x14ac:dyDescent="0.2">
      <c r="A73" s="47"/>
      <c r="B73" s="81" t="s">
        <v>5</v>
      </c>
      <c r="C73" s="85">
        <v>0.05</v>
      </c>
      <c r="D73" s="81"/>
      <c r="E73" s="36">
        <f>ROUND(E72*C73,2)</f>
        <v>36.44</v>
      </c>
      <c r="F73" s="47"/>
    </row>
    <row r="74" spans="1:6" ht="13.5" customHeight="1" x14ac:dyDescent="0.2">
      <c r="A74" s="47"/>
      <c r="B74" s="81" t="s">
        <v>4</v>
      </c>
      <c r="C74" s="84">
        <v>9.9750000000000005E-2</v>
      </c>
      <c r="D74" s="81"/>
      <c r="E74" s="44">
        <f>ROUND(E72*C74,2)</f>
        <v>72.69</v>
      </c>
      <c r="F74" s="47"/>
    </row>
    <row r="75" spans="1:6" ht="13.5" customHeight="1" x14ac:dyDescent="0.2">
      <c r="A75" s="47"/>
      <c r="B75" s="81"/>
      <c r="C75" s="81"/>
      <c r="D75" s="81"/>
      <c r="E75" s="83"/>
      <c r="F75" s="47"/>
    </row>
    <row r="76" spans="1:6" ht="16.5" customHeight="1" thickBot="1" x14ac:dyDescent="0.25">
      <c r="A76" s="47"/>
      <c r="B76" s="82" t="s">
        <v>20</v>
      </c>
      <c r="C76" s="81"/>
      <c r="D76" s="81"/>
      <c r="E76" s="34">
        <f>SUM(E72:E74)</f>
        <v>837.88000000000011</v>
      </c>
      <c r="F76" s="47"/>
    </row>
    <row r="77" spans="1:6" ht="15.75" thickTop="1" x14ac:dyDescent="0.2">
      <c r="A77" s="47"/>
      <c r="B77" s="79"/>
      <c r="C77" s="79"/>
      <c r="D77" s="79"/>
      <c r="E77" s="78"/>
      <c r="F77" s="47"/>
    </row>
    <row r="78" spans="1:6" ht="15" x14ac:dyDescent="0.2">
      <c r="A78" s="47"/>
      <c r="B78" s="80" t="s">
        <v>22</v>
      </c>
      <c r="C78" s="80"/>
      <c r="D78" s="80"/>
      <c r="E78" s="78">
        <v>0</v>
      </c>
      <c r="F78" s="47"/>
    </row>
    <row r="79" spans="1:6" ht="15" x14ac:dyDescent="0.2">
      <c r="A79" s="47"/>
      <c r="B79" s="79"/>
      <c r="C79" s="79"/>
      <c r="D79" s="79"/>
      <c r="E79" s="78"/>
      <c r="F79" s="47"/>
    </row>
    <row r="80" spans="1:6" ht="19.5" customHeight="1" x14ac:dyDescent="0.2">
      <c r="A80" s="47"/>
      <c r="B80" s="77" t="s">
        <v>21</v>
      </c>
      <c r="C80" s="76"/>
      <c r="D80" s="76"/>
      <c r="E80" s="75">
        <f>E76-E78</f>
        <v>837.88000000000011</v>
      </c>
      <c r="F80" s="47"/>
    </row>
    <row r="81" spans="1:6" ht="13.5" customHeight="1" x14ac:dyDescent="0.2">
      <c r="A81" s="47"/>
      <c r="B81" s="47"/>
      <c r="C81" s="47"/>
      <c r="D81" s="47"/>
      <c r="E81" s="47"/>
      <c r="F81" s="47"/>
    </row>
    <row r="82" spans="1:6" x14ac:dyDescent="0.2">
      <c r="A82" s="47"/>
      <c r="B82" s="47"/>
      <c r="C82" s="47"/>
      <c r="D82" s="47"/>
      <c r="E82" s="47"/>
      <c r="F82" s="47"/>
    </row>
    <row r="83" spans="1:6" x14ac:dyDescent="0.2">
      <c r="A83" s="47"/>
      <c r="B83" s="74"/>
      <c r="C83" s="74"/>
      <c r="D83" s="74"/>
      <c r="E83" s="74"/>
      <c r="F83" s="47"/>
    </row>
    <row r="84" spans="1:6" ht="14.25" x14ac:dyDescent="0.2">
      <c r="A84" s="73" t="s">
        <v>44</v>
      </c>
      <c r="B84" s="73"/>
      <c r="C84" s="73"/>
      <c r="D84" s="73"/>
      <c r="E84" s="73"/>
      <c r="F84" s="73"/>
    </row>
    <row r="85" spans="1:6" ht="14.25" x14ac:dyDescent="0.2">
      <c r="A85" s="72" t="s">
        <v>45</v>
      </c>
      <c r="B85" s="72"/>
      <c r="C85" s="72"/>
      <c r="D85" s="72"/>
      <c r="E85" s="72"/>
      <c r="F85" s="72"/>
    </row>
    <row r="86" spans="1:6" x14ac:dyDescent="0.2">
      <c r="A86" s="47"/>
      <c r="B86" s="47"/>
      <c r="C86" s="47"/>
      <c r="D86" s="47"/>
      <c r="E86" s="47"/>
      <c r="F86" s="47"/>
    </row>
    <row r="87" spans="1:6" x14ac:dyDescent="0.2">
      <c r="A87" s="47"/>
      <c r="B87" s="71"/>
      <c r="C87" s="71"/>
      <c r="D87" s="71"/>
      <c r="E87" s="71"/>
      <c r="F87" s="47"/>
    </row>
    <row r="88" spans="1:6" ht="15" x14ac:dyDescent="0.2">
      <c r="A88" s="70" t="s">
        <v>7</v>
      </c>
      <c r="B88" s="70"/>
      <c r="C88" s="70"/>
      <c r="D88" s="70"/>
      <c r="E88" s="70"/>
      <c r="F88" s="70"/>
    </row>
    <row r="90" spans="1:6" ht="39.75" customHeight="1" x14ac:dyDescent="0.2">
      <c r="B90" s="69"/>
      <c r="C90" s="68"/>
      <c r="D90" s="68"/>
    </row>
    <row r="91" spans="1:6" ht="13.5" customHeight="1" x14ac:dyDescent="0.2"/>
    <row r="92" spans="1:6" x14ac:dyDescent="0.2">
      <c r="B92" s="67"/>
      <c r="C92" s="67"/>
      <c r="D92" s="67"/>
    </row>
  </sheetData>
  <mergeCells count="44">
    <mergeCell ref="B78:D78"/>
    <mergeCell ref="A85:F85"/>
    <mergeCell ref="B40:D40"/>
    <mergeCell ref="B41:D41"/>
    <mergeCell ref="B42:D42"/>
    <mergeCell ref="B43:D43"/>
    <mergeCell ref="B44:D44"/>
    <mergeCell ref="B45:D45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A414-A443-4EAB-B340-02D8FB620538}">
  <sheetPr>
    <pageSetUpPr fitToPage="1"/>
  </sheetPr>
  <dimension ref="A12:F93"/>
  <sheetViews>
    <sheetView view="pageBreakPreview" zoomScale="80" zoomScaleNormal="100" zoomScaleSheetLayoutView="80" workbookViewId="0">
      <selection activeCell="B66" sqref="B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86</v>
      </c>
      <c r="C35" s="59"/>
      <c r="D35" s="59"/>
      <c r="E35" s="29">
        <f>0.5*350</f>
        <v>175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 t="s">
        <v>87</v>
      </c>
      <c r="C38" s="59"/>
      <c r="D38" s="59"/>
      <c r="E38" s="29">
        <f>2.5*350</f>
        <v>875</v>
      </c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SUM(E35:E69)</f>
        <v>1050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1050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52.5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104.74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1207.24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22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1207.24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ht="14.25" x14ac:dyDescent="0.2">
      <c r="A86" s="61" t="s">
        <v>45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8:B80 B12:B20 B33:B69" xr:uid="{B9F9133D-2484-4613-9D01-CDBE25B972C0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D3A54-5416-4050-BBF2-78F740333344}">
  <sheetPr>
    <pageSetUpPr fitToPage="1"/>
  </sheetPr>
  <dimension ref="A12:F93"/>
  <sheetViews>
    <sheetView view="pageBreakPreview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86</v>
      </c>
      <c r="C35" s="59"/>
      <c r="D35" s="59"/>
      <c r="E35" s="29">
        <f>0.4*350</f>
        <v>140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ht="14.25" x14ac:dyDescent="0.2">
      <c r="A65" s="22"/>
      <c r="B65" s="59"/>
      <c r="C65" s="59"/>
      <c r="D65" s="59"/>
      <c r="E65" s="29"/>
      <c r="F65" s="22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4.25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59"/>
      <c r="C69" s="59"/>
      <c r="D69" s="59"/>
      <c r="E69" s="29"/>
      <c r="F69" s="22"/>
    </row>
    <row r="70" spans="1:6" ht="13.5" customHeight="1" x14ac:dyDescent="0.2">
      <c r="A70" s="22"/>
      <c r="B70" s="26" t="s">
        <v>19</v>
      </c>
      <c r="C70" s="27"/>
      <c r="D70" s="27"/>
      <c r="E70" s="30">
        <f>SUM(E35:E69)</f>
        <v>140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17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18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20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63"/>
      <c r="C78" s="63"/>
      <c r="D78" s="63"/>
      <c r="E78" s="37"/>
      <c r="F78" s="22"/>
    </row>
    <row r="79" spans="1:6" ht="15" x14ac:dyDescent="0.2">
      <c r="A79" s="22"/>
      <c r="B79" s="60" t="s">
        <v>22</v>
      </c>
      <c r="C79" s="60"/>
      <c r="D79" s="60"/>
      <c r="E79" s="37">
        <v>0</v>
      </c>
      <c r="F79" s="22"/>
    </row>
    <row r="80" spans="1:6" ht="15" x14ac:dyDescent="0.2">
      <c r="A80" s="22"/>
      <c r="B80" s="63"/>
      <c r="C80" s="63"/>
      <c r="D80" s="63"/>
      <c r="E80" s="37"/>
      <c r="F80" s="22"/>
    </row>
    <row r="81" spans="1:6" ht="19.5" customHeight="1" x14ac:dyDescent="0.2">
      <c r="A81" s="22"/>
      <c r="B81" s="38" t="s">
        <v>21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7"/>
      <c r="C84" s="57"/>
      <c r="D84" s="57"/>
      <c r="E84" s="57"/>
      <c r="F84" s="22"/>
    </row>
    <row r="85" spans="1:6" ht="14.25" x14ac:dyDescent="0.2">
      <c r="A85" s="65" t="s">
        <v>44</v>
      </c>
      <c r="B85" s="65"/>
      <c r="C85" s="65"/>
      <c r="D85" s="65"/>
      <c r="E85" s="65"/>
      <c r="F85" s="65"/>
    </row>
    <row r="86" spans="1:6" ht="14.25" x14ac:dyDescent="0.2">
      <c r="A86" s="61" t="s">
        <v>45</v>
      </c>
      <c r="B86" s="61"/>
      <c r="C86" s="61"/>
      <c r="D86" s="61"/>
      <c r="E86" s="61"/>
      <c r="F86" s="61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8"/>
      <c r="C88" s="58"/>
      <c r="D88" s="58"/>
      <c r="E88" s="58"/>
      <c r="F88" s="22"/>
    </row>
    <row r="89" spans="1:6" ht="15" x14ac:dyDescent="0.2">
      <c r="A89" s="64" t="s">
        <v>7</v>
      </c>
      <c r="B89" s="64"/>
      <c r="C89" s="64"/>
      <c r="D89" s="64"/>
      <c r="E89" s="64"/>
      <c r="F89" s="64"/>
    </row>
    <row r="91" spans="1:6" ht="39.75" customHeight="1" x14ac:dyDescent="0.2">
      <c r="B91" s="55"/>
      <c r="C91" s="56"/>
      <c r="D91" s="56"/>
    </row>
    <row r="92" spans="1:6" ht="13.5" customHeight="1" x14ac:dyDescent="0.2"/>
    <row r="93" spans="1:6" x14ac:dyDescent="0.2">
      <c r="B93" s="17"/>
      <c r="C93" s="17"/>
      <c r="D93" s="17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DE3E94E9-FAE8-4909-A414-D26B4B78CE3D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36" sqref="B36:D3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6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0.4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106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106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10.57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121.87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121.87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8DF5-C3FB-4B00-90B9-7324BA1BC07A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65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265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265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304.68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304.68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CE169B1-BBB1-48BD-B8F1-6CB509BE70B4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0EF4-9594-4EF2-97B4-42BD2B94B4B2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68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0.5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142.5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142.5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14.21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163.84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163.84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0E21E306-7163-4626-B4AA-B34B619D3EE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B6E5-3C1B-4141-A34A-9F3ADD73F767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71</v>
      </c>
      <c r="C35" s="59"/>
      <c r="D35" s="59"/>
      <c r="E35" s="29">
        <f>0.4*285</f>
        <v>114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114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114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5.7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131.07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131.07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4118FFF-2CBE-4BB1-ABC2-4A322665935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76A7-48A7-47F2-83F3-B43BAFD12170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74</v>
      </c>
      <c r="C35" s="59"/>
      <c r="D35" s="59"/>
      <c r="E35" s="29">
        <v>285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285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285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28.43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327.68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327.68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B51588C-F259-4C6D-89CF-E276CA24455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B620-AFFD-4BD6-B499-074A85198AD4}">
  <sheetPr>
    <pageSetUpPr fitToPage="1"/>
  </sheetPr>
  <dimension ref="A12:F92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77</v>
      </c>
      <c r="C35" s="59"/>
      <c r="D35" s="59"/>
      <c r="E35" s="29">
        <f>0.25*295</f>
        <v>73.75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CB175B5-A3C3-425B-B626-8D963F646D9D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90F9D-FD1A-49FF-9C74-DD60E2DC0D60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>
        <f>0.25*295</f>
        <v>73.75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73.75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7.36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84.8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84.8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00CE26E-B6CB-44DB-BA2D-A36C655B8F2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8DAC-FF29-4CAC-8F91-9B0C3AF66B7B}">
  <sheetPr>
    <pageSetUpPr fitToPage="1"/>
  </sheetPr>
  <dimension ref="A12:F92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54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32.25" customHeight="1" x14ac:dyDescent="0.2">
      <c r="A35" s="22"/>
      <c r="B35" s="59" t="s">
        <v>83</v>
      </c>
      <c r="C35" s="59"/>
      <c r="D35" s="59"/>
      <c r="E35" s="29">
        <f>3.75*325</f>
        <v>1218.75</v>
      </c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SUM(E35:E68)</f>
        <v>1218.75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1218.75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60.94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121.57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1401.26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1401.26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05209E5-F297-4E25-9E0E-A1B4FECB80C9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24</vt:i4>
      </vt:variant>
    </vt:vector>
  </HeadingPairs>
  <TitlesOfParts>
    <vt:vector size="36" baseType="lpstr">
      <vt:lpstr>25-07-19</vt:lpstr>
      <vt:lpstr>01-10-19</vt:lpstr>
      <vt:lpstr>16-12-19</vt:lpstr>
      <vt:lpstr>29-04-20</vt:lpstr>
      <vt:lpstr>28-07-20</vt:lpstr>
      <vt:lpstr>27-10-20</vt:lpstr>
      <vt:lpstr>18-06-21</vt:lpstr>
      <vt:lpstr>21-07-21</vt:lpstr>
      <vt:lpstr>04-02-22</vt:lpstr>
      <vt:lpstr>21-03-23</vt:lpstr>
      <vt:lpstr>18-02-24</vt:lpstr>
      <vt:lpstr>Activités</vt:lpstr>
      <vt:lpstr>Liste_Activités</vt:lpstr>
      <vt:lpstr>'01-10-19'!Print_Area</vt:lpstr>
      <vt:lpstr>'04-02-22'!Print_Area</vt:lpstr>
      <vt:lpstr>'16-12-19'!Print_Area</vt:lpstr>
      <vt:lpstr>'18-02-24'!Print_Area</vt:lpstr>
      <vt:lpstr>'18-06-21'!Print_Area</vt:lpstr>
      <vt:lpstr>'21-03-23'!Print_Area</vt:lpstr>
      <vt:lpstr>'21-07-21'!Print_Area</vt:lpstr>
      <vt:lpstr>'25-07-19'!Print_Area</vt:lpstr>
      <vt:lpstr>'27-10-20'!Print_Area</vt:lpstr>
      <vt:lpstr>'28-07-20'!Print_Area</vt:lpstr>
      <vt:lpstr>'29-04-20'!Print_Area</vt:lpstr>
      <vt:lpstr>Activités!Print_Area</vt:lpstr>
      <vt:lpstr>'01-10-19'!Zone_d_impression</vt:lpstr>
      <vt:lpstr>'04-02-22'!Zone_d_impression</vt:lpstr>
      <vt:lpstr>'16-12-19'!Zone_d_impression</vt:lpstr>
      <vt:lpstr>'18-02-24'!Zone_d_impression</vt:lpstr>
      <vt:lpstr>'18-06-21'!Zone_d_impression</vt:lpstr>
      <vt:lpstr>'21-03-23'!Zone_d_impression</vt:lpstr>
      <vt:lpstr>'21-07-21'!Zone_d_impression</vt:lpstr>
      <vt:lpstr>'25-07-19'!Zone_d_impression</vt:lpstr>
      <vt:lpstr>'27-10-20'!Zone_d_impression</vt:lpstr>
      <vt:lpstr>'28-07-20'!Zone_d_impression</vt:lpstr>
      <vt:lpstr>'29-04-20'!Zone_d_impression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2023-03-21T17:37:03Z</cp:lastPrinted>
  <dcterms:created xsi:type="dcterms:W3CDTF">1996-11-05T19:10:39Z</dcterms:created>
  <dcterms:modified xsi:type="dcterms:W3CDTF">2024-09-02T15:02:32Z</dcterms:modified>
</cp:coreProperties>
</file>