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codeName="ThisWorkbook" defaultThemeVersion="124226"/>
  <mc:AlternateContent xmlns:mc="http://schemas.openxmlformats.org/markup-compatibility/2006">
    <mc:Choice Requires="x15">
      <x15ac:absPath xmlns:x15ac="http://schemas.microsoft.com/office/spreadsheetml/2010/11/ac" url="P:\Administration\APP\GCF\Factures_Excel\"/>
    </mc:Choice>
  </mc:AlternateContent>
  <xr:revisionPtr revIDLastSave="0" documentId="13_ncr:1_{3B07070A-2C6F-4BF1-9FEA-8CF47F7316CB}" xr6:coauthVersionLast="47" xr6:coauthVersionMax="47" xr10:uidLastSave="{00000000-0000-0000-0000-000000000000}"/>
  <bookViews>
    <workbookView xWindow="38280" yWindow="-120" windowWidth="29040" windowHeight="15840" firstSheet="1" activeTab="19" xr2:uid="{00000000-000D-0000-FFFF-FFFF00000000}"/>
  </bookViews>
  <sheets>
    <sheet name="28-07-20" sheetId="4" r:id="rId1"/>
    <sheet name="14-12-20" sheetId="6" r:id="rId2"/>
    <sheet name="21-05-21" sheetId="7" r:id="rId3"/>
    <sheet name="21-07-21" sheetId="8" r:id="rId4"/>
    <sheet name="05-10-21" sheetId="9" r:id="rId5"/>
    <sheet name="29-03-22" sheetId="10" r:id="rId6"/>
    <sheet name="13-05-22" sheetId="11" r:id="rId7"/>
    <sheet name="30-06-22" sheetId="12" r:id="rId8"/>
    <sheet name="09-09-22" sheetId="13" r:id="rId9"/>
    <sheet name="21-12-22" sheetId="14" r:id="rId10"/>
    <sheet name="29-04-23" sheetId="15" r:id="rId11"/>
    <sheet name="03-10-23" sheetId="16" r:id="rId12"/>
    <sheet name="05-11-23" sheetId="17" r:id="rId13"/>
    <sheet name="18-02-24" sheetId="18" r:id="rId14"/>
    <sheet name="26-05-24" sheetId="19" r:id="rId15"/>
    <sheet name="24-06-24" sheetId="20" r:id="rId16"/>
    <sheet name="29-07-24" sheetId="21" r:id="rId17"/>
    <sheet name="Activités" sheetId="5" r:id="rId18"/>
    <sheet name="2024-09-07 - 24-24514" sheetId="22" r:id="rId19"/>
    <sheet name="2024-11-02 - 24-24605" sheetId="23" r:id="rId20"/>
  </sheets>
  <externalReferences>
    <externalReference r:id="rId21"/>
  </externalReferences>
  <definedNames>
    <definedName name="dnrServices">OFFSET([1]Admin!$Z$11,,,COUNTA([1]Admin!$Z:$Z)-1,1)</definedName>
    <definedName name="Liste_Activités">Activités!$C$5:$C$45</definedName>
    <definedName name="Print_Area" localSheetId="11">'03-10-23'!$A$1:$F$89</definedName>
    <definedName name="Print_Area" localSheetId="4">'05-10-21'!$A$1:$F$89</definedName>
    <definedName name="Print_Area" localSheetId="12">'05-11-23'!$A$1:$F$89</definedName>
    <definedName name="Print_Area" localSheetId="8">'09-09-22'!$A$1:$F$89</definedName>
    <definedName name="Print_Area" localSheetId="6">'13-05-22'!$A$1:$F$89</definedName>
    <definedName name="Print_Area" localSheetId="1">'14-12-20'!$A$1:$F$88</definedName>
    <definedName name="Print_Area" localSheetId="13">'18-02-24'!$A$1:$F$89</definedName>
    <definedName name="Print_Area" localSheetId="2">'21-05-21'!$A$1:$F$88</definedName>
    <definedName name="Print_Area" localSheetId="3">'21-07-21'!$A$1:$F$89</definedName>
    <definedName name="Print_Area" localSheetId="9">'21-12-22'!$A$1:$F$89</definedName>
    <definedName name="Print_Area" localSheetId="15">'24-06-24'!$A$1:$F$89</definedName>
    <definedName name="Print_Area" localSheetId="14">'26-05-24'!$A$1:$F$89</definedName>
    <definedName name="Print_Area" localSheetId="0">'28-07-20'!$A$1:$F$88</definedName>
    <definedName name="Print_Area" localSheetId="5">'29-03-22'!$A$1:$F$89</definedName>
    <definedName name="Print_Area" localSheetId="10">'29-04-23'!$A$1:$F$89</definedName>
    <definedName name="Print_Area" localSheetId="16">'29-07-24'!$A$1:$F$89</definedName>
    <definedName name="Print_Area" localSheetId="7">'30-06-22'!$A$1:$F$89</definedName>
    <definedName name="Print_Area" localSheetId="17">Activités!$A$1:$D$45</definedName>
    <definedName name="_xlnm.Print_Area" localSheetId="11">'03-10-23'!$A$1:$F$89</definedName>
    <definedName name="_xlnm.Print_Area" localSheetId="4">'05-10-21'!$A$1:$F$89</definedName>
    <definedName name="_xlnm.Print_Area" localSheetId="12">'05-11-23'!$A$1:$F$89</definedName>
    <definedName name="_xlnm.Print_Area" localSheetId="8">'09-09-22'!$A$1:$F$89</definedName>
    <definedName name="_xlnm.Print_Area" localSheetId="6">'13-05-22'!$A$1:$F$89</definedName>
    <definedName name="_xlnm.Print_Area" localSheetId="1">'14-12-20'!$A$1:$F$88</definedName>
    <definedName name="_xlnm.Print_Area" localSheetId="13">'18-02-24'!$A$1:$F$89</definedName>
    <definedName name="_xlnm.Print_Area" localSheetId="19">'2024-11-02 - 24-24605'!$A$1:$F$89</definedName>
    <definedName name="_xlnm.Print_Area" localSheetId="2">'21-05-21'!$A$1:$F$88</definedName>
    <definedName name="_xlnm.Print_Area" localSheetId="3">'21-07-21'!$A$1:$F$89</definedName>
    <definedName name="_xlnm.Print_Area" localSheetId="9">'21-12-22'!$A$1:$F$89</definedName>
    <definedName name="_xlnm.Print_Area" localSheetId="15">'24-06-24'!$A$1:$F$89</definedName>
    <definedName name="_xlnm.Print_Area" localSheetId="14">'26-05-24'!$A$1:$F$89</definedName>
    <definedName name="_xlnm.Print_Area" localSheetId="0">'28-07-20'!$A$1:$F$88</definedName>
    <definedName name="_xlnm.Print_Area" localSheetId="5">'29-03-22'!$A$1:$F$89</definedName>
    <definedName name="_xlnm.Print_Area" localSheetId="10">'29-04-23'!$A$1:$F$89</definedName>
    <definedName name="_xlnm.Print_Area" localSheetId="16">'29-07-24'!$A$1:$F$89</definedName>
    <definedName name="_xlnm.Print_Area" localSheetId="7">'30-06-22'!$A$1:$F$89</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9" i="21" l="1"/>
  <c r="E72" i="21"/>
  <c r="E69" i="20"/>
  <c r="E72" i="20" s="1"/>
  <c r="E69" i="19"/>
  <c r="E72" i="19" s="1"/>
  <c r="E69" i="18"/>
  <c r="E72" i="18"/>
  <c r="E69" i="17"/>
  <c r="E72" i="17" s="1"/>
  <c r="E69" i="16"/>
  <c r="E72" i="16"/>
  <c r="E74" i="16" s="1"/>
  <c r="E69" i="15"/>
  <c r="E72" i="15"/>
  <c r="E69" i="14"/>
  <c r="E72" i="14"/>
  <c r="E73" i="14"/>
  <c r="E74" i="14"/>
  <c r="E76" i="14"/>
  <c r="E80" i="14"/>
  <c r="E69" i="13"/>
  <c r="E72" i="13"/>
  <c r="E73" i="13"/>
  <c r="E74" i="13"/>
  <c r="E76" i="13"/>
  <c r="E80" i="13"/>
  <c r="E69" i="12"/>
  <c r="E72" i="12"/>
  <c r="E73" i="12"/>
  <c r="E74" i="12"/>
  <c r="E76" i="12"/>
  <c r="E80" i="12"/>
  <c r="E69" i="11"/>
  <c r="E72" i="11"/>
  <c r="E73" i="11"/>
  <c r="E74" i="11"/>
  <c r="E76" i="11"/>
  <c r="E80" i="11"/>
  <c r="E69" i="10"/>
  <c r="E72" i="10"/>
  <c r="E73" i="10"/>
  <c r="E74" i="10"/>
  <c r="E76" i="10"/>
  <c r="E80" i="10"/>
  <c r="E72" i="9"/>
  <c r="E73" i="9"/>
  <c r="E74" i="9"/>
  <c r="E76" i="9"/>
  <c r="E80" i="9"/>
  <c r="E69" i="8"/>
  <c r="E72" i="8"/>
  <c r="E73" i="8"/>
  <c r="E74" i="8"/>
  <c r="E76" i="8"/>
  <c r="E80" i="8"/>
  <c r="E68" i="7"/>
  <c r="E71" i="7"/>
  <c r="E72" i="7"/>
  <c r="E73" i="7"/>
  <c r="E75" i="7"/>
  <c r="E79" i="7"/>
  <c r="E68" i="6"/>
  <c r="E71" i="6"/>
  <c r="E72" i="6"/>
  <c r="E73" i="6"/>
  <c r="E75" i="6"/>
  <c r="E79" i="6"/>
  <c r="E68" i="4"/>
  <c r="E71" i="4"/>
  <c r="E73" i="4"/>
  <c r="E72" i="4"/>
  <c r="E75" i="4"/>
  <c r="E79" i="4"/>
  <c r="E74" i="21" l="1"/>
  <c r="E73" i="21"/>
  <c r="E76" i="21" s="1"/>
  <c r="E80" i="21" s="1"/>
  <c r="E74" i="20"/>
  <c r="E73" i="20"/>
  <c r="E76" i="20" s="1"/>
  <c r="E80" i="20" s="1"/>
  <c r="E74" i="19"/>
  <c r="E73" i="19"/>
  <c r="E76" i="19" s="1"/>
  <c r="E80" i="19" s="1"/>
  <c r="E74" i="18"/>
  <c r="E73" i="18"/>
  <c r="E76" i="18" s="1"/>
  <c r="E80" i="18" s="1"/>
  <c r="E74" i="17"/>
  <c r="E73" i="17"/>
  <c r="E76" i="17" s="1"/>
  <c r="E80" i="17" s="1"/>
  <c r="E73" i="16"/>
  <c r="E76" i="16" s="1"/>
  <c r="E80" i="16" s="1"/>
  <c r="E73" i="15"/>
  <c r="E74" i="15"/>
  <c r="E76" i="15" l="1"/>
  <c r="E80" i="15" s="1"/>
</calcChain>
</file>

<file path=xl/sharedStrings.xml><?xml version="1.0" encoding="utf-8"?>
<sst xmlns="http://schemas.openxmlformats.org/spreadsheetml/2006/main" count="523" uniqueCount="158">
  <si>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</si>
  <si>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</si>
  <si>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</si>
  <si>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</si>
  <si>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</si>
  <si>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</si>
  <si>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</si>
  <si>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MERCI DE VOTRE CONFIANCE POUR VISER JUSTE ET BIEN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</si>
  <si>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</si>
  <si>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</si>
  <si>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</si>
  <si>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N° FACTURE</t>
  </si>
  <si>
    <t>Frais de poste</t>
  </si>
  <si>
    <t>Autres frais</t>
  </si>
  <si>
    <t>Total avant taxes</t>
  </si>
  <si>
    <t>Total - Honoraires professionnels</t>
  </si>
  <si>
    <t>GRAND TOTAL</t>
  </si>
  <si>
    <t>SOMME DUE</t>
  </si>
  <si>
    <t>Sommes perçues d'avance (dépôt)</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</si>
  <si>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</si>
  <si>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</si>
  <si>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</si>
  <si>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</si>
  <si>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</si>
  <si>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</si>
  <si>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</si>
  <si>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</si>
  <si>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</si>
  <si>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Diverses discussions téléphoniques avec vous ;</t>
  </si>
  <si>
    <t>*** Veuillez faire votre chèque à l'ordre de GC Fiscalité Plus Inc. Payable en ligne dans les institutions financières participantes.***</t>
  </si>
  <si>
    <t>*** Payable sur réception.  Frais d’administration de 24 % par année sur note d’honoraires passée due. ***</t>
  </si>
  <si>
    <t xml:space="preserve"> - Recueuillir les informations pour la création d'une fiducie;</t>
  </si>
  <si>
    <t xml:space="preserve"> - Recueuillir les informations pour la création d'une société;</t>
  </si>
  <si>
    <t xml:space="preserve"> - Divers calculs effectués en lien avec la mise en place;</t>
  </si>
  <si>
    <t xml:space="preserve"> - Aide à la détermination de la juste valeur marchande;</t>
  </si>
  <si>
    <t xml:space="preserve"> - Diverses discussions téléphoniques avec vous et le juriste;</t>
  </si>
  <si>
    <t xml:space="preserve"> - Diverses discussions téléphoniques avec vous, le juriste et votre comptable;</t>
  </si>
  <si>
    <t xml:space="preserve"> - Préparation des formulaires de choix fiscaux de clauses de non-concurrence;</t>
  </si>
  <si>
    <t>Heures</t>
  </si>
  <si>
    <t>Taux</t>
  </si>
  <si>
    <t>Le 28 JUILLET 2020</t>
  </si>
  <si>
    <t>SYLVIE ROCHELEAU</t>
  </si>
  <si>
    <t>R.I. BELLECHASSE INC.</t>
  </si>
  <si>
    <t>148 27e Rue E
Venise-en-Québec (Québec) J0J 2K0</t>
  </si>
  <si>
    <t># 20210</t>
  </si>
  <si>
    <t xml:space="preserve"> - Rencontre avec vous à nos bureaux le 16 juin 2020 ;</t>
  </si>
  <si>
    <t xml:space="preserve"> - Analyse et préparation de tableaux pour déterminer les conséquences fiscales lors de la vente de chacune des résidence et pour comparer les écarts d'imposition entre la vente des actifs vs la vente des actions ;</t>
  </si>
  <si>
    <t xml:space="preserve"> - Détermination de la meilleure planification fiscale possible et recommandations sur les gestes à poser ;</t>
  </si>
  <si>
    <t xml:space="preserve"> - Préparation à la rencontre et rencontre avec vous à nos bureaux le 16 juillet 2020 ;</t>
  </si>
  <si>
    <t xml:space="preserve"> - Diverses discussions téléphoniques avec vous et votre comptable ;</t>
  </si>
  <si>
    <t xml:space="preserve"> - Lecture et rédaction de divers courriels avec vous et votre comptable ;</t>
  </si>
  <si>
    <t>Le 14 DÉCEMBRE 2020</t>
  </si>
  <si>
    <t># 20327</t>
  </si>
  <si>
    <t xml:space="preserve"> - Rencontre avec vous à nos bureaux le 26 novembre 2020 ;</t>
  </si>
  <si>
    <t xml:space="preserve"> - Analyses questionnements fiscaux et calculs des impacts ;</t>
  </si>
  <si>
    <t>Le 21 MAI 2021</t>
  </si>
  <si>
    <t># 21218</t>
  </si>
  <si>
    <t xml:space="preserve"> - Différentes discussions téléphoniques avec vous ;</t>
  </si>
  <si>
    <t>Le 21 JUILLET 2021</t>
  </si>
  <si>
    <t># 21319</t>
  </si>
  <si>
    <t xml:space="preserve"> - Analyse des états financiers à jour ;</t>
  </si>
  <si>
    <t xml:space="preserve"> - Courriel ;</t>
  </si>
  <si>
    <t>Le 5 OCTOBRE 2021</t>
  </si>
  <si>
    <t># 21371</t>
  </si>
  <si>
    <t xml:space="preserve"> - Discussion téléphonique avec vous ;</t>
  </si>
  <si>
    <t>Le 29 MARS 2022</t>
  </si>
  <si>
    <t># 22091</t>
  </si>
  <si>
    <t xml:space="preserve"> - Lecture, analyse et rédaction de divers courriels avec les divers intervenants;</t>
  </si>
  <si>
    <t xml:space="preserve"> - Diverses discussions téléphoniques avec vous et votre planificateur financiers ;</t>
  </si>
  <si>
    <t xml:space="preserve"> - Préparation à la rencontre et rencontre avec vous à nos bureaux;</t>
  </si>
  <si>
    <t>Le 13 MAI 2022</t>
  </si>
  <si>
    <t># 22191</t>
  </si>
  <si>
    <t xml:space="preserve"> - Analyse, réflexions et recherches fiscales permettant de déterminer le plan d'action fiscal optimal ;</t>
  </si>
  <si>
    <t xml:space="preserve"> - Début de préparation d'un mémorandum fiscal pour mettre en place la réorganisation;</t>
  </si>
  <si>
    <t xml:space="preserve"> - Début de préparation d'un organigramme avant et après opérations;</t>
  </si>
  <si>
    <t>Le 30 JUIN 2022</t>
  </si>
  <si>
    <t># 22227</t>
  </si>
  <si>
    <t>Le 9 SEPTEMBRE 2022</t>
  </si>
  <si>
    <t># 22318</t>
  </si>
  <si>
    <t>Le 21 DÉCEMBRE 2022</t>
  </si>
  <si>
    <t># 22444</t>
  </si>
  <si>
    <t xml:space="preserve"> - Rencontre avec vous aux bureaux des notaires et déplacement ;</t>
  </si>
  <si>
    <t xml:space="preserve"> - Rencontre avec vous par Vidéoconférence ;</t>
  </si>
  <si>
    <t xml:space="preserve"> - Préparation à la rencontre, déplacement et rencontre avec vous aux bureaux des notaires ;</t>
  </si>
  <si>
    <t xml:space="preserve"> - Préparation à la rencontre, déplacement et rencontre avec vous à vos bureaux ;</t>
  </si>
  <si>
    <t xml:space="preserve"> - Préparation à la rencontre et rencontre avec vous par Vidéoconférence ;</t>
  </si>
  <si>
    <t xml:space="preserve"> - Recueullir les différentes informations pertinentes à l'élaboration de la planification fiscale ;</t>
  </si>
  <si>
    <t xml:space="preserve"> - Rédaction d'un mémorandum fiscal pour mettre en place la réorganisation fiscale déterminée ;</t>
  </si>
  <si>
    <t xml:space="preserve"> - Rédaction de directives aux juristes afin de mettre en place la planification fiscale ;</t>
  </si>
  <si>
    <t xml:space="preserve"> - Préparation d'organigrammes corporatifs avant et après opérations;</t>
  </si>
  <si>
    <t xml:space="preserve"> - Analyses, calculs et préparation de tableaux en lien avec l'établissement d'une juste valeur marchande de la société ;</t>
  </si>
  <si>
    <t xml:space="preserve"> - Démarches d'obtention du numéro d'entreprise fédéral pour la nouvelle société ;</t>
  </si>
  <si>
    <t xml:space="preserve"> - Préparation des formulaires d'obtention des numéros de fiducie fédéral et provincial pour la nouvelle fiducie ;</t>
  </si>
  <si>
    <t xml:space="preserve"> - Préparation des différents formulaires et annexes requises afin de déclarer un CDC ;</t>
  </si>
  <si>
    <t xml:space="preserve"> - Préparer un sommaire de chèques à faire pour la séance de clôture ;</t>
  </si>
  <si>
    <t xml:space="preserve"> - Validation de la conformité des chèques/virements effectués en concordance avec nos directives ;</t>
  </si>
  <si>
    <t xml:space="preserve"> - Préparation à la rencontre et rencontre avec vous pour la signature des documents préparés;</t>
  </si>
  <si>
    <t xml:space="preserve"> - Préparation à la rencontre, déplacement et rencontre avec vous pour la signature des documents préparés;</t>
  </si>
  <si>
    <t xml:space="preserve"> - Diverses discussions téléphoniques avec vous, le juriste, votre banquier et votre comptable;</t>
  </si>
  <si>
    <t xml:space="preserve"> - Révision et modifications de la documentation juridique préparée;</t>
  </si>
  <si>
    <t xml:space="preserve"> - Préparation des formulaires fiscaux requis dans le cadre de la présente problématique;</t>
  </si>
  <si>
    <t xml:space="preserve"> - Préparation aux diverses rencontres et rencontres avec vous et vos comptables par Vidéoconférence ;</t>
  </si>
  <si>
    <t>Le 29 AVRIL 2023</t>
  </si>
  <si>
    <t># 23148</t>
  </si>
  <si>
    <t xml:space="preserve"> - Fournir des documents demandés par vos comptables ;</t>
  </si>
  <si>
    <t>Le 3 OCTOBRE 2023</t>
  </si>
  <si>
    <t># 23344</t>
  </si>
  <si>
    <t xml:space="preserve"> - Analyse des divers documents demandés par votre institution financière, analyse des divers documents que vous nous avez soumis et divers suivis afin d'obtenir les documents manquants ;</t>
  </si>
  <si>
    <t xml:space="preserve"> - Diverses discussions téléphoniques avec vous entre le 14 juin et le 3 octobre 2023 relativement à divers sujets ;</t>
  </si>
  <si>
    <t>Le 5 NOVEMBRE 2023</t>
  </si>
  <si>
    <t># 23408</t>
  </si>
  <si>
    <t xml:space="preserve"> - Analyse des divers documents demandés par votre institution financière, analyse des divers documents soumis, préparation d'un tableau sommaire, préparer les autres documents demandés, rassembler les divers documents et soumettre ;</t>
  </si>
  <si>
    <t>Le 18 FÉVRIER 2024</t>
  </si>
  <si>
    <t># 24033</t>
  </si>
  <si>
    <t xml:space="preserve"> - Diverses discussions téléphoniques avec vous sur divers sujets;</t>
  </si>
  <si>
    <t xml:space="preserve"> - Travail en lien avec la recharge de loyer et impacts au niveau de l'impôt et taxes à la consommation ;</t>
  </si>
  <si>
    <t>Honoraires d'un consultant en taxes à la consommation</t>
  </si>
  <si>
    <t xml:space="preserve"> - Révision des états financiers des sociétés ;</t>
  </si>
  <si>
    <t>Le 26 MAI 2024</t>
  </si>
  <si>
    <t># 24263</t>
  </si>
  <si>
    <t xml:space="preserve"> - Travail en lien avec les taxes à la consommation lors de l'achat d'un immeuble ;</t>
  </si>
  <si>
    <t xml:space="preserve"> - Travail en lien avec l'achat d'un immeuble - analyse des différents documents soumis, courriels, discussions téléphoniques, etc.</t>
  </si>
  <si>
    <t xml:space="preserve"> - Travail en lien avec le transfert d'un immeuble détenu personnellement à la société ;</t>
  </si>
  <si>
    <t xml:space="preserve"> - Analyse des premières étapes à mettre en place pour ne pas retarder la planification fiscale ;</t>
  </si>
  <si>
    <t xml:space="preserve"> - Rédaction de directives aux juristes afin de débuter les premières étapes de mise en place de la planification fiscale ;</t>
  </si>
  <si>
    <t>Le 24 JUIN 2024</t>
  </si>
  <si>
    <t># 24361</t>
  </si>
  <si>
    <t xml:space="preserve"> - Travail en lien avec l'achat d'un immeuble rue Saint-Claire - diverses discussions, courriels, révision de documentation juridique, etc.</t>
  </si>
  <si>
    <t xml:space="preserve"> - Travail en lien avec le transfert d'un immeuble détenu personnellement à la société - rassemble le coût de l'immeuble, analyse des transactions passées, discussions, courriels, etc. ;</t>
  </si>
  <si>
    <t xml:space="preserve"> - Rédaction de directives aux juristes afin de mettre en place la première portion de la planification fiscale ;</t>
  </si>
  <si>
    <t xml:space="preserve"> - Préparation des autorisations requises pour demander les nouveaux numéros ;</t>
  </si>
  <si>
    <t xml:space="preserve"> - Démarches d'obtention des numéros d'entreprise pour la nouvelle entité ;</t>
  </si>
  <si>
    <t>Le 29 JUILLET 2024</t>
  </si>
  <si>
    <t># 24461</t>
  </si>
  <si>
    <t xml:space="preserve"> - Analyse de l'offre de financement et commentaires ;</t>
  </si>
  <si>
    <t>Sylvie Rocheleau</t>
  </si>
  <si>
    <t>R.I. Résidence de Bellechasse Inc.</t>
  </si>
  <si>
    <t>148 27e Rue E</t>
  </si>
  <si>
    <t>Venise-en-Québec, QC, J0J 2K0</t>
  </si>
  <si>
    <t>24-24514</t>
  </si>
  <si>
    <t xml:space="preserve"> - Travail en lien avec le transfert de l'immeuble du 12817 60ième avenue à 9102-7862 Québec Inc,</t>
  </si>
  <si>
    <t xml:space="preserve"> - notamment:</t>
  </si>
  <si>
    <t xml:space="preserve">           - Lecture, analyse et rédaction de divers courriels avec les divers intervenants;</t>
  </si>
  <si>
    <t xml:space="preserve">           - Recueullir les différentes informations pertinentes à l'élaboration de la planification fiscale;</t>
  </si>
  <si>
    <t xml:space="preserve">           - Prise de connaissance et analyse des documents soumis;</t>
  </si>
  <si>
    <t xml:space="preserve">           - Obtention et analyse des différents soldes fiscaux pertients;</t>
  </si>
  <si>
    <t xml:space="preserve">           - Préparation de tableaux de roulement fiscal lors du transfert de l'immeuble;</t>
  </si>
  <si>
    <t xml:space="preserve">           - Rédaction de directives aux juristes afin de mettre en place la planification fiscale;</t>
  </si>
  <si>
    <t xml:space="preserve">           - Diverses discussions téléphoniques avec vous et le juriste;</t>
  </si>
  <si>
    <t>Le 7 SEPTEMBRE 2024</t>
  </si>
  <si>
    <t>Frais d'expert en taxes</t>
  </si>
  <si>
    <t>Le 2 NOVEMBRE 2024</t>
  </si>
  <si>
    <t>148 27e Rue Est</t>
  </si>
  <si>
    <t>Venise-en-Québec, Québec, J0J 2K0</t>
  </si>
  <si>
    <t>24-24605</t>
  </si>
  <si>
    <t/>
  </si>
  <si>
    <t xml:space="preserve"> - Lecture, analyse et rédaction de divers courriels avec vous, le juriste et votre comptable ;</t>
  </si>
  <si>
    <t xml:space="preserve"> - Révision de la documentation juridique afférente au transfert de l'immeuble dans la société;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</si>
</sst>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7" formatCode="#,##0.00\ &quot;$&quot;_);\(#,##0.00\ &quot;$&quot;\)"/>
    <numFmt numFmtId="164" formatCode="&quot;$&quot;#,##0.00_);\(&quot;$&quot;#,##0.00\)"/>
    <numFmt numFmtId="165" formatCode="_(&quot;$&quot;* #,##0.00_);_(&quot;$&quot;* \(#,##0.00\);_(&quot;$&quot;* &quot;-&quot;??_);_(@_)"/>
    <numFmt numFmtId="166" formatCode="_ * #,##0.00_)\ _$_ ;_ * \(#,##0.00\)\ _$_ ;_ * &quot;-&quot;??_)\ _$_ ;_ @_ "/>
    <numFmt numFmtId="167" formatCode="#,##0.00\ &quot;$&quot;_-;[Red]#,##0.00\ &quot;$&quot;\-"/>
    <numFmt numFmtId="168" formatCode="#,##0.00\ [$$-C0C]_);\(#,##0.00\ [$$-C0C]\)"/>
    <numFmt numFmtId="169" formatCode="0.000%"/>
    <numFmt numFmtId="170" formatCode="#,##0.00\ &quot;$&quot;"/>
    <numFmt numFmtId="171" formatCode="##0.00"/>
  </numFmts>
  <fonts count="50"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b/>
      <u/>
      <sz val="11"/>
      <color rgb="FF625850"/>
      <name val="Verdana"/>
      <family val="2"/>
    </font>
    <font>
      <sz val="10"/>
      <name val="Arial"/>
    </font>
    <font>
      <sz val="11"/>
      <name val="Verdana"/>
      <family val="2"/>
    </font>
    <font>
      <sz val="12"/>
      <color theme="1" tint="0.249977111117893"/>
      <name val="Verdana"/>
      <family val="2"/>
    </font>
    <font>
      <b/>
      <sz val="12"/>
      <color theme="1" tint="0.249977111117893"/>
      <name val="Verdana"/>
      <family val="2"/>
    </font>
    <font>
      <b/>
      <sz val="11"/>
      <color rgb="FF8C8375"/>
      <name val="Verdana"/>
      <family val="2"/>
    </font>
    <font>
      <sz val="11"/>
      <color theme="1" tint="0.249977111117893"/>
      <name val="Verdana"/>
      <family val="2"/>
    </font>
    <font>
      <sz val="11"/>
      <color theme="1"/>
      <name val="Verdana"/>
      <family val="2"/>
    </font>
    <font>
      <b/>
      <sz val="11"/>
      <color theme="1" tint="0.249977111117893"/>
      <name val="Verdana"/>
      <family val="2"/>
    </font>
    <font>
      <b/>
      <u/>
      <sz val="11"/>
      <color theme="1"/>
      <name val="Verdana"/>
      <family val="2"/>
    </font>
    <font>
      <sz val="11"/>
      <color theme="0"/>
      <name val="Verdana"/>
      <family val="2"/>
    </font>
    <font>
      <b/>
      <sz val="11"/>
      <color rgb="FF000000"/>
      <name val="Verdana"/>
      <family val="2"/>
    </font>
    <font>
      <sz val="10"/>
      <color theme="0"/>
      <name val="Calibri"/>
      <family val="2"/>
      <scheme val="minor"/>
    </font>
    <font>
      <b/>
      <u/>
      <sz val="11"/>
      <color rgb="FF000000"/>
      <name val="Calibri"/>
      <family val="2"/>
      <scheme val="minor"/>
    </font>
    <font>
      <sz val="11"/>
      <color rgb="FF000000"/>
      <name val="Verdana"/>
      <family val="2"/>
    </font>
    <font>
      <b/>
      <sz val="11"/>
      <color theme="1"/>
      <name val="Verdana"/>
      <family val="2"/>
    </font>
    <font>
      <sz val="12"/>
      <color theme="1"/>
      <name val="Verdana"/>
      <family val="2"/>
    </font>
    <font>
      <b/>
      <sz val="12"/>
      <color theme="1"/>
      <name val="Verdana"/>
      <family val="2"/>
    </font>
    <font>
      <b/>
      <sz val="11"/>
      <color rgb="FF625850"/>
      <name val="Verdana"/>
      <family val="2"/>
    </font>
    <font>
      <b/>
      <sz val="8"/>
      <color rgb="FF625850"/>
      <name val="Verdana"/>
      <family val="2"/>
    </font>
    <font>
      <sz val="8"/>
      <color theme="0"/>
      <name val="Verdana"/>
      <family val="2"/>
    </font>
    <font>
      <sz val="8"/>
      <name val="Verdana"/>
      <family val="2"/>
    </font>
    <font>
      <b/>
      <i/>
      <sz val="11"/>
      <color theme="0"/>
      <name val="Verdana"/>
      <family val="2"/>
    </font>
    <font>
      <b/>
      <i/>
      <sz val="12"/>
      <color rgb="FF625850"/>
      <name val="Verdana"/>
      <family val="2"/>
    </font>
    <font>
      <b/>
      <i/>
      <sz val="12"/>
      <color theme="0"/>
      <name val="Verdana"/>
      <family val="2"/>
    </font>
    <font>
      <b/>
      <u/>
      <sz val="10"/>
      <color rgb="FF625850"/>
      <name val="Calibri"/>
      <family val="2"/>
      <scheme val="minor"/>
    </font>
    <font>
      <b/>
      <sz val="12"/>
      <color rgb="FFFFFFFF"/>
      <name val="Verdana"/>
      <family val="2"/>
    </font>
    <font>
      <sz val="12"/>
      <color rgb="FFFFFFFF"/>
      <name val="Verdana"/>
      <family val="2"/>
    </font>
  </fonts>
  <fills count="5">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s>
  <borders count="18">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s>
  <cellStyleXfs count="6">
    <xf numFmtId="0" fontId="0" fillId="0" borderId="0"/>
    <xf numFmtId="166" fontId="1" fillId="0" borderId="0" applyFont="0" applyFill="0" applyBorder="0" applyAlignment="0" applyProtection="0"/>
    <xf numFmtId="165" fontId="1" fillId="0" borderId="0" applyFont="0" applyFill="0" applyBorder="0" applyAlignment="0" applyProtection="0"/>
    <xf numFmtId="0" fontId="1" fillId="0" borderId="0"/>
    <xf numFmtId="9" fontId="23" fillId="0" borderId="0" applyFont="0" applyFill="0" applyBorder="0" applyAlignment="0" applyProtection="0"/>
    <xf numFmtId="166" fontId="1" fillId="0" borderId="0" applyFont="0" applyFill="0" applyBorder="0" applyAlignment="0" applyProtection="0"/>
  </cellStyleXfs>
  <cellXfs count="189">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7" fontId="2" fillId="0" borderId="0" xfId="0" applyNumberFormat="1" applyFont="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Alignment="1">
      <alignment horizontal="center"/>
    </xf>
    <xf numFmtId="0" fontId="3" fillId="2" borderId="9" xfId="0" applyFont="1" applyFill="1" applyBorder="1" applyAlignment="1">
      <alignment horizontal="center"/>
    </xf>
    <xf numFmtId="0" fontId="2" fillId="2" borderId="10" xfId="0" applyFont="1" applyFill="1" applyBorder="1"/>
    <xf numFmtId="0" fontId="7" fillId="0" borderId="0" xfId="0" applyFont="1" applyAlignment="1">
      <alignment horizontal="center"/>
    </xf>
    <xf numFmtId="0" fontId="8" fillId="0" borderId="0" xfId="0" applyFont="1"/>
    <xf numFmtId="0" fontId="9" fillId="0" borderId="0" xfId="0" applyFont="1"/>
    <xf numFmtId="0" fontId="8" fillId="0" borderId="1" xfId="0" applyFont="1" applyBorder="1"/>
    <xf numFmtId="0" fontId="2" fillId="0" borderId="1" xfId="0" applyFont="1" applyBorder="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6" fillId="0" borderId="0" xfId="0" applyFont="1"/>
    <xf numFmtId="0" fontId="17" fillId="0" borderId="0" xfId="0" applyFont="1"/>
    <xf numFmtId="0" fontId="16" fillId="0" borderId="0" xfId="0" applyFont="1" applyAlignment="1">
      <alignment horizontal="right"/>
    </xf>
    <xf numFmtId="164" fontId="12" fillId="0" borderId="0" xfId="0" applyNumberFormat="1" applyFont="1"/>
    <xf numFmtId="168" fontId="16" fillId="0" borderId="0" xfId="2" applyNumberFormat="1" applyFont="1"/>
    <xf numFmtId="168" fontId="17" fillId="0" borderId="0" xfId="2" applyNumberFormat="1" applyFont="1"/>
    <xf numFmtId="10" fontId="17" fillId="0" borderId="0" xfId="0" applyNumberFormat="1" applyFont="1" applyAlignment="1">
      <alignment horizontal="left"/>
    </xf>
    <xf numFmtId="168" fontId="17" fillId="0" borderId="0" xfId="0" applyNumberFormat="1" applyFont="1"/>
    <xf numFmtId="168" fontId="16" fillId="0" borderId="2" xfId="2" applyNumberFormat="1" applyFont="1" applyBorder="1"/>
    <xf numFmtId="0" fontId="17" fillId="0" borderId="0" xfId="0" applyFont="1" applyAlignment="1">
      <alignment horizontal="right"/>
    </xf>
    <xf numFmtId="168" fontId="17" fillId="0" borderId="0" xfId="1" applyNumberFormat="1" applyFont="1"/>
    <xf numFmtId="164" fontId="17" fillId="0" borderId="0" xfId="0" applyNumberFormat="1" applyFont="1"/>
    <xf numFmtId="0" fontId="19" fillId="3" borderId="14" xfId="0" applyFont="1" applyFill="1" applyBorder="1" applyAlignment="1">
      <alignment vertical="center"/>
    </xf>
    <xf numFmtId="0" fontId="20" fillId="3" borderId="15" xfId="0" applyFont="1" applyFill="1" applyBorder="1" applyAlignment="1">
      <alignment vertical="center"/>
    </xf>
    <xf numFmtId="164" fontId="19" fillId="3" borderId="16" xfId="0" applyNumberFormat="1" applyFont="1" applyFill="1" applyBorder="1" applyAlignment="1">
      <alignment vertical="center"/>
    </xf>
    <xf numFmtId="0" fontId="2" fillId="0" borderId="0" xfId="0" applyFont="1" applyAlignment="1">
      <alignment vertical="center"/>
    </xf>
    <xf numFmtId="0" fontId="21" fillId="2" borderId="5" xfId="0" applyFont="1" applyFill="1" applyBorder="1" applyAlignment="1">
      <alignment horizontal="left" wrapText="1" shrinkToFit="1"/>
    </xf>
    <xf numFmtId="169" fontId="17" fillId="0" borderId="0" xfId="0" applyNumberFormat="1" applyFont="1" applyAlignment="1">
      <alignment horizontal="left"/>
    </xf>
    <xf numFmtId="168" fontId="17" fillId="0" borderId="17" xfId="1" applyNumberFormat="1" applyFont="1" applyBorder="1"/>
    <xf numFmtId="0" fontId="6" fillId="4" borderId="12" xfId="0" applyFont="1" applyFill="1" applyBorder="1" applyAlignment="1">
      <alignment horizontal="center"/>
    </xf>
    <xf numFmtId="0" fontId="6" fillId="4" borderId="11" xfId="0" applyFont="1" applyFill="1" applyBorder="1" applyAlignment="1">
      <alignment horizontal="center"/>
    </xf>
    <xf numFmtId="0" fontId="11" fillId="0" borderId="0" xfId="3" applyFont="1"/>
    <xf numFmtId="0" fontId="12" fillId="0" borderId="0" xfId="3" applyFont="1" applyAlignment="1">
      <alignment horizontal="left" wrapText="1" indent="1" shrinkToFit="1"/>
    </xf>
    <xf numFmtId="0" fontId="22" fillId="0" borderId="0" xfId="3" applyFont="1" applyAlignment="1">
      <alignment horizontal="center" wrapText="1" shrinkToFit="1"/>
    </xf>
    <xf numFmtId="164" fontId="12" fillId="0" borderId="0" xfId="3" applyNumberFormat="1" applyFont="1"/>
    <xf numFmtId="0" fontId="2" fillId="0" borderId="0" xfId="3" applyFont="1"/>
    <xf numFmtId="39" fontId="12" fillId="0" borderId="0" xfId="3" applyNumberFormat="1" applyFont="1" applyAlignment="1">
      <alignment horizontal="center" wrapText="1" shrinkToFit="1"/>
    </xf>
    <xf numFmtId="164" fontId="12" fillId="0" borderId="0" xfId="3" applyNumberFormat="1" applyFont="1" applyAlignment="1">
      <alignment horizontal="left" wrapText="1" indent="2" shrinkToFit="1"/>
    </xf>
    <xf numFmtId="0" fontId="17" fillId="0" borderId="0" xfId="0" applyFont="1" applyAlignment="1">
      <alignment wrapText="1"/>
    </xf>
    <xf numFmtId="0" fontId="24" fillId="0" borderId="0" xfId="3" applyFont="1"/>
    <xf numFmtId="4" fontId="24" fillId="0" borderId="0" xfId="3" applyNumberFormat="1" applyFont="1" applyAlignment="1">
      <alignment horizontal="right"/>
    </xf>
    <xf numFmtId="170" fontId="24" fillId="0" borderId="0" xfId="3" applyNumberFormat="1" applyFont="1" applyAlignment="1">
      <alignment horizontal="right"/>
    </xf>
    <xf numFmtId="0" fontId="24" fillId="0" borderId="0" xfId="3" applyFont="1" applyAlignment="1">
      <alignment horizontal="left" indent="2"/>
    </xf>
    <xf numFmtId="0" fontId="25" fillId="0" borderId="0" xfId="3" applyFont="1" applyAlignment="1">
      <alignment vertical="center"/>
    </xf>
    <xf numFmtId="0" fontId="16" fillId="0" borderId="0" xfId="3" applyFont="1" applyAlignment="1">
      <alignment vertical="center"/>
    </xf>
    <xf numFmtId="4" fontId="17" fillId="0" borderId="0" xfId="3" applyNumberFormat="1" applyFont="1" applyAlignment="1">
      <alignment horizontal="right" vertical="center"/>
    </xf>
    <xf numFmtId="170" fontId="17" fillId="0" borderId="0" xfId="3" applyNumberFormat="1" applyFont="1" applyAlignment="1">
      <alignment horizontal="right" vertical="center"/>
    </xf>
    <xf numFmtId="0" fontId="17" fillId="0" borderId="0" xfId="3" applyFont="1" applyAlignment="1">
      <alignment vertical="center"/>
    </xf>
    <xf numFmtId="49" fontId="16" fillId="0" borderId="0" xfId="3" applyNumberFormat="1" applyFont="1" applyAlignment="1">
      <alignment vertical="center"/>
    </xf>
    <xf numFmtId="0" fontId="26" fillId="0" borderId="0" xfId="3" applyFont="1" applyAlignment="1">
      <alignment vertical="center"/>
    </xf>
    <xf numFmtId="4" fontId="16" fillId="0" borderId="0" xfId="3" applyNumberFormat="1" applyFont="1" applyAlignment="1">
      <alignment horizontal="right" vertical="center"/>
    </xf>
    <xf numFmtId="170" fontId="16" fillId="0" borderId="0" xfId="3" applyNumberFormat="1" applyFont="1" applyAlignment="1">
      <alignment horizontal="right" vertical="center"/>
    </xf>
    <xf numFmtId="0" fontId="16" fillId="0" borderId="0" xfId="3" applyFont="1" applyAlignment="1">
      <alignment horizontal="center" vertical="center"/>
    </xf>
    <xf numFmtId="0" fontId="25" fillId="0" borderId="1" xfId="3" applyFont="1" applyBorder="1" applyAlignment="1">
      <alignment vertical="center"/>
    </xf>
    <xf numFmtId="4" fontId="25" fillId="0" borderId="1" xfId="3" applyNumberFormat="1" applyFont="1" applyBorder="1" applyAlignment="1">
      <alignment horizontal="right" vertical="center"/>
    </xf>
    <xf numFmtId="170" fontId="25" fillId="0" borderId="1" xfId="3" applyNumberFormat="1" applyFont="1" applyBorder="1" applyAlignment="1">
      <alignment horizontal="right" vertical="center"/>
    </xf>
    <xf numFmtId="0" fontId="2" fillId="0" borderId="0" xfId="3" applyFont="1" applyAlignment="1">
      <alignment vertical="top"/>
    </xf>
    <xf numFmtId="0" fontId="27" fillId="0" borderId="0" xfId="3" applyFont="1" applyAlignment="1">
      <alignment horizontal="center" vertical="top"/>
    </xf>
    <xf numFmtId="0" fontId="28" fillId="0" borderId="0" xfId="3" applyFont="1" applyAlignment="1">
      <alignment vertical="center"/>
    </xf>
    <xf numFmtId="0" fontId="29" fillId="0" borderId="0" xfId="3" applyFont="1"/>
    <xf numFmtId="0" fontId="30" fillId="0" borderId="0" xfId="3" applyFont="1" applyAlignment="1">
      <alignment vertical="center"/>
    </xf>
    <xf numFmtId="4" fontId="31" fillId="0" borderId="0" xfId="3" applyNumberFormat="1" applyFont="1" applyAlignment="1">
      <alignment horizontal="center" vertical="center"/>
    </xf>
    <xf numFmtId="170" fontId="31" fillId="0" borderId="0" xfId="3" applyNumberFormat="1" applyFont="1" applyAlignment="1">
      <alignment horizontal="center" vertical="center"/>
    </xf>
    <xf numFmtId="0" fontId="12" fillId="0" borderId="0" xfId="3" applyFont="1" applyAlignment="1">
      <alignment vertical="center"/>
    </xf>
    <xf numFmtId="0" fontId="29" fillId="0" borderId="0" xfId="3" applyFont="1" applyAlignment="1">
      <alignment vertical="center"/>
    </xf>
    <xf numFmtId="0" fontId="29" fillId="0" borderId="0" xfId="3" quotePrefix="1" applyFont="1" applyAlignment="1">
      <alignment horizontal="left" indent="1"/>
    </xf>
    <xf numFmtId="2" fontId="32" fillId="0" borderId="0" xfId="3" applyNumberFormat="1" applyFont="1" applyAlignment="1">
      <alignment horizontal="right" vertical="center" wrapText="1" shrinkToFit="1"/>
    </xf>
    <xf numFmtId="170" fontId="32" fillId="0" borderId="0" xfId="3" applyNumberFormat="1" applyFont="1" applyAlignment="1">
      <alignment horizontal="right" vertical="center" wrapText="1" shrinkToFit="1"/>
    </xf>
    <xf numFmtId="170" fontId="29" fillId="0" borderId="0" xfId="3" applyNumberFormat="1" applyFont="1" applyAlignment="1">
      <alignment horizontal="right" vertical="center" wrapText="1" shrinkToFit="1"/>
    </xf>
    <xf numFmtId="2" fontId="32" fillId="0" borderId="0" xfId="3" applyNumberFormat="1" applyFont="1" applyAlignment="1">
      <alignment horizontal="right" vertical="center"/>
    </xf>
    <xf numFmtId="0" fontId="32" fillId="0" borderId="0" xfId="3" quotePrefix="1" applyFont="1" applyAlignment="1">
      <alignment horizontal="left" wrapText="1" indent="1" shrinkToFit="1"/>
    </xf>
    <xf numFmtId="0" fontId="29" fillId="0" borderId="0" xfId="3" quotePrefix="1" applyFont="1" applyAlignment="1">
      <alignment horizontal="left" vertical="center" wrapText="1" shrinkToFit="1"/>
    </xf>
    <xf numFmtId="0" fontId="33" fillId="0" borderId="0" xfId="3" quotePrefix="1" applyFont="1" applyAlignment="1">
      <alignment horizontal="right" vertical="center" wrapText="1" shrinkToFit="1"/>
    </xf>
    <xf numFmtId="4" fontId="34" fillId="0" borderId="0" xfId="0" applyNumberFormat="1" applyFont="1" applyAlignment="1">
      <alignment horizontal="center" vertical="center" wrapText="1"/>
    </xf>
    <xf numFmtId="170" fontId="34" fillId="0" borderId="0" xfId="0" applyNumberFormat="1" applyFont="1" applyAlignment="1">
      <alignment horizontal="center" wrapText="1"/>
    </xf>
    <xf numFmtId="4" fontId="35" fillId="0" borderId="0" xfId="0" applyNumberFormat="1" applyFont="1" applyAlignment="1">
      <alignment horizontal="center" vertical="center"/>
    </xf>
    <xf numFmtId="170" fontId="35" fillId="0" borderId="0" xfId="0" applyNumberFormat="1" applyFont="1" applyAlignment="1">
      <alignment horizontal="center" vertical="center"/>
    </xf>
    <xf numFmtId="171" fontId="22" fillId="0" borderId="0" xfId="3" applyNumberFormat="1" applyFont="1" applyAlignment="1">
      <alignment horizontal="center" vertical="center"/>
    </xf>
    <xf numFmtId="170" fontId="22" fillId="0" borderId="0" xfId="3" applyNumberFormat="1" applyFont="1" applyAlignment="1">
      <alignment horizontal="center" vertical="center"/>
    </xf>
    <xf numFmtId="0" fontId="29" fillId="0" borderId="0" xfId="3" quotePrefix="1" applyFont="1" applyAlignment="1">
      <alignment vertical="center" wrapText="1" shrinkToFit="1"/>
    </xf>
    <xf numFmtId="171" fontId="36" fillId="0" borderId="0" xfId="3" applyNumberFormat="1" applyFont="1" applyAlignment="1">
      <alignment horizontal="center" vertical="center"/>
    </xf>
    <xf numFmtId="170" fontId="36" fillId="0" borderId="0" xfId="3" applyNumberFormat="1" applyFont="1" applyAlignment="1">
      <alignment horizontal="center" vertical="center"/>
    </xf>
    <xf numFmtId="164" fontId="29" fillId="0" borderId="0" xfId="3" applyNumberFormat="1" applyFont="1" applyAlignment="1">
      <alignment vertical="center" wrapText="1" shrinkToFit="1"/>
    </xf>
    <xf numFmtId="0" fontId="24" fillId="0" borderId="0" xfId="3" applyFont="1" applyAlignment="1">
      <alignment vertical="center"/>
    </xf>
    <xf numFmtId="0" fontId="37" fillId="0" borderId="0" xfId="3" quotePrefix="1" applyFont="1" applyAlignment="1">
      <alignment vertical="center" shrinkToFit="1"/>
    </xf>
    <xf numFmtId="0" fontId="37" fillId="0" borderId="0" xfId="3" applyFont="1" applyAlignment="1">
      <alignment vertical="center" shrinkToFit="1"/>
    </xf>
    <xf numFmtId="0" fontId="38" fillId="0" borderId="0" xfId="3" applyFont="1" applyAlignment="1">
      <alignment vertical="center"/>
    </xf>
    <xf numFmtId="0" fontId="16" fillId="0" borderId="0" xfId="3" applyFont="1" applyAlignment="1">
      <alignment horizontal="left" vertical="center"/>
    </xf>
    <xf numFmtId="170" fontId="16" fillId="0" borderId="0" xfId="2" applyNumberFormat="1" applyFont="1"/>
    <xf numFmtId="170" fontId="39" fillId="0" borderId="0" xfId="2" applyNumberFormat="1" applyFont="1"/>
    <xf numFmtId="0" fontId="17" fillId="0" borderId="0" xfId="3" applyFont="1" applyAlignment="1">
      <alignment horizontal="right" vertical="center"/>
    </xf>
    <xf numFmtId="0" fontId="17" fillId="0" borderId="0" xfId="3" applyFont="1"/>
    <xf numFmtId="170" fontId="17" fillId="0" borderId="0" xfId="2" applyNumberFormat="1" applyFont="1"/>
    <xf numFmtId="164" fontId="17" fillId="0" borderId="0" xfId="3" applyNumberFormat="1" applyFont="1" applyAlignment="1">
      <alignment horizontal="right" vertical="center"/>
    </xf>
    <xf numFmtId="170" fontId="16" fillId="0" borderId="0" xfId="5" applyNumberFormat="1" applyFont="1"/>
    <xf numFmtId="10" fontId="17" fillId="0" borderId="0" xfId="4" applyNumberFormat="1" applyFont="1" applyAlignment="1">
      <alignment horizontal="left" vertical="center"/>
    </xf>
    <xf numFmtId="170" fontId="17" fillId="0" borderId="0" xfId="5" applyNumberFormat="1" applyFont="1" applyBorder="1"/>
    <xf numFmtId="0" fontId="17" fillId="0" borderId="0" xfId="3" applyFont="1" applyAlignment="1">
      <alignment horizontal="left" vertical="center"/>
    </xf>
    <xf numFmtId="169" fontId="17" fillId="0" borderId="0" xfId="4" applyNumberFormat="1" applyFont="1" applyAlignment="1">
      <alignment horizontal="left" vertical="center"/>
    </xf>
    <xf numFmtId="170" fontId="17" fillId="0" borderId="17" xfId="5" applyNumberFormat="1" applyFont="1" applyBorder="1"/>
    <xf numFmtId="0" fontId="12" fillId="0" borderId="0" xfId="3" applyFont="1"/>
    <xf numFmtId="170" fontId="38" fillId="0" borderId="0" xfId="3" applyNumberFormat="1" applyFont="1" applyAlignment="1">
      <alignment horizontal="right" vertical="center"/>
    </xf>
    <xf numFmtId="0" fontId="40" fillId="0" borderId="0" xfId="3" applyFont="1"/>
    <xf numFmtId="168" fontId="17" fillId="0" borderId="0" xfId="5" applyNumberFormat="1" applyFont="1" applyBorder="1"/>
    <xf numFmtId="170" fontId="16" fillId="0" borderId="2" xfId="2" applyNumberFormat="1" applyFont="1" applyBorder="1"/>
    <xf numFmtId="168" fontId="16" fillId="0" borderId="0" xfId="2" applyNumberFormat="1" applyFont="1" applyBorder="1"/>
    <xf numFmtId="170" fontId="17" fillId="0" borderId="0" xfId="3" applyNumberFormat="1" applyFont="1" applyAlignment="1">
      <alignment horizontal="left" vertical="center"/>
    </xf>
    <xf numFmtId="0" fontId="38" fillId="0" borderId="0" xfId="3" applyFont="1" applyAlignment="1">
      <alignment horizontal="left" vertical="center"/>
    </xf>
    <xf numFmtId="0" fontId="39" fillId="0" borderId="0" xfId="3" applyFont="1" applyAlignment="1">
      <alignment horizontal="left" vertical="center"/>
    </xf>
    <xf numFmtId="0" fontId="20" fillId="0" borderId="0" xfId="3" applyFont="1" applyAlignment="1">
      <alignment horizontal="left" vertical="center"/>
    </xf>
    <xf numFmtId="170" fontId="20" fillId="0" borderId="0" xfId="3" applyNumberFormat="1" applyFont="1" applyAlignment="1">
      <alignment horizontal="left" vertical="center"/>
    </xf>
    <xf numFmtId="4" fontId="20" fillId="3" borderId="15" xfId="3" applyNumberFormat="1" applyFont="1" applyFill="1" applyBorder="1" applyAlignment="1">
      <alignment horizontal="right" vertical="center"/>
    </xf>
    <xf numFmtId="170" fontId="19" fillId="3" borderId="15" xfId="3" applyNumberFormat="1" applyFont="1" applyFill="1" applyBorder="1" applyAlignment="1">
      <alignment horizontal="right" vertical="center"/>
    </xf>
    <xf numFmtId="170" fontId="20" fillId="0" borderId="0" xfId="3" applyNumberFormat="1" applyFont="1" applyAlignment="1">
      <alignment horizontal="right" vertical="center"/>
    </xf>
    <xf numFmtId="4" fontId="20" fillId="0" borderId="0" xfId="3" applyNumberFormat="1" applyFont="1" applyAlignment="1">
      <alignment horizontal="right" vertical="center"/>
    </xf>
    <xf numFmtId="0" fontId="14" fillId="0" borderId="0" xfId="3" applyFont="1" applyAlignment="1">
      <alignment vertical="center"/>
    </xf>
    <xf numFmtId="0" fontId="43" fillId="0" borderId="0" xfId="3" applyFont="1"/>
    <xf numFmtId="0" fontId="12" fillId="0" borderId="0" xfId="3" applyFont="1" applyAlignment="1">
      <alignment horizontal="center" vertical="center"/>
    </xf>
    <xf numFmtId="0" fontId="32" fillId="0" borderId="0" xfId="3" applyFont="1" applyAlignment="1">
      <alignment horizontal="center" vertical="center"/>
    </xf>
    <xf numFmtId="4" fontId="2" fillId="0" borderId="0" xfId="3" applyNumberFormat="1" applyFont="1" applyAlignment="1">
      <alignment horizontal="right"/>
    </xf>
    <xf numFmtId="170" fontId="2" fillId="0" borderId="0" xfId="3" applyNumberFormat="1" applyFont="1" applyAlignment="1">
      <alignment horizontal="right"/>
    </xf>
    <xf numFmtId="0" fontId="2" fillId="0" borderId="0" xfId="0" applyFont="1" applyAlignment="1">
      <alignment horizontal="center" wrapText="1"/>
    </xf>
    <xf numFmtId="0" fontId="2"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2" fillId="0" borderId="0" xfId="0" applyFont="1" applyAlignment="1">
      <alignment horizontal="left" wrapText="1" indent="1" shrinkToFit="1"/>
    </xf>
    <xf numFmtId="0" fontId="17" fillId="0" borderId="0" xfId="0" applyFont="1" applyAlignment="1">
      <alignment horizontal="left"/>
    </xf>
    <xf numFmtId="0" fontId="12" fillId="0" borderId="0" xfId="0" applyFont="1" applyAlignment="1">
      <alignment horizontal="center"/>
    </xf>
    <xf numFmtId="0" fontId="10" fillId="0" borderId="0" xfId="0" applyFont="1" applyAlignment="1">
      <alignment horizontal="center"/>
    </xf>
    <xf numFmtId="0" fontId="10" fillId="0" borderId="13" xfId="0" applyFont="1" applyBorder="1" applyAlignment="1">
      <alignment horizontal="center" vertical="center"/>
    </xf>
    <xf numFmtId="0" fontId="17" fillId="0" borderId="0" xfId="0" applyFont="1" applyAlignment="1">
      <alignment horizontal="left" indent="1"/>
    </xf>
    <xf numFmtId="0" fontId="18" fillId="0" borderId="0" xfId="0" applyFont="1" applyAlignment="1">
      <alignment horizontal="center"/>
    </xf>
    <xf numFmtId="0" fontId="5" fillId="2" borderId="0" xfId="0" applyFont="1" applyFill="1" applyAlignment="1">
      <alignment horizontal="center"/>
    </xf>
    <xf numFmtId="0" fontId="45" fillId="0" borderId="0" xfId="3" applyFont="1" applyAlignment="1">
      <alignment horizontal="center" vertical="center"/>
    </xf>
    <xf numFmtId="0" fontId="46" fillId="0" borderId="0" xfId="3" applyFont="1" applyAlignment="1">
      <alignment horizontal="center" vertical="center"/>
    </xf>
    <xf numFmtId="0" fontId="10" fillId="0" borderId="13" xfId="3" applyFont="1" applyBorder="1" applyAlignment="1">
      <alignment horizontal="center" vertical="center"/>
    </xf>
    <xf numFmtId="0" fontId="19" fillId="3" borderId="14" xfId="3" applyFont="1" applyFill="1" applyBorder="1" applyAlignment="1">
      <alignment horizontal="left" vertical="center"/>
    </xf>
    <xf numFmtId="0" fontId="19" fillId="3" borderId="15" xfId="3" applyFont="1" applyFill="1" applyBorder="1" applyAlignment="1">
      <alignment horizontal="left" vertical="center"/>
    </xf>
    <xf numFmtId="0" fontId="41" fillId="0" borderId="0" xfId="3" applyFont="1" applyAlignment="1">
      <alignment horizontal="center" vertical="center"/>
    </xf>
    <xf numFmtId="0" fontId="14" fillId="0" borderId="0" xfId="3" applyFont="1" applyAlignment="1">
      <alignment horizontal="center" vertical="center"/>
    </xf>
    <xf numFmtId="0" fontId="42" fillId="0" borderId="0" xfId="3" applyFont="1" applyAlignment="1">
      <alignment horizontal="center" vertical="center"/>
    </xf>
    <xf numFmtId="0" fontId="18" fillId="0" borderId="0" xfId="3" applyFont="1" applyAlignment="1">
      <alignment horizontal="center" vertical="center"/>
    </xf>
    <xf numFmtId="0" fontId="44" fillId="0" borderId="0" xfId="3" applyFont="1" applyAlignment="1">
      <alignment horizontal="center" vertical="center"/>
    </xf>
    <xf numFmtId="0" fontId="12" fillId="0" borderId="0" xfId="3" applyFont="1" applyAlignment="1">
      <alignment horizontal="center" vertical="center"/>
    </xf>
    <xf numFmtId="0" fontId="32" fillId="0" borderId="0" xfId="3" applyFont="1" applyAlignment="1">
      <alignment horizontal="center" vertical="center"/>
    </xf>
    <xf numFmtId="0" fontId="17" fillId="0" borderId="1" xfId="3" applyFont="1" applyBorder="1" applyAlignment="1">
      <alignment vertical="center"/>
    </xf>
    <xf numFmtId="4" fontId="17" fillId="0" borderId="1" xfId="3" applyNumberFormat="1" applyFont="1" applyBorder="1" applyAlignment="1">
      <alignment horizontal="right" vertical="center"/>
    </xf>
    <xf numFmtId="170" fontId="17" fillId="0" borderId="1" xfId="3" applyNumberFormat="1" applyFont="1" applyBorder="1" applyAlignment="1">
      <alignment horizontal="right" vertical="center"/>
    </xf>
    <xf numFmtId="0" fontId="16" fillId="0" borderId="13" xfId="3" applyFont="1" applyBorder="1" applyAlignment="1">
      <alignment horizontal="center" vertical="center"/>
    </xf>
    <xf numFmtId="0" fontId="11" fillId="0" borderId="0" xfId="3" applyFont="1" applyAlignment="1">
      <alignment vertical="top"/>
    </xf>
    <xf numFmtId="0" fontId="40" fillId="0" borderId="0" xfId="3" applyFont="1" applyAlignment="1">
      <alignment horizontal="center" vertical="top"/>
    </xf>
    <xf numFmtId="0" fontId="40" fillId="0" borderId="0" xfId="3" applyFont="1" applyAlignment="1">
      <alignment vertical="center"/>
    </xf>
    <xf numFmtId="4" fontId="22" fillId="0" borderId="0" xfId="3" applyNumberFormat="1" applyFont="1" applyAlignment="1">
      <alignment horizontal="center" vertical="center"/>
    </xf>
    <xf numFmtId="0" fontId="12" fillId="0" borderId="0" xfId="3" quotePrefix="1" applyFont="1" applyAlignment="1">
      <alignment horizontal="left" indent="1"/>
    </xf>
    <xf numFmtId="2" fontId="12" fillId="0" borderId="0" xfId="3" applyNumberFormat="1" applyFont="1" applyAlignment="1">
      <alignment horizontal="right" vertical="center" wrapText="1" shrinkToFit="1"/>
    </xf>
    <xf numFmtId="170" fontId="12" fillId="0" borderId="0" xfId="3" applyNumberFormat="1" applyFont="1" applyAlignment="1">
      <alignment horizontal="right" vertical="center" wrapText="1" shrinkToFit="1"/>
    </xf>
    <xf numFmtId="2" fontId="12" fillId="0" borderId="0" xfId="3" applyNumberFormat="1" applyFont="1" applyAlignment="1">
      <alignment horizontal="right" vertical="center"/>
    </xf>
    <xf numFmtId="0" fontId="12" fillId="0" borderId="0" xfId="3" quotePrefix="1" applyFont="1" applyAlignment="1">
      <alignment horizontal="left" wrapText="1" indent="1" shrinkToFit="1"/>
    </xf>
    <xf numFmtId="0" fontId="40" fillId="0" borderId="0" xfId="3" quotePrefix="1" applyFont="1" applyAlignment="1">
      <alignment horizontal="left" indent="1"/>
    </xf>
    <xf numFmtId="4" fontId="47" fillId="0" borderId="0" xfId="0" applyNumberFormat="1" applyFont="1" applyAlignment="1">
      <alignment horizontal="center" vertical="center" wrapText="1"/>
    </xf>
    <xf numFmtId="170" fontId="47" fillId="0" borderId="0" xfId="0" applyNumberFormat="1" applyFont="1" applyAlignment="1">
      <alignment horizontal="center" wrapText="1"/>
    </xf>
    <xf numFmtId="171" fontId="22" fillId="0" borderId="0" xfId="0" applyNumberFormat="1" applyFont="1" applyAlignment="1">
      <alignment horizontal="center" vertical="center"/>
    </xf>
    <xf numFmtId="170" fontId="22" fillId="0" borderId="0" xfId="0" applyNumberFormat="1" applyFont="1" applyAlignment="1">
      <alignment horizontal="center" vertical="center"/>
    </xf>
    <xf numFmtId="171" fontId="12" fillId="0" borderId="0" xfId="3" applyNumberFormat="1" applyFont="1" applyAlignment="1">
      <alignment horizontal="center" vertical="center"/>
    </xf>
    <xf numFmtId="170" fontId="12" fillId="0" borderId="0" xfId="3" applyNumberFormat="1" applyFont="1" applyAlignment="1">
      <alignment horizontal="center" vertical="center"/>
    </xf>
    <xf numFmtId="7" fontId="12" fillId="0" borderId="0" xfId="3" applyNumberFormat="1" applyFont="1" applyAlignment="1">
      <alignment vertical="center" wrapText="1" shrinkToFit="1"/>
    </xf>
    <xf numFmtId="0" fontId="40" fillId="0" borderId="0" xfId="3" applyFont="1" applyAlignment="1">
      <alignment vertical="center" shrinkToFit="1"/>
    </xf>
    <xf numFmtId="7" fontId="17" fillId="0" borderId="0" xfId="3" applyNumberFormat="1" applyFont="1" applyAlignment="1">
      <alignment horizontal="right" vertical="center"/>
    </xf>
    <xf numFmtId="0" fontId="48" fillId="3" borderId="14" xfId="3" applyFont="1" applyFill="1" applyBorder="1" applyAlignment="1">
      <alignment horizontal="left" vertical="center"/>
    </xf>
    <xf numFmtId="0" fontId="48" fillId="3" borderId="15" xfId="3" applyFont="1" applyFill="1" applyBorder="1" applyAlignment="1">
      <alignment horizontal="left" vertical="center"/>
    </xf>
    <xf numFmtId="4" fontId="49" fillId="3" borderId="15" xfId="3" applyNumberFormat="1" applyFont="1" applyFill="1" applyBorder="1" applyAlignment="1">
      <alignment horizontal="right" vertical="center"/>
    </xf>
    <xf numFmtId="170" fontId="48" fillId="3" borderId="15" xfId="3" applyNumberFormat="1" applyFont="1" applyFill="1" applyBorder="1" applyAlignment="1">
      <alignment horizontal="right" vertical="center"/>
    </xf>
    <xf numFmtId="0" fontId="14" fillId="0" borderId="0" xfId="3" applyFont="1"/>
    <xf numFmtId="0" fontId="16" fillId="0" borderId="0" xfId="0" applyFont="1" applyAlignment="1">
      <alignment horizontal="center"/>
    </xf>
  </cellXfs>
  <cellStyles count="6">
    <cellStyle name="Milliers" xfId="1" builtinId="3"/>
    <cellStyle name="Milliers 2" xfId="5" xr:uid="{E169A4BD-BAE8-4EFF-8F55-B5CB0DFB16F4}"/>
    <cellStyle name="Monétaire" xfId="2" builtinId="4"/>
    <cellStyle name="Normal" xfId="0" builtinId="0"/>
    <cellStyle name="Normal 2" xfId="3" xr:uid="{05AE08AC-AFEC-4B9B-A8E8-E482E13645AE}"/>
    <cellStyle name="Pourcentage" xfId="4"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9" name="Imag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8CE9DA5-06D1-402C-9C8E-95697E67FCE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FF1B6C6-CB3C-4A8F-B8F9-0E468B0701A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8FF22CE-CCFF-407C-A073-4BAB576930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9318973-D3E7-4B60-B4DF-F936E63F071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EC086D5-CF4B-4B1B-93DC-3DC68F09E70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F2ABC03-6BCF-4A6E-8E26-E48ECB4821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9CC1DEB-70ED-4664-A209-AC7D0145216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B540878-7DBD-4FF5-AFAA-2450D8F40A6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10612</xdr:colOff>
      <xdr:row>20</xdr:row>
      <xdr:rowOff>10650</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CBA49511-8E4E-45EA-A64D-D200FCADFC0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3562" cy="324915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87F1AFDA-8610-46BA-8092-E470780D549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A1B2A40-1D80-4D05-B013-A6986938064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E9C4662-116D-4978-B44E-7F24CBEB267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3712DF1-FA83-4A76-89CF-A3C018B3A7A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A679C88-B6A3-4E79-BAB9-43908BF858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BF49C25-F199-4AA4-920B-854C28EF326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B9AFE9D-FDE4-4245-A233-F9229DC60E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3A24B08-51D7-430A-B437-ABF653C27D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7ECD2AD-534E-4F22-8FED-95C96679AE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VBA\GC_FISCALIT&#201;\APP_v4.H.9.xlsb" TargetMode="External"/><Relationship Id="rId1" Type="http://schemas.openxmlformats.org/officeDocument/2006/relationships/externalLinkPath" Target="file:///C:\VBA\GC_FISCALIT&#201;\APP_v4.H.9.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X_Analyse_Intégrité"/>
      <sheetName val="X_Heures_Jour_Prof"/>
      <sheetName val="Menu"/>
      <sheetName val="Admin"/>
      <sheetName val="BD_Clients"/>
      <sheetName val="BD_Fournisseurs"/>
      <sheetName val="CAR_Liste_Agée"/>
      <sheetName val="CSV_File"/>
      <sheetName val="DEB_Recurrent"/>
      <sheetName val="DEB_Saisie"/>
      <sheetName val="DEB_Trans"/>
      <sheetName val="Doc_Application"/>
      <sheetName val="Doc_ConditionalFormatting"/>
      <sheetName val="Doc_Formules"/>
      <sheetName val="Doc_NamedRanges"/>
      <sheetName val="Doc_Subs&amp;Functions"/>
      <sheetName val="Doc_TableLayouts"/>
      <sheetName val="Doc_Tests_And_Todos"/>
      <sheetName val="ENC_Détails"/>
      <sheetName val="ENC_Entête"/>
      <sheetName val="ENC_Saisie"/>
      <sheetName val="FAC_Brouillon"/>
      <sheetName val="FAC_Comptes_Clients"/>
      <sheetName val="FAC_Confirmation"/>
      <sheetName val="FAC_Détails"/>
      <sheetName val="FAC_Entête"/>
      <sheetName val="FAC_Finale"/>
      <sheetName val="FAC_Histo"/>
      <sheetName val="FAC_Projets_Détails"/>
      <sheetName val="FAC_Projets_Entête"/>
      <sheetName val="FAC_Sommaire_Taux"/>
      <sheetName val="GL_BV"/>
      <sheetName val="GL_EJ"/>
      <sheetName val="GL_EJ_Auto"/>
      <sheetName val="GL_Rapport"/>
      <sheetName val="GL_Trans"/>
      <sheetName val="Hres_Jour_Prof"/>
      <sheetName val="MenuDEB"/>
      <sheetName val="MenuFACT"/>
      <sheetName val="MenuGL"/>
      <sheetName val="MenuTEC"/>
      <sheetName val="TEC_Analyse"/>
      <sheetName val="TEC_TDB"/>
      <sheetName val="TEC_TDB_Data"/>
      <sheetName val="TEC_TDB_PivotTable"/>
      <sheetName val="TEC_Local"/>
    </sheetNames>
    <sheetDataSet>
      <sheetData sheetId="0"/>
      <sheetData sheetId="1"/>
      <sheetData sheetId="2"/>
      <sheetData sheetId="3">
        <row r="10">
          <cell r="Z10" t="str">
            <v>Description</v>
          </cell>
        </row>
        <row r="11">
          <cell r="Z11" t="str">
            <v>Rencontre avec vous à nos bureaux;</v>
          </cell>
        </row>
        <row r="12">
          <cell r="Z12" t="str">
            <v>Rencontre avec vous aux bureaux des notaires et déplacement;</v>
          </cell>
        </row>
        <row r="13">
          <cell r="Z13" t="str">
            <v>Rencontre avec vous à vos bureaux et déplacement;</v>
          </cell>
        </row>
        <row r="14">
          <cell r="Z14" t="str">
            <v>Rencontre avec vous par Vidéoconférence;</v>
          </cell>
        </row>
        <row r="15">
          <cell r="Z15" t="str">
            <v>Préparation à la rencontre et rencontre avec vous à nos bureaux;</v>
          </cell>
        </row>
        <row r="16">
          <cell r="Z16" t="str">
            <v>Préparation à la rencontre, déplacement et rencontre avec vous aux bureaux des notaires;</v>
          </cell>
        </row>
        <row r="17">
          <cell r="Z17" t="str">
            <v>Préparation à la rencontre, déplacement et rencontre avec vous à vos bureaux;</v>
          </cell>
        </row>
        <row r="18">
          <cell r="Z18" t="str">
            <v>Préparation à la rencontre et rencontre avec vous par Vidéoconférence;</v>
          </cell>
        </row>
        <row r="19">
          <cell r="Z19" t="str">
            <v>Recueullir les différentes informations pertinentes à l'élaboration de la planification fiscale;</v>
          </cell>
        </row>
        <row r="20">
          <cell r="Z20" t="str">
            <v>Recueuillir les informations pour la création d'une société;</v>
          </cell>
        </row>
        <row r="21">
          <cell r="Z21" t="str">
            <v>Recueuillir les informations pour la création d'une fiducie;</v>
          </cell>
        </row>
        <row r="22">
          <cell r="Z22" t="str">
            <v>Prise de connaissance et analyse des documents soumis;</v>
          </cell>
        </row>
        <row r="23">
          <cell r="Z23" t="str">
            <v>Obtention et analyse des différents soldes fiscaux de toutes les parties impliquées;</v>
          </cell>
        </row>
        <row r="24">
          <cell r="Z24" t="str">
            <v>Analyse des livres des minutes pour déterminer les caractéristiques fiscales des actions;</v>
          </cell>
        </row>
        <row r="25">
          <cell r="Z25" t="str">
            <v>Préparation de tableaux de capital actions;</v>
          </cell>
        </row>
        <row r="26">
          <cell r="Z26" t="str">
            <v>Analyse, réflexions et recherches fiscales permettant de déterminer le plan d'action fiscal optimal;</v>
          </cell>
        </row>
        <row r="27">
          <cell r="Z27" t="str">
            <v>Rédaction d'un mémorandum fiscal pour mettre en place la réorganisation fiscale déterminée;</v>
          </cell>
        </row>
        <row r="28">
          <cell r="Z28" t="str">
            <v>Rédaction de directives aux juristes afin de mettre en place la planification fiscale;</v>
          </cell>
        </row>
        <row r="29">
          <cell r="Z29" t="str">
            <v>Préparation d'organigrammes corporatifs avant et après opérations;</v>
          </cell>
        </row>
        <row r="30">
          <cell r="Z30" t="str">
            <v>Recherches et analyses fiscales requises pour la mise en place de la réorganisation;</v>
          </cell>
        </row>
        <row r="31">
          <cell r="Z31" t="str">
            <v>Analyse des risques fiscaux potentiels (règles générales anti-évitement générale et spécifiques);</v>
          </cell>
        </row>
        <row r="32">
          <cell r="Z32" t="str">
            <v>Estimation du calcul du Revenu Protégé année par année nécessaire pour les fins de la réorganisation;</v>
          </cell>
        </row>
        <row r="33">
          <cell r="Z33" t="str">
            <v>Révision de la documentation juridique afférente à la présente réorganisation;</v>
          </cell>
        </row>
        <row r="34">
          <cell r="Z34" t="str">
            <v>Discussion avec un expert en taxes à la consommation pour les différents aspects de la réorganisation;</v>
          </cell>
        </row>
        <row r="36">
          <cell r="Z36" t="str">
            <v>Divers calculs effectués en lien avec la mise en place;</v>
          </cell>
        </row>
        <row r="37">
          <cell r="Z37" t="str">
            <v>Démarches d'obtention du numéro d'entreprise fédéral pour la nouvelle société;</v>
          </cell>
        </row>
        <row r="38">
          <cell r="Z38" t="str">
            <v>Préparation des formulaires d'autorisations requis;</v>
          </cell>
        </row>
        <row r="39">
          <cell r="Z39" t="str">
            <v>Démarches d'obtention des numéros pour la nouvelle entité;</v>
          </cell>
        </row>
        <row r="40">
          <cell r="Z40" t="str">
            <v>Préparation des formulaires de roulement T2057 et TP-518 requis;</v>
          </cell>
        </row>
        <row r="41">
          <cell r="Z41" t="str">
            <v>Préparation des formulaires de ventes de comptes clients T2022 et TP-184 requis;</v>
          </cell>
        </row>
        <row r="42">
          <cell r="Z42" t="str">
            <v>Préparation des formulaires de taxes FP-2044 requis pour le transfert de la totalité ou presque d'une entreprise;</v>
          </cell>
        </row>
        <row r="43">
          <cell r="Z43" t="str">
            <v>Préparation des différents formulaires et annexes requises afin de déclarer un CDC;</v>
          </cell>
        </row>
        <row r="44">
          <cell r="Z44" t="str">
            <v>Préparation du formulaire T2027règlement de dette lors de la liquidation de filiale;</v>
          </cell>
        </row>
        <row r="45">
          <cell r="Z45" t="str">
            <v>Préparer un sommaire de chèques à faire pour la séance de clôture;</v>
          </cell>
        </row>
        <row r="46">
          <cell r="Z46" t="str">
            <v>Validation de la conformité des chèques/virements effectués en concordance avec nos directives;</v>
          </cell>
        </row>
        <row r="47">
          <cell r="Z47" t="str">
            <v>Préparation des formulaires de choix fiscaux de clauses de non-concurrence;</v>
          </cell>
        </row>
        <row r="48">
          <cell r="Z48" t="str">
            <v>Diverses discussions téléphoniques avec vous;</v>
          </cell>
        </row>
        <row r="49">
          <cell r="Z49" t="str">
            <v>Diverses discussions téléphoniques avec vous et le juriste;</v>
          </cell>
        </row>
        <row r="50">
          <cell r="Z50" t="str">
            <v>Diverses discussions téléphoniques avec vous, le juriste et votre comptable;</v>
          </cell>
        </row>
        <row r="51">
          <cell r="Z51" t="str">
            <v>Lecture, analyse et rédaction de divers courriels avec les divers intervenants;</v>
          </cell>
        </row>
        <row r="52">
          <cell r="Z52" t="str">
            <v>Préparation à la rencontre et rencontre avec vous pour la signature des documents préparés;</v>
          </cell>
        </row>
        <row r="53">
          <cell r="Z53" t="str">
            <v>Préparation à la rencontre, déplacement et rencontre avec vous pour la signature des documents préparés;</v>
          </cell>
        </row>
        <row r="55">
          <cell r="Z55" t="str">
            <v>Travail avec votre comptable à la préparation/révision des états financiers et déclarations de revenus;</v>
          </cell>
        </row>
        <row r="56">
          <cell r="Z56" t="str">
            <v>Analyses et recherches fiscales requises en lien avec xxx;</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1"/>
  <sheetViews>
    <sheetView view="pageBreakPreview" topLeftCell="A31" zoomScale="80" zoomScaleNormal="100" zoomScaleSheetLayoutView="80" workbookViewId="0">
      <selection activeCell="B66" sqref="B66:D6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53" t="s">
        <v>43</v>
      </c>
      <c r="C26" s="21"/>
      <c r="D26" s="21"/>
      <c r="E26" s="21"/>
      <c r="F26" s="21"/>
    </row>
    <row r="27" spans="1:6" x14ac:dyDescent="0.2">
      <c r="A27" s="18"/>
      <c r="B27" s="21"/>
      <c r="C27" s="23"/>
      <c r="D27" s="23"/>
      <c r="E27" s="24"/>
      <c r="F27" s="21"/>
    </row>
    <row r="28" spans="1:6" ht="15" x14ac:dyDescent="0.2">
      <c r="A28" s="17"/>
      <c r="B28" s="23"/>
      <c r="C28" s="23"/>
      <c r="D28" s="27" t="s">
        <v>11</v>
      </c>
      <c r="E28" s="27" t="s">
        <v>44</v>
      </c>
      <c r="F28" s="21"/>
    </row>
    <row r="29" spans="1:6" ht="13.5" thickBot="1" x14ac:dyDescent="0.25">
      <c r="A29" s="19"/>
      <c r="B29" s="19"/>
      <c r="C29" s="19"/>
      <c r="D29" s="19"/>
      <c r="E29" s="19"/>
      <c r="F29" s="20"/>
    </row>
    <row r="30" spans="1:6" s="40" customFormat="1" ht="21.75" customHeight="1" x14ac:dyDescent="0.2">
      <c r="A30" s="144" t="s">
        <v>0</v>
      </c>
      <c r="B30" s="144"/>
      <c r="C30" s="144"/>
      <c r="D30" s="144"/>
      <c r="E30" s="144"/>
      <c r="F30" s="144"/>
    </row>
    <row r="31" spans="1:6" x14ac:dyDescent="0.2">
      <c r="A31" s="17"/>
      <c r="B31" s="18"/>
      <c r="C31" s="17"/>
      <c r="D31" s="17"/>
      <c r="E31" s="17"/>
    </row>
    <row r="32" spans="1:6" ht="14.25" x14ac:dyDescent="0.2">
      <c r="A32" s="21"/>
      <c r="B32" s="22" t="s">
        <v>6</v>
      </c>
      <c r="C32" s="22"/>
      <c r="D32" s="22"/>
      <c r="E32" s="28"/>
      <c r="F32" s="21"/>
    </row>
    <row r="33" spans="1:6" ht="14.25" x14ac:dyDescent="0.2">
      <c r="A33" s="21"/>
      <c r="B33" s="140"/>
      <c r="C33" s="140"/>
      <c r="D33" s="140"/>
      <c r="E33" s="28"/>
      <c r="F33" s="21"/>
    </row>
    <row r="34" spans="1:6" ht="14.25" x14ac:dyDescent="0.2">
      <c r="A34" s="21"/>
      <c r="B34" s="140"/>
      <c r="C34" s="140"/>
      <c r="D34" s="140"/>
      <c r="E34" s="28"/>
      <c r="F34" s="21"/>
    </row>
    <row r="35" spans="1:6" ht="14.25" x14ac:dyDescent="0.2">
      <c r="A35" s="21"/>
      <c r="B35" s="140" t="s">
        <v>45</v>
      </c>
      <c r="C35" s="140"/>
      <c r="D35" s="140"/>
      <c r="E35" s="28"/>
      <c r="F35" s="21"/>
    </row>
    <row r="36" spans="1:6" ht="14.25" x14ac:dyDescent="0.2">
      <c r="A36" s="21"/>
      <c r="B36" s="140"/>
      <c r="C36" s="140"/>
      <c r="D36" s="140"/>
      <c r="E36" s="28"/>
      <c r="F36" s="21"/>
    </row>
    <row r="37" spans="1:6" ht="14.25" x14ac:dyDescent="0.2">
      <c r="A37" s="21"/>
      <c r="B37" s="140" t="s">
        <v>2</v>
      </c>
      <c r="C37" s="140"/>
      <c r="D37" s="140"/>
      <c r="E37" s="28"/>
      <c r="F37" s="21"/>
    </row>
    <row r="38" spans="1:6" ht="14.25" x14ac:dyDescent="0.2">
      <c r="A38" s="21"/>
      <c r="B38" s="140"/>
      <c r="C38" s="140"/>
      <c r="D38" s="140"/>
      <c r="E38" s="28"/>
      <c r="F38" s="21"/>
    </row>
    <row r="39" spans="1:6" ht="14.25" x14ac:dyDescent="0.2">
      <c r="A39" s="21"/>
      <c r="B39" s="140" t="s">
        <v>21</v>
      </c>
      <c r="C39" s="140"/>
      <c r="D39" s="140"/>
      <c r="E39" s="28"/>
      <c r="F39" s="21"/>
    </row>
    <row r="40" spans="1:6" ht="14.25" x14ac:dyDescent="0.2">
      <c r="A40" s="21"/>
      <c r="B40" s="140"/>
      <c r="C40" s="140"/>
      <c r="D40" s="140"/>
      <c r="E40" s="28"/>
      <c r="F40" s="21"/>
    </row>
    <row r="41" spans="1:6" ht="28.5" customHeight="1" x14ac:dyDescent="0.2">
      <c r="A41" s="21"/>
      <c r="B41" s="140" t="s">
        <v>46</v>
      </c>
      <c r="C41" s="140"/>
      <c r="D41" s="140"/>
      <c r="E41" s="28"/>
      <c r="F41" s="21"/>
    </row>
    <row r="42" spans="1:6" ht="14.25" x14ac:dyDescent="0.2">
      <c r="A42" s="21"/>
      <c r="B42" s="140"/>
      <c r="C42" s="140"/>
      <c r="D42" s="140"/>
      <c r="E42" s="28"/>
      <c r="F42" s="21"/>
    </row>
    <row r="43" spans="1:6" ht="14.25" x14ac:dyDescent="0.2">
      <c r="A43" s="21"/>
      <c r="B43" s="140" t="s">
        <v>47</v>
      </c>
      <c r="C43" s="140"/>
      <c r="D43" s="140"/>
      <c r="E43" s="28"/>
      <c r="F43" s="21"/>
    </row>
    <row r="44" spans="1:6" ht="14.25" x14ac:dyDescent="0.2">
      <c r="A44" s="21"/>
      <c r="B44" s="140"/>
      <c r="C44" s="140"/>
      <c r="D44" s="140"/>
      <c r="E44" s="28"/>
      <c r="F44" s="21"/>
    </row>
    <row r="45" spans="1:6" ht="14.25" x14ac:dyDescent="0.2">
      <c r="A45" s="21"/>
      <c r="B45" s="140" t="s">
        <v>48</v>
      </c>
      <c r="C45" s="140"/>
      <c r="D45" s="140"/>
      <c r="E45" s="28"/>
      <c r="F45" s="21"/>
    </row>
    <row r="46" spans="1:6" ht="14.25" x14ac:dyDescent="0.2">
      <c r="A46" s="21"/>
      <c r="B46" s="140"/>
      <c r="C46" s="140"/>
      <c r="D46" s="140"/>
      <c r="E46" s="28"/>
      <c r="F46" s="21"/>
    </row>
    <row r="47" spans="1:6" ht="14.25" x14ac:dyDescent="0.2">
      <c r="A47" s="21"/>
      <c r="B47" s="140" t="s">
        <v>49</v>
      </c>
      <c r="C47" s="140"/>
      <c r="D47" s="140"/>
      <c r="E47" s="28"/>
      <c r="F47" s="21"/>
    </row>
    <row r="48" spans="1:6" ht="14.25" x14ac:dyDescent="0.2">
      <c r="A48" s="21"/>
      <c r="B48" s="140"/>
      <c r="C48" s="140"/>
      <c r="D48" s="140"/>
      <c r="E48" s="28"/>
      <c r="F48" s="21"/>
    </row>
    <row r="49" spans="1:6" ht="14.25" x14ac:dyDescent="0.2">
      <c r="A49" s="21"/>
      <c r="B49" s="140" t="s">
        <v>50</v>
      </c>
      <c r="C49" s="140"/>
      <c r="D49" s="140"/>
      <c r="E49" s="28"/>
      <c r="F49" s="21"/>
    </row>
    <row r="50" spans="1:6" ht="14.25" x14ac:dyDescent="0.2">
      <c r="A50" s="21"/>
      <c r="B50" s="140"/>
      <c r="C50" s="140"/>
      <c r="D50" s="140"/>
      <c r="E50" s="28"/>
      <c r="F50" s="21"/>
    </row>
    <row r="51" spans="1:6" ht="14.25" x14ac:dyDescent="0.2">
      <c r="A51" s="21"/>
      <c r="B51" s="140"/>
      <c r="C51" s="140"/>
      <c r="D51" s="140"/>
      <c r="E51" s="28"/>
      <c r="F51" s="21"/>
    </row>
    <row r="52" spans="1:6" ht="14.25" x14ac:dyDescent="0.2">
      <c r="A52" s="21"/>
      <c r="B52" s="140"/>
      <c r="C52" s="140"/>
      <c r="D52" s="140"/>
      <c r="E52" s="28"/>
      <c r="F52" s="21"/>
    </row>
    <row r="53" spans="1:6" ht="14.25" x14ac:dyDescent="0.2">
      <c r="A53" s="21"/>
      <c r="B53" s="140"/>
      <c r="C53" s="140"/>
      <c r="D53" s="140"/>
      <c r="E53" s="28"/>
      <c r="F53" s="21"/>
    </row>
    <row r="54" spans="1:6" ht="14.25" x14ac:dyDescent="0.2">
      <c r="A54" s="21"/>
      <c r="B54" s="140"/>
      <c r="C54" s="140"/>
      <c r="D54" s="140"/>
      <c r="E54" s="28"/>
      <c r="F54" s="21"/>
    </row>
    <row r="55" spans="1:6" ht="14.25" x14ac:dyDescent="0.2">
      <c r="A55" s="21"/>
      <c r="B55" s="140"/>
      <c r="C55" s="140"/>
      <c r="D55" s="140"/>
      <c r="E55" s="28"/>
      <c r="F55" s="21"/>
    </row>
    <row r="56" spans="1:6" ht="14.25" x14ac:dyDescent="0.2">
      <c r="A56" s="21"/>
      <c r="B56" s="140"/>
      <c r="C56" s="140"/>
      <c r="D56" s="140"/>
      <c r="E56" s="28"/>
      <c r="F56" s="21"/>
    </row>
    <row r="57" spans="1:6" ht="14.25" x14ac:dyDescent="0.2">
      <c r="A57" s="21"/>
      <c r="B57" s="140"/>
      <c r="C57" s="140"/>
      <c r="D57" s="140"/>
      <c r="E57" s="28"/>
      <c r="F57" s="21"/>
    </row>
    <row r="58" spans="1:6" ht="14.25" x14ac:dyDescent="0.2">
      <c r="A58" s="21"/>
      <c r="B58" s="140"/>
      <c r="C58" s="140"/>
      <c r="D58" s="140"/>
      <c r="E58" s="28"/>
      <c r="F58" s="21"/>
    </row>
    <row r="59" spans="1:6" ht="14.25" x14ac:dyDescent="0.2">
      <c r="A59" s="21"/>
      <c r="B59" s="140"/>
      <c r="C59" s="140"/>
      <c r="D59" s="140"/>
      <c r="E59" s="28"/>
      <c r="F59" s="21"/>
    </row>
    <row r="60" spans="1:6" ht="14.25" x14ac:dyDescent="0.2">
      <c r="A60" s="21"/>
      <c r="B60" s="140"/>
      <c r="C60" s="140"/>
      <c r="D60" s="140"/>
      <c r="E60" s="28"/>
      <c r="F60" s="21"/>
    </row>
    <row r="61" spans="1:6" ht="14.25" x14ac:dyDescent="0.2">
      <c r="A61" s="21"/>
      <c r="B61" s="140"/>
      <c r="C61" s="140"/>
      <c r="D61" s="140"/>
      <c r="E61" s="28"/>
      <c r="F61" s="21"/>
    </row>
    <row r="62" spans="1:6" ht="14.25" x14ac:dyDescent="0.2">
      <c r="A62" s="21"/>
      <c r="B62" s="140"/>
      <c r="C62" s="140"/>
      <c r="D62" s="140"/>
      <c r="E62" s="28"/>
      <c r="F62" s="21"/>
    </row>
    <row r="63" spans="1:6" ht="14.25" x14ac:dyDescent="0.2">
      <c r="A63" s="21"/>
      <c r="B63" s="140"/>
      <c r="C63" s="140"/>
      <c r="D63" s="140"/>
      <c r="E63" s="28"/>
      <c r="F63" s="21"/>
    </row>
    <row r="64" spans="1:6" s="50" customFormat="1" ht="14.25" x14ac:dyDescent="0.2">
      <c r="A64" s="46"/>
      <c r="B64" s="47"/>
      <c r="C64" s="48" t="s">
        <v>38</v>
      </c>
      <c r="D64" s="48" t="s">
        <v>39</v>
      </c>
      <c r="E64" s="49"/>
      <c r="F64" s="46"/>
    </row>
    <row r="65" spans="1:6" s="50" customFormat="1" ht="14.25" x14ac:dyDescent="0.2">
      <c r="A65" s="46"/>
      <c r="B65" s="47"/>
      <c r="C65" s="51">
        <v>17.25</v>
      </c>
      <c r="D65" s="52">
        <v>285</v>
      </c>
      <c r="E65" s="49"/>
      <c r="F65" s="46"/>
    </row>
    <row r="66" spans="1:6" ht="14.25" x14ac:dyDescent="0.2">
      <c r="A66" s="21"/>
      <c r="B66" s="140"/>
      <c r="C66" s="140"/>
      <c r="D66" s="140"/>
      <c r="E66" s="28"/>
      <c r="F66" s="21"/>
    </row>
    <row r="67" spans="1:6" ht="13.5" customHeight="1" x14ac:dyDescent="0.2">
      <c r="A67" s="21"/>
      <c r="B67" s="140"/>
      <c r="C67" s="140"/>
      <c r="D67" s="140"/>
      <c r="E67" s="28"/>
      <c r="F67" s="21"/>
    </row>
    <row r="68" spans="1:6" ht="13.5" customHeight="1" x14ac:dyDescent="0.2">
      <c r="A68" s="21"/>
      <c r="B68" s="25" t="s">
        <v>15</v>
      </c>
      <c r="C68" s="26"/>
      <c r="D68" s="26"/>
      <c r="E68" s="29">
        <f>D65*C65</f>
        <v>4916.25</v>
      </c>
      <c r="F68" s="21"/>
    </row>
    <row r="69" spans="1:6" ht="13.5" customHeight="1" x14ac:dyDescent="0.2">
      <c r="A69" s="21"/>
      <c r="B69" s="34" t="s">
        <v>12</v>
      </c>
      <c r="C69" s="26"/>
      <c r="D69" s="26"/>
      <c r="E69" s="30">
        <v>0</v>
      </c>
      <c r="F69" s="21"/>
    </row>
    <row r="70" spans="1:6" ht="13.5" customHeight="1" x14ac:dyDescent="0.2">
      <c r="A70" s="21"/>
      <c r="B70" s="34" t="s">
        <v>13</v>
      </c>
      <c r="C70" s="26"/>
      <c r="D70" s="26"/>
      <c r="E70" s="30">
        <v>0</v>
      </c>
      <c r="F70" s="21"/>
    </row>
    <row r="71" spans="1:6" ht="13.5" customHeight="1" x14ac:dyDescent="0.2">
      <c r="A71" s="21"/>
      <c r="B71" s="25" t="s">
        <v>14</v>
      </c>
      <c r="C71" s="26"/>
      <c r="D71" s="26"/>
      <c r="E71" s="29">
        <f>SUM(E68:E70)</f>
        <v>4916.25</v>
      </c>
      <c r="F71" s="21"/>
    </row>
    <row r="72" spans="1:6" ht="13.5" customHeight="1" x14ac:dyDescent="0.2">
      <c r="A72" s="21"/>
      <c r="B72" s="26" t="s">
        <v>5</v>
      </c>
      <c r="C72" s="31">
        <v>0.05</v>
      </c>
      <c r="D72" s="26"/>
      <c r="E72" s="35">
        <f>ROUND(E71*C72,2)</f>
        <v>245.81</v>
      </c>
      <c r="F72" s="21"/>
    </row>
    <row r="73" spans="1:6" ht="13.5" customHeight="1" x14ac:dyDescent="0.2">
      <c r="A73" s="21"/>
      <c r="B73" s="26" t="s">
        <v>4</v>
      </c>
      <c r="C73" s="42">
        <v>9.9750000000000005E-2</v>
      </c>
      <c r="D73" s="26"/>
      <c r="E73" s="43">
        <f>ROUND(E71*C73,2)</f>
        <v>490.4</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5652.46</v>
      </c>
      <c r="F75" s="21"/>
    </row>
    <row r="76" spans="1:6" ht="15.75" thickTop="1" x14ac:dyDescent="0.2">
      <c r="A76" s="21"/>
      <c r="B76" s="145"/>
      <c r="C76" s="145"/>
      <c r="D76" s="145"/>
      <c r="E76" s="36"/>
      <c r="F76" s="21"/>
    </row>
    <row r="77" spans="1:6" ht="15" x14ac:dyDescent="0.2">
      <c r="A77" s="21"/>
      <c r="B77" s="141" t="s">
        <v>18</v>
      </c>
      <c r="C77" s="141"/>
      <c r="D77" s="141"/>
      <c r="E77" s="36">
        <v>0</v>
      </c>
      <c r="F77" s="21"/>
    </row>
    <row r="78" spans="1:6" ht="15" x14ac:dyDescent="0.2">
      <c r="A78" s="21"/>
      <c r="B78" s="145"/>
      <c r="C78" s="145"/>
      <c r="D78" s="145"/>
      <c r="E78" s="36"/>
      <c r="F78" s="21"/>
    </row>
    <row r="79" spans="1:6" ht="19.5" customHeight="1" x14ac:dyDescent="0.2">
      <c r="A79" s="21"/>
      <c r="B79" s="37" t="s">
        <v>17</v>
      </c>
      <c r="C79" s="38"/>
      <c r="D79" s="38"/>
      <c r="E79" s="39">
        <f>E75-E77</f>
        <v>5652.46</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38"/>
      <c r="C82" s="138"/>
      <c r="D82" s="138"/>
      <c r="E82" s="138"/>
      <c r="F82" s="21"/>
    </row>
    <row r="83" spans="1:6" ht="14.25" x14ac:dyDescent="0.2">
      <c r="A83" s="146" t="s">
        <v>29</v>
      </c>
      <c r="B83" s="146"/>
      <c r="C83" s="146"/>
      <c r="D83" s="146"/>
      <c r="E83" s="146"/>
      <c r="F83" s="146"/>
    </row>
    <row r="84" spans="1:6" ht="14.25" x14ac:dyDescent="0.2">
      <c r="A84" s="142" t="s">
        <v>30</v>
      </c>
      <c r="B84" s="142"/>
      <c r="C84" s="142"/>
      <c r="D84" s="142"/>
      <c r="E84" s="142"/>
      <c r="F84" s="142"/>
    </row>
    <row r="85" spans="1:6" x14ac:dyDescent="0.2">
      <c r="A85" s="21"/>
      <c r="B85" s="21"/>
      <c r="C85" s="21"/>
      <c r="D85" s="21"/>
      <c r="E85" s="21"/>
      <c r="F85" s="21"/>
    </row>
    <row r="86" spans="1:6" x14ac:dyDescent="0.2">
      <c r="A86" s="21"/>
      <c r="B86" s="139"/>
      <c r="C86" s="139"/>
      <c r="D86" s="139"/>
      <c r="E86" s="139"/>
      <c r="F86" s="21"/>
    </row>
    <row r="87" spans="1:6" ht="15" x14ac:dyDescent="0.2">
      <c r="A87" s="143" t="s">
        <v>7</v>
      </c>
      <c r="B87" s="143"/>
      <c r="C87" s="143"/>
      <c r="D87" s="143"/>
      <c r="E87" s="143"/>
      <c r="F87" s="143"/>
    </row>
    <row r="89" spans="1:6" ht="39.75" customHeight="1" x14ac:dyDescent="0.2">
      <c r="B89" s="136"/>
      <c r="C89" s="137"/>
      <c r="D89" s="137"/>
    </row>
    <row r="90" spans="1:6" ht="13.5" customHeight="1" x14ac:dyDescent="0.2"/>
    <row r="91" spans="1:6" x14ac:dyDescent="0.2">
      <c r="B91" s="16"/>
      <c r="C91" s="16"/>
      <c r="D91" s="16"/>
    </row>
  </sheetData>
  <mergeCells count="43">
    <mergeCell ref="A83:F83"/>
    <mergeCell ref="B33:D33"/>
    <mergeCell ref="B34:D34"/>
    <mergeCell ref="B63:D63"/>
    <mergeCell ref="B66:D66"/>
    <mergeCell ref="B67:D67"/>
    <mergeCell ref="B58:D58"/>
    <mergeCell ref="B59:D59"/>
    <mergeCell ref="B60:D60"/>
    <mergeCell ref="B61:D61"/>
    <mergeCell ref="B62:D62"/>
    <mergeCell ref="B52:D52"/>
    <mergeCell ref="A30:F30"/>
    <mergeCell ref="B78:D78"/>
    <mergeCell ref="B50:D50"/>
    <mergeCell ref="B51:D51"/>
    <mergeCell ref="B45:D45"/>
    <mergeCell ref="B46:D46"/>
    <mergeCell ref="B47:D47"/>
    <mergeCell ref="B48:D48"/>
    <mergeCell ref="B49:D49"/>
    <mergeCell ref="B53:D53"/>
    <mergeCell ref="B55:D55"/>
    <mergeCell ref="B56:D56"/>
    <mergeCell ref="B57:D57"/>
    <mergeCell ref="B76:D76"/>
    <mergeCell ref="B54:D54"/>
    <mergeCell ref="B89:D89"/>
    <mergeCell ref="B82:E82"/>
    <mergeCell ref="B86:E86"/>
    <mergeCell ref="B35:D35"/>
    <mergeCell ref="B36:D36"/>
    <mergeCell ref="B37:D37"/>
    <mergeCell ref="B38:D38"/>
    <mergeCell ref="B39:D39"/>
    <mergeCell ref="B40:D40"/>
    <mergeCell ref="B41:D41"/>
    <mergeCell ref="B42:D42"/>
    <mergeCell ref="B43:D43"/>
    <mergeCell ref="B44:D44"/>
    <mergeCell ref="B77:D77"/>
    <mergeCell ref="A84:F84"/>
    <mergeCell ref="A87:F87"/>
  </mergeCells>
  <phoneticPr fontId="0" type="noConversion"/>
  <dataValidations count="1">
    <dataValidation type="list" allowBlank="1" showInputMessage="1" showErrorMessage="1" sqref="B76:B78 B12:B20 B33:B67" xr:uid="{00000000-0002-0000-0000-000000000000}">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AA085-5D19-4F78-A5B0-797A3C99C401}">
  <sheetPr>
    <pageSetUpPr fitToPage="1"/>
  </sheetPr>
  <dimension ref="A12:F92"/>
  <sheetViews>
    <sheetView view="pageBreakPreview" topLeftCell="A40" zoomScale="80" zoomScaleNormal="100" zoomScaleSheetLayoutView="80" workbookViewId="0">
      <selection activeCell="B41" sqref="B41:D4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53" t="s">
        <v>43</v>
      </c>
      <c r="C26" s="21"/>
      <c r="D26" s="21"/>
      <c r="E26" s="21"/>
      <c r="F26" s="21"/>
    </row>
    <row r="27" spans="1:6" x14ac:dyDescent="0.2">
      <c r="A27" s="18"/>
      <c r="B27" s="21"/>
      <c r="C27" s="23"/>
      <c r="D27" s="23"/>
      <c r="E27" s="24"/>
      <c r="F27" s="21"/>
    </row>
    <row r="28" spans="1:6" ht="15" x14ac:dyDescent="0.2">
      <c r="A28" s="17"/>
      <c r="B28" s="23"/>
      <c r="C28" s="23"/>
      <c r="D28" s="27" t="s">
        <v>11</v>
      </c>
      <c r="E28" s="27" t="s">
        <v>80</v>
      </c>
      <c r="F28" s="21"/>
    </row>
    <row r="29" spans="1:6" ht="13.5" thickBot="1" x14ac:dyDescent="0.25">
      <c r="A29" s="19"/>
      <c r="B29" s="19"/>
      <c r="C29" s="19"/>
      <c r="D29" s="19"/>
      <c r="E29" s="19"/>
      <c r="F29" s="20"/>
    </row>
    <row r="30" spans="1:6" s="40" customFormat="1" ht="21.75" customHeight="1" x14ac:dyDescent="0.2">
      <c r="A30" s="144" t="s">
        <v>0</v>
      </c>
      <c r="B30" s="144"/>
      <c r="C30" s="144"/>
      <c r="D30" s="144"/>
      <c r="E30" s="144"/>
      <c r="F30" s="144"/>
    </row>
    <row r="31" spans="1:6" x14ac:dyDescent="0.2">
      <c r="A31" s="17"/>
      <c r="B31" s="18"/>
      <c r="C31" s="17"/>
      <c r="D31" s="17"/>
      <c r="E31" s="17"/>
    </row>
    <row r="32" spans="1:6" ht="14.25" x14ac:dyDescent="0.2">
      <c r="A32" s="21"/>
      <c r="B32" s="22" t="s">
        <v>6</v>
      </c>
      <c r="C32" s="22"/>
      <c r="D32" s="22"/>
      <c r="E32" s="28"/>
      <c r="F32" s="21"/>
    </row>
    <row r="33" spans="1:6" ht="14.25" x14ac:dyDescent="0.2">
      <c r="A33" s="21"/>
      <c r="B33" s="140"/>
      <c r="C33" s="140"/>
      <c r="D33" s="140"/>
      <c r="E33" s="28"/>
      <c r="F33" s="21"/>
    </row>
    <row r="34" spans="1:6" ht="14.25" x14ac:dyDescent="0.2">
      <c r="A34" s="21"/>
      <c r="B34" s="140"/>
      <c r="C34" s="140"/>
      <c r="D34" s="140"/>
      <c r="E34" s="28"/>
      <c r="F34" s="21"/>
    </row>
    <row r="35" spans="1:6" ht="14.25" x14ac:dyDescent="0.2">
      <c r="A35" s="21"/>
      <c r="B35" s="140" t="s">
        <v>98</v>
      </c>
      <c r="C35" s="140"/>
      <c r="D35" s="140"/>
      <c r="E35" s="28"/>
      <c r="F35" s="21"/>
    </row>
    <row r="36" spans="1:6" ht="14.25" x14ac:dyDescent="0.2">
      <c r="A36" s="21"/>
      <c r="B36" s="140"/>
      <c r="C36" s="140"/>
      <c r="D36" s="140"/>
      <c r="E36" s="28"/>
      <c r="F36" s="21"/>
    </row>
    <row r="37" spans="1:6" ht="14.25" x14ac:dyDescent="0.2">
      <c r="A37" s="21"/>
      <c r="B37" s="140" t="s">
        <v>67</v>
      </c>
      <c r="C37" s="140"/>
      <c r="D37" s="140"/>
      <c r="E37" s="28"/>
      <c r="F37" s="21"/>
    </row>
    <row r="38" spans="1:6" ht="14.25" x14ac:dyDescent="0.2">
      <c r="A38" s="21"/>
      <c r="B38" s="140"/>
      <c r="C38" s="140"/>
      <c r="D38" s="140"/>
      <c r="E38" s="28"/>
      <c r="F38" s="21"/>
    </row>
    <row r="39" spans="1:6" ht="14.25" x14ac:dyDescent="0.2">
      <c r="A39" s="21"/>
      <c r="B39" s="140" t="s">
        <v>101</v>
      </c>
      <c r="C39" s="140"/>
      <c r="D39" s="140"/>
      <c r="E39" s="28"/>
      <c r="F39" s="21"/>
    </row>
    <row r="40" spans="1:6" ht="14.25" x14ac:dyDescent="0.2">
      <c r="A40" s="21"/>
      <c r="B40" s="140"/>
      <c r="C40" s="140"/>
      <c r="D40" s="140"/>
      <c r="E40" s="28"/>
      <c r="F40" s="21"/>
    </row>
    <row r="41" spans="1:6" ht="14.25" x14ac:dyDescent="0.2">
      <c r="A41" s="21"/>
      <c r="B41" s="140" t="s">
        <v>86</v>
      </c>
      <c r="C41" s="140"/>
      <c r="D41" s="140"/>
      <c r="E41" s="28"/>
      <c r="F41" s="21"/>
    </row>
    <row r="42" spans="1:6" ht="14.25" x14ac:dyDescent="0.2">
      <c r="A42" s="21"/>
      <c r="B42" s="140"/>
      <c r="C42" s="140"/>
      <c r="D42" s="140"/>
      <c r="E42" s="28"/>
      <c r="F42" s="21"/>
    </row>
    <row r="43" spans="1:6" ht="14.25" x14ac:dyDescent="0.2">
      <c r="A43" s="21"/>
      <c r="B43" s="140" t="s">
        <v>2</v>
      </c>
      <c r="C43" s="140"/>
      <c r="D43" s="140"/>
      <c r="E43" s="28"/>
      <c r="F43" s="21"/>
    </row>
    <row r="44" spans="1:6" ht="14.25" x14ac:dyDescent="0.2">
      <c r="A44" s="21"/>
      <c r="B44" s="140"/>
      <c r="C44" s="140"/>
      <c r="D44" s="140"/>
      <c r="E44" s="28"/>
      <c r="F44" s="21"/>
    </row>
    <row r="45" spans="1:6" ht="14.25" x14ac:dyDescent="0.2">
      <c r="A45" s="21"/>
      <c r="B45" s="140" t="s">
        <v>72</v>
      </c>
      <c r="C45" s="140"/>
      <c r="D45" s="140"/>
      <c r="E45" s="28"/>
      <c r="F45" s="21"/>
    </row>
    <row r="46" spans="1:6" ht="14.25" x14ac:dyDescent="0.2">
      <c r="A46" s="21"/>
      <c r="B46" s="140"/>
      <c r="C46" s="140"/>
      <c r="D46" s="140"/>
      <c r="E46" s="28"/>
      <c r="F46" s="21"/>
    </row>
    <row r="47" spans="1:6" ht="14.25" x14ac:dyDescent="0.2">
      <c r="A47" s="21"/>
      <c r="B47" s="140" t="s">
        <v>99</v>
      </c>
      <c r="C47" s="140"/>
      <c r="D47" s="140"/>
      <c r="E47" s="28"/>
      <c r="F47" s="21"/>
    </row>
    <row r="48" spans="1:6" ht="14.25" x14ac:dyDescent="0.2">
      <c r="A48" s="21"/>
      <c r="B48" s="140"/>
      <c r="C48" s="140"/>
      <c r="D48" s="140"/>
      <c r="E48" s="28"/>
      <c r="F48" s="21"/>
    </row>
    <row r="49" spans="1:6" ht="14.25" x14ac:dyDescent="0.2">
      <c r="A49" s="21"/>
      <c r="B49" s="140" t="s">
        <v>100</v>
      </c>
      <c r="C49" s="140"/>
      <c r="D49" s="140"/>
      <c r="E49" s="28"/>
      <c r="F49" s="21"/>
    </row>
    <row r="50" spans="1:6" ht="14.25" x14ac:dyDescent="0.2">
      <c r="A50" s="21"/>
      <c r="B50" s="140"/>
      <c r="C50" s="140"/>
      <c r="D50" s="140"/>
      <c r="E50" s="28"/>
      <c r="F50" s="21"/>
    </row>
    <row r="51" spans="1:6" ht="14.25" x14ac:dyDescent="0.2">
      <c r="A51" s="21"/>
      <c r="B51" s="140"/>
      <c r="C51" s="140"/>
      <c r="D51" s="140"/>
      <c r="E51" s="28"/>
      <c r="F51" s="21"/>
    </row>
    <row r="52" spans="1:6" ht="14.25" x14ac:dyDescent="0.2">
      <c r="A52" s="21"/>
      <c r="B52" s="140"/>
      <c r="C52" s="140"/>
      <c r="D52" s="140"/>
      <c r="E52" s="28"/>
      <c r="F52" s="21"/>
    </row>
    <row r="53" spans="1:6" ht="14.25" x14ac:dyDescent="0.2">
      <c r="A53" s="21"/>
      <c r="B53" s="140"/>
      <c r="C53" s="140"/>
      <c r="D53" s="140"/>
      <c r="E53" s="28"/>
      <c r="F53" s="21"/>
    </row>
    <row r="54" spans="1:6" ht="14.25" x14ac:dyDescent="0.2">
      <c r="A54" s="21"/>
      <c r="B54" s="140"/>
      <c r="C54" s="140"/>
      <c r="D54" s="140"/>
      <c r="E54" s="28"/>
      <c r="F54" s="21"/>
    </row>
    <row r="55" spans="1:6" ht="14.25" x14ac:dyDescent="0.2">
      <c r="A55" s="21"/>
      <c r="B55" s="140"/>
      <c r="C55" s="140"/>
      <c r="D55" s="140"/>
      <c r="E55" s="28"/>
      <c r="F55" s="21"/>
    </row>
    <row r="56" spans="1:6" ht="14.25" x14ac:dyDescent="0.2">
      <c r="A56" s="21"/>
      <c r="B56" s="140"/>
      <c r="C56" s="140"/>
      <c r="D56" s="140"/>
      <c r="E56" s="28"/>
      <c r="F56" s="21"/>
    </row>
    <row r="57" spans="1:6" ht="14.25" x14ac:dyDescent="0.2">
      <c r="A57" s="21"/>
      <c r="B57" s="140"/>
      <c r="C57" s="140"/>
      <c r="D57" s="140"/>
      <c r="E57" s="28"/>
      <c r="F57" s="21"/>
    </row>
    <row r="58" spans="1:6" ht="14.25" x14ac:dyDescent="0.2">
      <c r="A58" s="21"/>
      <c r="B58" s="140"/>
      <c r="C58" s="140"/>
      <c r="D58" s="140"/>
      <c r="E58" s="28"/>
      <c r="F58" s="21"/>
    </row>
    <row r="59" spans="1:6" ht="14.25" x14ac:dyDescent="0.2">
      <c r="A59" s="21"/>
      <c r="B59" s="140"/>
      <c r="C59" s="140"/>
      <c r="D59" s="140"/>
      <c r="E59" s="28"/>
      <c r="F59" s="21"/>
    </row>
    <row r="60" spans="1:6" ht="14.25" x14ac:dyDescent="0.2">
      <c r="A60" s="21"/>
      <c r="B60" s="140"/>
      <c r="C60" s="140"/>
      <c r="D60" s="140"/>
      <c r="E60" s="28"/>
      <c r="F60" s="21"/>
    </row>
    <row r="61" spans="1:6" ht="14.25" x14ac:dyDescent="0.2">
      <c r="A61" s="21"/>
      <c r="B61" s="140"/>
      <c r="C61" s="140"/>
      <c r="D61" s="140"/>
      <c r="E61" s="28"/>
      <c r="F61" s="21"/>
    </row>
    <row r="62" spans="1:6" ht="14.25" x14ac:dyDescent="0.2">
      <c r="A62" s="21"/>
      <c r="B62" s="140"/>
      <c r="C62" s="140"/>
      <c r="D62" s="140"/>
      <c r="E62" s="28"/>
      <c r="F62" s="21"/>
    </row>
    <row r="63" spans="1:6" ht="14.25" x14ac:dyDescent="0.2">
      <c r="A63" s="21"/>
      <c r="B63" s="140"/>
      <c r="C63" s="140"/>
      <c r="D63" s="140"/>
      <c r="E63" s="28"/>
      <c r="F63" s="21"/>
    </row>
    <row r="64" spans="1:6" ht="14.25" x14ac:dyDescent="0.2">
      <c r="A64" s="21"/>
      <c r="B64" s="140"/>
      <c r="C64" s="140"/>
      <c r="D64" s="140"/>
      <c r="E64" s="28"/>
      <c r="F64" s="21"/>
    </row>
    <row r="65" spans="1:6" s="50" customFormat="1" ht="14.25" x14ac:dyDescent="0.2">
      <c r="A65" s="46"/>
      <c r="B65" s="47"/>
      <c r="C65" s="48"/>
      <c r="D65" s="48"/>
      <c r="E65" s="49"/>
      <c r="F65" s="46"/>
    </row>
    <row r="66" spans="1:6" s="50" customFormat="1" ht="14.25" x14ac:dyDescent="0.2">
      <c r="A66" s="46"/>
      <c r="B66" s="47"/>
      <c r="C66" s="51"/>
      <c r="D66" s="52"/>
      <c r="E66" s="49"/>
      <c r="F66" s="46"/>
    </row>
    <row r="67" spans="1:6" ht="14.25" x14ac:dyDescent="0.2">
      <c r="A67" s="21"/>
      <c r="B67" s="140"/>
      <c r="C67" s="140"/>
      <c r="D67" s="140"/>
      <c r="E67" s="28"/>
      <c r="F67" s="21"/>
    </row>
    <row r="68" spans="1:6" ht="13.5" customHeight="1" x14ac:dyDescent="0.2">
      <c r="A68" s="21"/>
      <c r="B68" s="140"/>
      <c r="C68" s="140"/>
      <c r="D68" s="140"/>
      <c r="E68" s="28"/>
      <c r="F68" s="21"/>
    </row>
    <row r="69" spans="1:6" ht="13.5" customHeight="1" x14ac:dyDescent="0.2">
      <c r="A69" s="21"/>
      <c r="B69" s="25" t="s">
        <v>15</v>
      </c>
      <c r="C69" s="26"/>
      <c r="D69" s="26"/>
      <c r="E69" s="29">
        <f>22*325</f>
        <v>7150</v>
      </c>
      <c r="F69" s="21"/>
    </row>
    <row r="70" spans="1:6" ht="13.5" customHeight="1" x14ac:dyDescent="0.2">
      <c r="A70" s="21"/>
      <c r="B70" s="34" t="s">
        <v>12</v>
      </c>
      <c r="C70" s="26"/>
      <c r="D70" s="26"/>
      <c r="E70" s="30">
        <v>25</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7175</v>
      </c>
      <c r="F72" s="21"/>
    </row>
    <row r="73" spans="1:6" ht="13.5" customHeight="1" x14ac:dyDescent="0.2">
      <c r="A73" s="21"/>
      <c r="B73" s="26" t="s">
        <v>5</v>
      </c>
      <c r="C73" s="31">
        <v>0.05</v>
      </c>
      <c r="D73" s="26"/>
      <c r="E73" s="35">
        <f>ROUND(E72*C73,2)</f>
        <v>358.75</v>
      </c>
      <c r="F73" s="21"/>
    </row>
    <row r="74" spans="1:6" ht="13.5" customHeight="1" x14ac:dyDescent="0.2">
      <c r="A74" s="21"/>
      <c r="B74" s="26" t="s">
        <v>4</v>
      </c>
      <c r="C74" s="42">
        <v>9.9750000000000005E-2</v>
      </c>
      <c r="D74" s="26"/>
      <c r="E74" s="43">
        <f>ROUND(E72*C74,2)</f>
        <v>715.71</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8249.4599999999991</v>
      </c>
      <c r="F76" s="21"/>
    </row>
    <row r="77" spans="1:6" ht="15.75" thickTop="1" x14ac:dyDescent="0.2">
      <c r="A77" s="21"/>
      <c r="B77" s="145"/>
      <c r="C77" s="145"/>
      <c r="D77" s="145"/>
      <c r="E77" s="36"/>
      <c r="F77" s="21"/>
    </row>
    <row r="78" spans="1:6" ht="15" x14ac:dyDescent="0.2">
      <c r="A78" s="21"/>
      <c r="B78" s="141" t="s">
        <v>18</v>
      </c>
      <c r="C78" s="141"/>
      <c r="D78" s="141"/>
      <c r="E78" s="36">
        <v>0</v>
      </c>
      <c r="F78" s="21"/>
    </row>
    <row r="79" spans="1:6" ht="15" x14ac:dyDescent="0.2">
      <c r="A79" s="21"/>
      <c r="B79" s="145"/>
      <c r="C79" s="145"/>
      <c r="D79" s="145"/>
      <c r="E79" s="36"/>
      <c r="F79" s="21"/>
    </row>
    <row r="80" spans="1:6" ht="19.5" customHeight="1" x14ac:dyDescent="0.2">
      <c r="A80" s="21"/>
      <c r="B80" s="37" t="s">
        <v>17</v>
      </c>
      <c r="C80" s="38"/>
      <c r="D80" s="38"/>
      <c r="E80" s="39">
        <f>E76-E78</f>
        <v>8249.4599999999991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38"/>
      <c r="C83" s="138"/>
      <c r="D83" s="138"/>
      <c r="E83" s="138"/>
      <c r="F83" s="21"/>
    </row>
    <row r="84" spans="1:6" ht="14.25" x14ac:dyDescent="0.2">
      <c r="A84" s="146" t="s">
        <v>29</v>
      </c>
      <c r="B84" s="146"/>
      <c r="C84" s="146"/>
      <c r="D84" s="146"/>
      <c r="E84" s="146"/>
      <c r="F84" s="146"/>
    </row>
    <row r="85" spans="1:6" ht="14.25" x14ac:dyDescent="0.2">
      <c r="A85" s="142" t="s">
        <v>30</v>
      </c>
      <c r="B85" s="142"/>
      <c r="C85" s="142"/>
      <c r="D85" s="142"/>
      <c r="E85" s="142"/>
      <c r="F85" s="142"/>
    </row>
    <row r="86" spans="1:6" x14ac:dyDescent="0.2">
      <c r="A86" s="21"/>
      <c r="B86" s="21"/>
      <c r="C86" s="21"/>
      <c r="D86" s="21"/>
      <c r="E86" s="21"/>
      <c r="F86" s="21"/>
    </row>
    <row r="87" spans="1:6" x14ac:dyDescent="0.2">
      <c r="A87" s="21"/>
      <c r="B87" s="139"/>
      <c r="C87" s="139"/>
      <c r="D87" s="139"/>
      <c r="E87" s="139"/>
      <c r="F87" s="21"/>
    </row>
    <row r="88" spans="1:6" ht="15" x14ac:dyDescent="0.2">
      <c r="A88" s="143" t="s">
        <v>7</v>
      </c>
      <c r="B88" s="143"/>
      <c r="C88" s="143"/>
      <c r="D88" s="143"/>
      <c r="E88" s="143"/>
      <c r="F88" s="143"/>
    </row>
    <row r="90" spans="1:6" ht="39.75" customHeight="1" x14ac:dyDescent="0.2">
      <c r="B90" s="136"/>
      <c r="C90" s="137"/>
      <c r="D90" s="137"/>
    </row>
    <row r="91" spans="1:6" ht="13.5" customHeight="1" x14ac:dyDescent="0.2"/>
    <row r="92" spans="1:6" x14ac:dyDescent="0.2">
      <c r="B92" s="16"/>
      <c r="C92" s="16"/>
      <c r="D92"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4:D64"/>
    <mergeCell ref="B67:D67"/>
    <mergeCell ref="B68:D68"/>
    <mergeCell ref="A88:F88"/>
    <mergeCell ref="B90:D90"/>
    <mergeCell ref="B78:D78"/>
    <mergeCell ref="B79:D79"/>
    <mergeCell ref="B83:E83"/>
    <mergeCell ref="A84:F84"/>
    <mergeCell ref="A85:F85"/>
    <mergeCell ref="B87:E87"/>
  </mergeCells>
  <dataValidations count="1">
    <dataValidation type="list" allowBlank="1" showInputMessage="1" showErrorMessage="1" sqref="B77:B79 B12:B20 B33:B68" xr:uid="{55E5F2A5-BDBC-4111-A06E-C4866B964DAC}">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BEAE5-0686-4999-9E87-3C7C73908716}">
  <sheetPr>
    <pageSetUpPr fitToPage="1"/>
  </sheetPr>
  <dimension ref="A12:F92"/>
  <sheetViews>
    <sheetView view="pageBreakPreview" topLeftCell="A40"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102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53" t="s">
        <v>43</v>
      </c>
      <c r="C26" s="21"/>
      <c r="D26" s="21"/>
      <c r="E26" s="21"/>
      <c r="F26" s="21"/>
    </row>
    <row r="27" spans="1:6" x14ac:dyDescent="0.2">
      <c r="A27" s="18"/>
      <c r="B27" s="21"/>
      <c r="C27" s="23"/>
      <c r="D27" s="23"/>
      <c r="E27" s="24"/>
      <c r="F27" s="21"/>
    </row>
    <row r="28" spans="1:6" ht="15" x14ac:dyDescent="0.2">
      <c r="A28" s="17"/>
      <c r="B28" s="23"/>
      <c r="C28" s="23"/>
      <c r="D28" s="27" t="s">
        <v>11</v>
      </c>
      <c r="E28" s="27" t="s">
        <v>103</v>
      </c>
      <c r="F28" s="21"/>
    </row>
    <row r="29" spans="1:6" ht="13.5" thickBot="1" x14ac:dyDescent="0.25">
      <c r="A29" s="19"/>
      <c r="B29" s="19"/>
      <c r="C29" s="19"/>
      <c r="D29" s="19"/>
      <c r="E29" s="19"/>
      <c r="F29" s="20"/>
    </row>
    <row r="30" spans="1:6" s="40" customFormat="1" ht="21.75" customHeight="1" x14ac:dyDescent="0.2">
      <c r="A30" s="144" t="s">
        <v>0</v>
      </c>
      <c r="B30" s="144"/>
      <c r="C30" s="144"/>
      <c r="D30" s="144"/>
      <c r="E30" s="144"/>
      <c r="F30" s="144"/>
    </row>
    <row r="31" spans="1:6" x14ac:dyDescent="0.2">
      <c r="A31" s="17"/>
      <c r="B31" s="18"/>
      <c r="C31" s="17"/>
      <c r="D31" s="17"/>
      <c r="E31" s="17"/>
    </row>
    <row r="32" spans="1:6" ht="14.25" x14ac:dyDescent="0.2">
      <c r="A32" s="21"/>
      <c r="B32" s="22" t="s">
        <v>6</v>
      </c>
      <c r="C32" s="22"/>
      <c r="D32" s="22"/>
      <c r="E32" s="28"/>
      <c r="F32" s="21"/>
    </row>
    <row r="33" spans="1:6" ht="14.25" x14ac:dyDescent="0.2">
      <c r="A33" s="21"/>
      <c r="B33" s="140"/>
      <c r="C33" s="140"/>
      <c r="D33" s="140"/>
      <c r="E33" s="28"/>
      <c r="F33" s="21"/>
    </row>
    <row r="34" spans="1:6" ht="14.25" x14ac:dyDescent="0.2">
      <c r="A34" s="21"/>
      <c r="B34" s="140"/>
      <c r="C34" s="140"/>
      <c r="D34" s="140"/>
      <c r="E34" s="28"/>
      <c r="F34" s="21"/>
    </row>
    <row r="35" spans="1:6" ht="14.25" x14ac:dyDescent="0.2">
      <c r="A35" s="21"/>
      <c r="B35" s="140" t="s">
        <v>28</v>
      </c>
      <c r="C35" s="140"/>
      <c r="D35" s="140"/>
      <c r="E35" s="28"/>
      <c r="F35" s="21"/>
    </row>
    <row r="36" spans="1:6" ht="14.25" x14ac:dyDescent="0.2">
      <c r="A36" s="21"/>
      <c r="B36" s="140"/>
      <c r="C36" s="140"/>
      <c r="D36" s="140"/>
      <c r="E36" s="28"/>
      <c r="F36" s="21"/>
    </row>
    <row r="37" spans="1:6" ht="14.25" x14ac:dyDescent="0.2">
      <c r="A37" s="21"/>
      <c r="B37" s="140" t="s">
        <v>67</v>
      </c>
      <c r="C37" s="140"/>
      <c r="D37" s="140"/>
      <c r="E37" s="28"/>
      <c r="F37" s="21"/>
    </row>
    <row r="38" spans="1:6" ht="14.25" x14ac:dyDescent="0.2">
      <c r="A38" s="21"/>
      <c r="B38" s="140"/>
      <c r="C38" s="140"/>
      <c r="D38" s="140"/>
      <c r="E38" s="28"/>
      <c r="F38" s="21"/>
    </row>
    <row r="39" spans="1:6" ht="14.25" x14ac:dyDescent="0.2">
      <c r="A39" s="21"/>
      <c r="B39" s="140" t="s">
        <v>104</v>
      </c>
      <c r="C39" s="140"/>
      <c r="D39" s="140"/>
      <c r="E39" s="28"/>
      <c r="F39" s="21"/>
    </row>
    <row r="40" spans="1:6" ht="14.25" x14ac:dyDescent="0.2">
      <c r="A40" s="21"/>
      <c r="B40" s="140"/>
      <c r="C40" s="140"/>
      <c r="D40" s="140"/>
      <c r="E40" s="28"/>
      <c r="F40" s="21"/>
    </row>
    <row r="41" spans="1:6" ht="14.25" x14ac:dyDescent="0.2">
      <c r="A41" s="21"/>
      <c r="B41" s="140"/>
      <c r="C41" s="140"/>
      <c r="D41" s="140"/>
      <c r="E41" s="28"/>
      <c r="F41" s="21"/>
    </row>
    <row r="42" spans="1:6" ht="14.25" x14ac:dyDescent="0.2">
      <c r="A42" s="21"/>
      <c r="B42" s="140"/>
      <c r="C42" s="140"/>
      <c r="D42" s="140"/>
      <c r="E42" s="28"/>
      <c r="F42" s="21"/>
    </row>
    <row r="43" spans="1:6" ht="14.25" x14ac:dyDescent="0.2">
      <c r="A43" s="21"/>
      <c r="B43" s="140"/>
      <c r="C43" s="140"/>
      <c r="D43" s="140"/>
      <c r="E43" s="28"/>
      <c r="F43" s="21"/>
    </row>
    <row r="44" spans="1:6" ht="14.25" x14ac:dyDescent="0.2">
      <c r="A44" s="21"/>
      <c r="B44" s="140"/>
      <c r="C44" s="140"/>
      <c r="D44" s="140"/>
      <c r="E44" s="28"/>
      <c r="F44" s="21"/>
    </row>
    <row r="45" spans="1:6" ht="14.25" x14ac:dyDescent="0.2">
      <c r="A45" s="21"/>
      <c r="B45" s="140"/>
      <c r="C45" s="140"/>
      <c r="D45" s="140"/>
      <c r="E45" s="28"/>
      <c r="F45" s="21"/>
    </row>
    <row r="46" spans="1:6" ht="14.25" x14ac:dyDescent="0.2">
      <c r="A46" s="21"/>
      <c r="B46" s="140"/>
      <c r="C46" s="140"/>
      <c r="D46" s="140"/>
      <c r="E46" s="28"/>
      <c r="F46" s="21"/>
    </row>
    <row r="47" spans="1:6" ht="14.25" x14ac:dyDescent="0.2">
      <c r="A47" s="21"/>
      <c r="B47" s="140"/>
      <c r="C47" s="140"/>
      <c r="D47" s="140"/>
      <c r="E47" s="28"/>
      <c r="F47" s="21"/>
    </row>
    <row r="48" spans="1:6" ht="14.25" x14ac:dyDescent="0.2">
      <c r="A48" s="21"/>
      <c r="B48" s="140"/>
      <c r="C48" s="140"/>
      <c r="D48" s="140"/>
      <c r="E48" s="28"/>
      <c r="F48" s="21"/>
    </row>
    <row r="49" spans="1:6" ht="14.25" x14ac:dyDescent="0.2">
      <c r="A49" s="21"/>
      <c r="B49" s="140"/>
      <c r="C49" s="140"/>
      <c r="D49" s="140"/>
      <c r="E49" s="28"/>
      <c r="F49" s="21"/>
    </row>
    <row r="50" spans="1:6" ht="14.25" x14ac:dyDescent="0.2">
      <c r="A50" s="21"/>
      <c r="B50" s="140"/>
      <c r="C50" s="140"/>
      <c r="D50" s="140"/>
      <c r="E50" s="28"/>
      <c r="F50" s="21"/>
    </row>
    <row r="51" spans="1:6" ht="14.25" x14ac:dyDescent="0.2">
      <c r="A51" s="21"/>
      <c r="B51" s="140"/>
      <c r="C51" s="140"/>
      <c r="D51" s="140"/>
      <c r="E51" s="28"/>
      <c r="F51" s="21"/>
    </row>
    <row r="52" spans="1:6" ht="14.25" x14ac:dyDescent="0.2">
      <c r="A52" s="21"/>
      <c r="B52" s="140"/>
      <c r="C52" s="140"/>
      <c r="D52" s="140"/>
      <c r="E52" s="28"/>
      <c r="F52" s="21"/>
    </row>
    <row r="53" spans="1:6" ht="14.25" x14ac:dyDescent="0.2">
      <c r="A53" s="21"/>
      <c r="B53" s="140"/>
      <c r="C53" s="140"/>
      <c r="D53" s="140"/>
      <c r="E53" s="28"/>
      <c r="F53" s="21"/>
    </row>
    <row r="54" spans="1:6" ht="14.25" x14ac:dyDescent="0.2">
      <c r="A54" s="21"/>
      <c r="B54" s="140"/>
      <c r="C54" s="140"/>
      <c r="D54" s="140"/>
      <c r="E54" s="28"/>
      <c r="F54" s="21"/>
    </row>
    <row r="55" spans="1:6" ht="14.25" x14ac:dyDescent="0.2">
      <c r="A55" s="21"/>
      <c r="B55" s="140"/>
      <c r="C55" s="140"/>
      <c r="D55" s="140"/>
      <c r="E55" s="28"/>
      <c r="F55" s="21"/>
    </row>
    <row r="56" spans="1:6" ht="14.25" x14ac:dyDescent="0.2">
      <c r="A56" s="21"/>
      <c r="B56" s="140"/>
      <c r="C56" s="140"/>
      <c r="D56" s="140"/>
      <c r="E56" s="28"/>
      <c r="F56" s="21"/>
    </row>
    <row r="57" spans="1:6" ht="14.25" x14ac:dyDescent="0.2">
      <c r="A57" s="21"/>
      <c r="B57" s="140"/>
      <c r="C57" s="140"/>
      <c r="D57" s="140"/>
      <c r="E57" s="28"/>
      <c r="F57" s="21"/>
    </row>
    <row r="58" spans="1:6" ht="14.25" x14ac:dyDescent="0.2">
      <c r="A58" s="21"/>
      <c r="B58" s="140"/>
      <c r="C58" s="140"/>
      <c r="D58" s="140"/>
      <c r="E58" s="28"/>
      <c r="F58" s="21"/>
    </row>
    <row r="59" spans="1:6" ht="14.25" x14ac:dyDescent="0.2">
      <c r="A59" s="21"/>
      <c r="B59" s="140"/>
      <c r="C59" s="140"/>
      <c r="D59" s="140"/>
      <c r="E59" s="28"/>
      <c r="F59" s="21"/>
    </row>
    <row r="60" spans="1:6" ht="14.25" x14ac:dyDescent="0.2">
      <c r="A60" s="21"/>
      <c r="B60" s="140"/>
      <c r="C60" s="140"/>
      <c r="D60" s="140"/>
      <c r="E60" s="28"/>
      <c r="F60" s="21"/>
    </row>
    <row r="61" spans="1:6" ht="14.25" x14ac:dyDescent="0.2">
      <c r="A61" s="21"/>
      <c r="B61" s="140"/>
      <c r="C61" s="140"/>
      <c r="D61" s="140"/>
      <c r="E61" s="28"/>
      <c r="F61" s="21"/>
    </row>
    <row r="62" spans="1:6" ht="14.25" x14ac:dyDescent="0.2">
      <c r="A62" s="21"/>
      <c r="B62" s="140"/>
      <c r="C62" s="140"/>
      <c r="D62" s="140"/>
      <c r="E62" s="28"/>
      <c r="F62" s="21"/>
    </row>
    <row r="63" spans="1:6" ht="14.25" x14ac:dyDescent="0.2">
      <c r="A63" s="21"/>
      <c r="B63" s="140"/>
      <c r="C63" s="140"/>
      <c r="D63" s="140"/>
      <c r="E63" s="28"/>
      <c r="F63" s="21"/>
    </row>
    <row r="64" spans="1:6" ht="14.25" x14ac:dyDescent="0.2">
      <c r="A64" s="21"/>
      <c r="B64" s="140"/>
      <c r="C64" s="140"/>
      <c r="D64" s="140"/>
      <c r="E64" s="28"/>
      <c r="F64" s="21"/>
    </row>
    <row r="65" spans="1:6" s="50" customFormat="1" ht="14.25" x14ac:dyDescent="0.2">
      <c r="A65" s="46"/>
      <c r="B65" s="47"/>
      <c r="C65" s="48"/>
      <c r="D65" s="48"/>
      <c r="E65" s="49"/>
      <c r="F65" s="46"/>
    </row>
    <row r="66" spans="1:6" s="50" customFormat="1" ht="14.25" x14ac:dyDescent="0.2">
      <c r="A66" s="46"/>
      <c r="B66" s="47"/>
      <c r="C66" s="51"/>
      <c r="D66" s="52"/>
      <c r="E66" s="49"/>
      <c r="F66" s="46"/>
    </row>
    <row r="67" spans="1:6" ht="14.25" x14ac:dyDescent="0.2">
      <c r="A67" s="21"/>
      <c r="B67" s="140"/>
      <c r="C67" s="140"/>
      <c r="D67" s="140"/>
      <c r="E67" s="28"/>
      <c r="F67" s="21"/>
    </row>
    <row r="68" spans="1:6" ht="13.5" customHeight="1" x14ac:dyDescent="0.2">
      <c r="A68" s="21"/>
      <c r="B68" s="140"/>
      <c r="C68" s="140"/>
      <c r="D68" s="140"/>
      <c r="E68" s="28"/>
      <c r="F68" s="21"/>
    </row>
    <row r="69" spans="1:6" ht="13.5" customHeight="1" x14ac:dyDescent="0.2">
      <c r="A69" s="21"/>
      <c r="B69" s="25" t="s">
        <v>15</v>
      </c>
      <c r="C69" s="26"/>
      <c r="D69" s="26"/>
      <c r="E69" s="29">
        <f>4.5*350</f>
        <v>1575</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1575</v>
      </c>
      <c r="F72" s="21"/>
    </row>
    <row r="73" spans="1:6" ht="13.5" customHeight="1" x14ac:dyDescent="0.2">
      <c r="A73" s="21"/>
      <c r="B73" s="26" t="s">
        <v>5</v>
      </c>
      <c r="C73" s="31">
        <v>0.05</v>
      </c>
      <c r="D73" s="26"/>
      <c r="E73" s="35">
        <f>ROUND(E72*C73,2)</f>
        <v>78.75</v>
      </c>
      <c r="F73" s="21"/>
    </row>
    <row r="74" spans="1:6" ht="13.5" customHeight="1" x14ac:dyDescent="0.2">
      <c r="A74" s="21"/>
      <c r="B74" s="26" t="s">
        <v>4</v>
      </c>
      <c r="C74" s="42">
        <v>9.9750000000000005E-2</v>
      </c>
      <c r="D74" s="26"/>
      <c r="E74" s="43">
        <f>ROUND(E72*C74,2)</f>
        <v>157.11000000000001</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1810.8600000000001</v>
      </c>
      <c r="F76" s="21"/>
    </row>
    <row r="77" spans="1:6" ht="15.75" thickTop="1" x14ac:dyDescent="0.2">
      <c r="A77" s="21"/>
      <c r="B77" s="145"/>
      <c r="C77" s="145"/>
      <c r="D77" s="145"/>
      <c r="E77" s="36"/>
      <c r="F77" s="21"/>
    </row>
    <row r="78" spans="1:6" ht="15" x14ac:dyDescent="0.2">
      <c r="A78" s="21"/>
      <c r="B78" s="141" t="s">
        <v>18</v>
      </c>
      <c r="C78" s="141"/>
      <c r="D78" s="141"/>
      <c r="E78" s="36">
        <v>0</v>
      </c>
      <c r="F78" s="21"/>
    </row>
    <row r="79" spans="1:6" ht="15" x14ac:dyDescent="0.2">
      <c r="A79" s="21"/>
      <c r="B79" s="145"/>
      <c r="C79" s="145"/>
      <c r="D79" s="145"/>
      <c r="E79" s="36"/>
      <c r="F79" s="21"/>
    </row>
    <row r="80" spans="1:6" ht="19.5" customHeight="1" x14ac:dyDescent="0.2">
      <c r="A80" s="21"/>
      <c r="B80" s="37" t="s">
        <v>17</v>
      </c>
      <c r="C80" s="38"/>
      <c r="D80" s="38"/>
      <c r="E80" s="39">
        <f>E76-E78</f>
        <v>1810.8600000000001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38"/>
      <c r="C83" s="138"/>
      <c r="D83" s="138"/>
      <c r="E83" s="138"/>
      <c r="F83" s="21"/>
    </row>
    <row r="84" spans="1:6" ht="14.25" x14ac:dyDescent="0.2">
      <c r="A84" s="146" t="s">
        <v>29</v>
      </c>
      <c r="B84" s="146"/>
      <c r="C84" s="146"/>
      <c r="D84" s="146"/>
      <c r="E84" s="146"/>
      <c r="F84" s="146"/>
    </row>
    <row r="85" spans="1:6" ht="14.25" x14ac:dyDescent="0.2">
      <c r="A85" s="142" t="s">
        <v>30</v>
      </c>
      <c r="B85" s="142"/>
      <c r="C85" s="142"/>
      <c r="D85" s="142"/>
      <c r="E85" s="142"/>
      <c r="F85" s="142"/>
    </row>
    <row r="86" spans="1:6" x14ac:dyDescent="0.2">
      <c r="A86" s="21"/>
      <c r="B86" s="21"/>
      <c r="C86" s="21"/>
      <c r="D86" s="21"/>
      <c r="E86" s="21"/>
      <c r="F86" s="21"/>
    </row>
    <row r="87" spans="1:6" x14ac:dyDescent="0.2">
      <c r="A87" s="21"/>
      <c r="B87" s="139"/>
      <c r="C87" s="139"/>
      <c r="D87" s="139"/>
      <c r="E87" s="139"/>
      <c r="F87" s="21"/>
    </row>
    <row r="88" spans="1:6" ht="15" x14ac:dyDescent="0.2">
      <c r="A88" s="143" t="s">
        <v>7</v>
      </c>
      <c r="B88" s="143"/>
      <c r="C88" s="143"/>
      <c r="D88" s="143"/>
      <c r="E88" s="143"/>
      <c r="F88" s="143"/>
    </row>
    <row r="90" spans="1:6" ht="39.75" customHeight="1" x14ac:dyDescent="0.2">
      <c r="B90" s="136"/>
      <c r="C90" s="137"/>
      <c r="D90" s="137"/>
    </row>
    <row r="91" spans="1:6" ht="13.5" customHeight="1" x14ac:dyDescent="0.2"/>
    <row r="92" spans="1:6" x14ac:dyDescent="0.2">
      <c r="B92" s="16"/>
      <c r="C92" s="16"/>
      <c r="D92" s="16"/>
    </row>
  </sheetData>
  <mergeCells count="44">
    <mergeCell ref="A88:F88"/>
    <mergeCell ref="B90:D90"/>
    <mergeCell ref="B78:D78"/>
    <mergeCell ref="B79:D79"/>
    <mergeCell ref="B83:E83"/>
    <mergeCell ref="A84:F84"/>
    <mergeCell ref="A85:F85"/>
    <mergeCell ref="B87:E87"/>
    <mergeCell ref="B77:D77"/>
    <mergeCell ref="B56:D56"/>
    <mergeCell ref="B57:D57"/>
    <mergeCell ref="B58:D58"/>
    <mergeCell ref="B59:D59"/>
    <mergeCell ref="B60:D60"/>
    <mergeCell ref="B61:D61"/>
    <mergeCell ref="B62:D62"/>
    <mergeCell ref="B63:D63"/>
    <mergeCell ref="B64:D64"/>
    <mergeCell ref="B67:D67"/>
    <mergeCell ref="B68:D68"/>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77F2BE2A-0C01-4E28-BF18-BB79632DC250}">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AB169-193B-445F-9E40-540346888536}">
  <sheetPr>
    <pageSetUpPr fitToPage="1"/>
  </sheetPr>
  <dimension ref="A12:F92"/>
  <sheetViews>
    <sheetView view="pageBreakPreview" topLeftCell="A30"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105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53" t="s">
        <v>43</v>
      </c>
      <c r="C26" s="21"/>
      <c r="D26" s="21"/>
      <c r="E26" s="21"/>
      <c r="F26" s="21"/>
    </row>
    <row r="27" spans="1:6" x14ac:dyDescent="0.2">
      <c r="A27" s="18"/>
      <c r="B27" s="21"/>
      <c r="C27" s="23"/>
      <c r="D27" s="23"/>
      <c r="E27" s="24"/>
      <c r="F27" s="21"/>
    </row>
    <row r="28" spans="1:6" ht="15" x14ac:dyDescent="0.2">
      <c r="A28" s="17"/>
      <c r="B28" s="23"/>
      <c r="C28" s="23"/>
      <c r="D28" s="27" t="s">
        <v>11</v>
      </c>
      <c r="E28" s="27" t="s">
        <v>106</v>
      </c>
      <c r="F28" s="21"/>
    </row>
    <row r="29" spans="1:6" ht="13.5" thickBot="1" x14ac:dyDescent="0.25">
      <c r="A29" s="19"/>
      <c r="B29" s="19"/>
      <c r="C29" s="19"/>
      <c r="D29" s="19"/>
      <c r="E29" s="19"/>
      <c r="F29" s="20"/>
    </row>
    <row r="30" spans="1:6" s="40" customFormat="1" ht="21.75" customHeight="1" x14ac:dyDescent="0.2">
      <c r="A30" s="144" t="s">
        <v>0</v>
      </c>
      <c r="B30" s="144"/>
      <c r="C30" s="144"/>
      <c r="D30" s="144"/>
      <c r="E30" s="144"/>
      <c r="F30" s="144"/>
    </row>
    <row r="31" spans="1:6" x14ac:dyDescent="0.2">
      <c r="A31" s="17"/>
      <c r="B31" s="18"/>
      <c r="C31" s="17"/>
      <c r="D31" s="17"/>
      <c r="E31" s="17"/>
    </row>
    <row r="32" spans="1:6" ht="14.25" x14ac:dyDescent="0.2">
      <c r="A32" s="21"/>
      <c r="B32" s="22" t="s">
        <v>6</v>
      </c>
      <c r="C32" s="22"/>
      <c r="D32" s="22"/>
      <c r="E32" s="28"/>
      <c r="F32" s="21"/>
    </row>
    <row r="33" spans="1:6" ht="14.25" x14ac:dyDescent="0.2">
      <c r="A33" s="21"/>
      <c r="B33" s="140"/>
      <c r="C33" s="140"/>
      <c r="D33" s="140"/>
      <c r="E33" s="28"/>
      <c r="F33" s="21"/>
    </row>
    <row r="34" spans="1:6" ht="14.25" x14ac:dyDescent="0.2">
      <c r="A34" s="21"/>
      <c r="B34" s="140"/>
      <c r="C34" s="140"/>
      <c r="D34" s="140"/>
      <c r="E34" s="28"/>
      <c r="F34" s="21"/>
    </row>
    <row r="35" spans="1:6" ht="14.25" x14ac:dyDescent="0.2">
      <c r="A35" s="21"/>
      <c r="B35" s="140" t="s">
        <v>108</v>
      </c>
      <c r="C35" s="140"/>
      <c r="D35" s="140"/>
      <c r="E35" s="28"/>
      <c r="F35" s="21"/>
    </row>
    <row r="36" spans="1:6" ht="14.25" x14ac:dyDescent="0.2">
      <c r="A36" s="21"/>
      <c r="B36" s="140"/>
      <c r="C36" s="140"/>
      <c r="D36" s="140"/>
      <c r="E36" s="28"/>
      <c r="F36" s="21"/>
    </row>
    <row r="37" spans="1:6" ht="14.25" x14ac:dyDescent="0.2">
      <c r="A37" s="21"/>
      <c r="B37" s="140" t="s">
        <v>67</v>
      </c>
      <c r="C37" s="140"/>
      <c r="D37" s="140"/>
      <c r="E37" s="28"/>
      <c r="F37" s="21"/>
    </row>
    <row r="38" spans="1:6" ht="14.25" x14ac:dyDescent="0.2">
      <c r="A38" s="21"/>
      <c r="B38" s="140"/>
      <c r="C38" s="140"/>
      <c r="D38" s="140"/>
      <c r="E38" s="28"/>
      <c r="F38" s="21"/>
    </row>
    <row r="39" spans="1:6" ht="27.75" customHeight="1" x14ac:dyDescent="0.2">
      <c r="A39" s="21"/>
      <c r="B39" s="140" t="s">
        <v>107</v>
      </c>
      <c r="C39" s="140"/>
      <c r="D39" s="140"/>
      <c r="E39" s="28"/>
      <c r="F39" s="21"/>
    </row>
    <row r="40" spans="1:6" ht="14.25" x14ac:dyDescent="0.2">
      <c r="A40" s="21"/>
      <c r="B40" s="140"/>
      <c r="C40" s="140"/>
      <c r="D40" s="140"/>
      <c r="E40" s="28"/>
      <c r="F40" s="21"/>
    </row>
    <row r="41" spans="1:6" ht="14.25" x14ac:dyDescent="0.2">
      <c r="A41" s="21"/>
      <c r="B41" s="140"/>
      <c r="C41" s="140"/>
      <c r="D41" s="140"/>
      <c r="E41" s="28"/>
      <c r="F41" s="21"/>
    </row>
    <row r="42" spans="1:6" ht="14.25" x14ac:dyDescent="0.2">
      <c r="A42" s="21"/>
      <c r="B42" s="140"/>
      <c r="C42" s="140"/>
      <c r="D42" s="140"/>
      <c r="E42" s="28"/>
      <c r="F42" s="21"/>
    </row>
    <row r="43" spans="1:6" ht="14.25" x14ac:dyDescent="0.2">
      <c r="A43" s="21"/>
      <c r="B43" s="140"/>
      <c r="C43" s="140"/>
      <c r="D43" s="140"/>
      <c r="E43" s="28"/>
      <c r="F43" s="21"/>
    </row>
    <row r="44" spans="1:6" ht="14.25" x14ac:dyDescent="0.2">
      <c r="A44" s="21"/>
      <c r="B44" s="140"/>
      <c r="C44" s="140"/>
      <c r="D44" s="140"/>
      <c r="E44" s="28"/>
      <c r="F44" s="21"/>
    </row>
    <row r="45" spans="1:6" ht="14.25" x14ac:dyDescent="0.2">
      <c r="A45" s="21"/>
      <c r="B45" s="140"/>
      <c r="C45" s="140"/>
      <c r="D45" s="140"/>
      <c r="E45" s="28"/>
      <c r="F45" s="21"/>
    </row>
    <row r="46" spans="1:6" ht="14.25" x14ac:dyDescent="0.2">
      <c r="A46" s="21"/>
      <c r="B46" s="140"/>
      <c r="C46" s="140"/>
      <c r="D46" s="140"/>
      <c r="E46" s="28"/>
      <c r="F46" s="21"/>
    </row>
    <row r="47" spans="1:6" ht="14.25" x14ac:dyDescent="0.2">
      <c r="A47" s="21"/>
      <c r="B47" s="140"/>
      <c r="C47" s="140"/>
      <c r="D47" s="140"/>
      <c r="E47" s="28"/>
      <c r="F47" s="21"/>
    </row>
    <row r="48" spans="1:6" ht="14.25" x14ac:dyDescent="0.2">
      <c r="A48" s="21"/>
      <c r="B48" s="140"/>
      <c r="C48" s="140"/>
      <c r="D48" s="140"/>
      <c r="E48" s="28"/>
      <c r="F48" s="21"/>
    </row>
    <row r="49" spans="1:6" ht="14.25" x14ac:dyDescent="0.2">
      <c r="A49" s="21"/>
      <c r="B49" s="140"/>
      <c r="C49" s="140"/>
      <c r="D49" s="140"/>
      <c r="E49" s="28"/>
      <c r="F49" s="21"/>
    </row>
    <row r="50" spans="1:6" ht="14.25" x14ac:dyDescent="0.2">
      <c r="A50" s="21"/>
      <c r="B50" s="140"/>
      <c r="C50" s="140"/>
      <c r="D50" s="140"/>
      <c r="E50" s="28"/>
      <c r="F50" s="21"/>
    </row>
    <row r="51" spans="1:6" ht="14.25" x14ac:dyDescent="0.2">
      <c r="A51" s="21"/>
      <c r="B51" s="140"/>
      <c r="C51" s="140"/>
      <c r="D51" s="140"/>
      <c r="E51" s="28"/>
      <c r="F51" s="21"/>
    </row>
    <row r="52" spans="1:6" ht="14.25" x14ac:dyDescent="0.2">
      <c r="A52" s="21"/>
      <c r="B52" s="140"/>
      <c r="C52" s="140"/>
      <c r="D52" s="140"/>
      <c r="E52" s="28"/>
      <c r="F52" s="21"/>
    </row>
    <row r="53" spans="1:6" ht="14.25" x14ac:dyDescent="0.2">
      <c r="A53" s="21"/>
      <c r="B53" s="140"/>
      <c r="C53" s="140"/>
      <c r="D53" s="140"/>
      <c r="E53" s="28"/>
      <c r="F53" s="21"/>
    </row>
    <row r="54" spans="1:6" ht="14.25" x14ac:dyDescent="0.2">
      <c r="A54" s="21"/>
      <c r="B54" s="140"/>
      <c r="C54" s="140"/>
      <c r="D54" s="140"/>
      <c r="E54" s="28"/>
      <c r="F54" s="21"/>
    </row>
    <row r="55" spans="1:6" ht="14.25" x14ac:dyDescent="0.2">
      <c r="A55" s="21"/>
      <c r="B55" s="140"/>
      <c r="C55" s="140"/>
      <c r="D55" s="140"/>
      <c r="E55" s="28"/>
      <c r="F55" s="21"/>
    </row>
    <row r="56" spans="1:6" ht="14.25" x14ac:dyDescent="0.2">
      <c r="A56" s="21"/>
      <c r="B56" s="140"/>
      <c r="C56" s="140"/>
      <c r="D56" s="140"/>
      <c r="E56" s="28"/>
      <c r="F56" s="21"/>
    </row>
    <row r="57" spans="1:6" ht="14.25" x14ac:dyDescent="0.2">
      <c r="A57" s="21"/>
      <c r="B57" s="140"/>
      <c r="C57" s="140"/>
      <c r="D57" s="140"/>
      <c r="E57" s="28"/>
      <c r="F57" s="21"/>
    </row>
    <row r="58" spans="1:6" ht="14.25" x14ac:dyDescent="0.2">
      <c r="A58" s="21"/>
      <c r="B58" s="140"/>
      <c r="C58" s="140"/>
      <c r="D58" s="140"/>
      <c r="E58" s="28"/>
      <c r="F58" s="21"/>
    </row>
    <row r="59" spans="1:6" ht="14.25" x14ac:dyDescent="0.2">
      <c r="A59" s="21"/>
      <c r="B59" s="140"/>
      <c r="C59" s="140"/>
      <c r="D59" s="140"/>
      <c r="E59" s="28"/>
      <c r="F59" s="21"/>
    </row>
    <row r="60" spans="1:6" ht="14.25" x14ac:dyDescent="0.2">
      <c r="A60" s="21"/>
      <c r="B60" s="140"/>
      <c r="C60" s="140"/>
      <c r="D60" s="140"/>
      <c r="E60" s="28"/>
      <c r="F60" s="21"/>
    </row>
    <row r="61" spans="1:6" ht="14.25" x14ac:dyDescent="0.2">
      <c r="A61" s="21"/>
      <c r="B61" s="140"/>
      <c r="C61" s="140"/>
      <c r="D61" s="140"/>
      <c r="E61" s="28"/>
      <c r="F61" s="21"/>
    </row>
    <row r="62" spans="1:6" ht="14.25" x14ac:dyDescent="0.2">
      <c r="A62" s="21"/>
      <c r="B62" s="140"/>
      <c r="C62" s="140"/>
      <c r="D62" s="140"/>
      <c r="E62" s="28"/>
      <c r="F62" s="21"/>
    </row>
    <row r="63" spans="1:6" ht="14.25" x14ac:dyDescent="0.2">
      <c r="A63" s="21"/>
      <c r="B63" s="140"/>
      <c r="C63" s="140"/>
      <c r="D63" s="140"/>
      <c r="E63" s="28"/>
      <c r="F63" s="21"/>
    </row>
    <row r="64" spans="1:6" ht="14.25" x14ac:dyDescent="0.2">
      <c r="A64" s="21"/>
      <c r="B64" s="140"/>
      <c r="C64" s="140"/>
      <c r="D64" s="140"/>
      <c r="E64" s="28"/>
      <c r="F64" s="21"/>
    </row>
    <row r="65" spans="1:6" s="50" customFormat="1" ht="14.25" x14ac:dyDescent="0.2">
      <c r="A65" s="46"/>
      <c r="B65" s="47"/>
      <c r="C65" s="48"/>
      <c r="D65" s="48"/>
      <c r="E65" s="49"/>
      <c r="F65" s="46"/>
    </row>
    <row r="66" spans="1:6" s="50" customFormat="1" ht="14.25" x14ac:dyDescent="0.2">
      <c r="A66" s="46"/>
      <c r="B66" s="47"/>
      <c r="C66" s="51"/>
      <c r="D66" s="52"/>
      <c r="E66" s="49"/>
      <c r="F66" s="46"/>
    </row>
    <row r="67" spans="1:6" ht="14.25" x14ac:dyDescent="0.2">
      <c r="A67" s="21"/>
      <c r="B67" s="140"/>
      <c r="C67" s="140"/>
      <c r="D67" s="140"/>
      <c r="E67" s="28"/>
      <c r="F67" s="21"/>
    </row>
    <row r="68" spans="1:6" ht="13.5" customHeight="1" x14ac:dyDescent="0.2">
      <c r="A68" s="21"/>
      <c r="B68" s="140"/>
      <c r="C68" s="140"/>
      <c r="D68" s="140"/>
      <c r="E68" s="28"/>
      <c r="F68" s="21"/>
    </row>
    <row r="69" spans="1:6" ht="13.5" customHeight="1" x14ac:dyDescent="0.2">
      <c r="A69" s="21"/>
      <c r="B69" s="25" t="s">
        <v>15</v>
      </c>
      <c r="C69" s="26"/>
      <c r="D69" s="26"/>
      <c r="E69" s="29">
        <f>11.5*350</f>
        <v>4025</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4025</v>
      </c>
      <c r="F72" s="21"/>
    </row>
    <row r="73" spans="1:6" ht="13.5" customHeight="1" x14ac:dyDescent="0.2">
      <c r="A73" s="21"/>
      <c r="B73" s="26" t="s">
        <v>5</v>
      </c>
      <c r="C73" s="31">
        <v>0.05</v>
      </c>
      <c r="D73" s="26"/>
      <c r="E73" s="35">
        <f>ROUND(E72*C73,2)</f>
        <v>201.25</v>
      </c>
      <c r="F73" s="21"/>
    </row>
    <row r="74" spans="1:6" ht="13.5" customHeight="1" x14ac:dyDescent="0.2">
      <c r="A74" s="21"/>
      <c r="B74" s="26" t="s">
        <v>4</v>
      </c>
      <c r="C74" s="42">
        <v>9.9750000000000005E-2</v>
      </c>
      <c r="D74" s="26"/>
      <c r="E74" s="43">
        <f>ROUND(E72*C74,2)</f>
        <v>401.49</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4627.74</v>
      </c>
      <c r="F76" s="21"/>
    </row>
    <row r="77" spans="1:6" ht="15.75" thickTop="1" x14ac:dyDescent="0.2">
      <c r="A77" s="21"/>
      <c r="B77" s="145"/>
      <c r="C77" s="145"/>
      <c r="D77" s="145"/>
      <c r="E77" s="36"/>
      <c r="F77" s="21"/>
    </row>
    <row r="78" spans="1:6" ht="15" x14ac:dyDescent="0.2">
      <c r="A78" s="21"/>
      <c r="B78" s="141" t="s">
        <v>18</v>
      </c>
      <c r="C78" s="141"/>
      <c r="D78" s="141"/>
      <c r="E78" s="36">
        <v>0</v>
      </c>
      <c r="F78" s="21"/>
    </row>
    <row r="79" spans="1:6" ht="15" x14ac:dyDescent="0.2">
      <c r="A79" s="21"/>
      <c r="B79" s="145"/>
      <c r="C79" s="145"/>
      <c r="D79" s="145"/>
      <c r="E79" s="36"/>
      <c r="F79" s="21"/>
    </row>
    <row r="80" spans="1:6" ht="19.5" customHeight="1" x14ac:dyDescent="0.2">
      <c r="A80" s="21"/>
      <c r="B80" s="37" t="s">
        <v>17</v>
      </c>
      <c r="C80" s="38"/>
      <c r="D80" s="38"/>
      <c r="E80" s="39">
        <f>E76-E78</f>
        <v>4627.74</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38"/>
      <c r="C83" s="138"/>
      <c r="D83" s="138"/>
      <c r="E83" s="138"/>
      <c r="F83" s="21"/>
    </row>
    <row r="84" spans="1:6" ht="14.25" x14ac:dyDescent="0.2">
      <c r="A84" s="146" t="s">
        <v>29</v>
      </c>
      <c r="B84" s="146"/>
      <c r="C84" s="146"/>
      <c r="D84" s="146"/>
      <c r="E84" s="146"/>
      <c r="F84" s="146"/>
    </row>
    <row r="85" spans="1:6" ht="14.25" x14ac:dyDescent="0.2">
      <c r="A85" s="142" t="s">
        <v>30</v>
      </c>
      <c r="B85" s="142"/>
      <c r="C85" s="142"/>
      <c r="D85" s="142"/>
      <c r="E85" s="142"/>
      <c r="F85" s="142"/>
    </row>
    <row r="86" spans="1:6" x14ac:dyDescent="0.2">
      <c r="A86" s="21"/>
      <c r="B86" s="21"/>
      <c r="C86" s="21"/>
      <c r="D86" s="21"/>
      <c r="E86" s="21"/>
      <c r="F86" s="21"/>
    </row>
    <row r="87" spans="1:6" x14ac:dyDescent="0.2">
      <c r="A87" s="21"/>
      <c r="B87" s="139"/>
      <c r="C87" s="139"/>
      <c r="D87" s="139"/>
      <c r="E87" s="139"/>
      <c r="F87" s="21"/>
    </row>
    <row r="88" spans="1:6" ht="15" x14ac:dyDescent="0.2">
      <c r="A88" s="143" t="s">
        <v>7</v>
      </c>
      <c r="B88" s="143"/>
      <c r="C88" s="143"/>
      <c r="D88" s="143"/>
      <c r="E88" s="143"/>
      <c r="F88" s="143"/>
    </row>
    <row r="90" spans="1:6" ht="39.75" customHeight="1" x14ac:dyDescent="0.2">
      <c r="B90" s="136"/>
      <c r="C90" s="137"/>
      <c r="D90" s="137"/>
    </row>
    <row r="91" spans="1:6" ht="13.5" customHeight="1" x14ac:dyDescent="0.2"/>
    <row r="92" spans="1:6" x14ac:dyDescent="0.2">
      <c r="B92" s="16"/>
      <c r="C92" s="16"/>
      <c r="D92"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4:D64"/>
    <mergeCell ref="B67:D67"/>
    <mergeCell ref="B68:D68"/>
    <mergeCell ref="A88:F88"/>
    <mergeCell ref="B90:D90"/>
    <mergeCell ref="B78:D78"/>
    <mergeCell ref="B79:D79"/>
    <mergeCell ref="B83:E83"/>
    <mergeCell ref="A84:F84"/>
    <mergeCell ref="A85:F85"/>
    <mergeCell ref="B87:E87"/>
  </mergeCells>
  <dataValidations count="1">
    <dataValidation type="list" allowBlank="1" showInputMessage="1" showErrorMessage="1" sqref="B77:B79 B12:B20 B33:B68" xr:uid="{5A67E516-3A05-41FE-9F8A-9A8962DB2579}">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C9261-6FB4-4B03-B930-93735F56D60A}">
  <sheetPr>
    <pageSetUpPr fitToPage="1"/>
  </sheetPr>
  <dimension ref="A12:F92"/>
  <sheetViews>
    <sheetView view="pageBreakPreview" zoomScale="80" zoomScaleNormal="100" zoomScaleSheetLayoutView="80" workbookViewId="0">
      <selection activeCell="B39" sqref="B39:D3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109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53" t="s">
        <v>43</v>
      </c>
      <c r="C26" s="21"/>
      <c r="D26" s="21"/>
      <c r="E26" s="21"/>
      <c r="F26" s="21"/>
    </row>
    <row r="27" spans="1:6" x14ac:dyDescent="0.2">
      <c r="A27" s="18"/>
      <c r="B27" s="21"/>
      <c r="C27" s="23"/>
      <c r="D27" s="23"/>
      <c r="E27" s="24"/>
      <c r="F27" s="21"/>
    </row>
    <row r="28" spans="1:6" ht="15" x14ac:dyDescent="0.2">
      <c r="A28" s="17"/>
      <c r="B28" s="23"/>
      <c r="C28" s="23"/>
      <c r="D28" s="27" t="s">
        <v>11</v>
      </c>
      <c r="E28" s="27" t="s">
        <v>110</v>
      </c>
      <c r="F28" s="21"/>
    </row>
    <row r="29" spans="1:6" ht="13.5" thickBot="1" x14ac:dyDescent="0.25">
      <c r="A29" s="19"/>
      <c r="B29" s="19"/>
      <c r="C29" s="19"/>
      <c r="D29" s="19"/>
      <c r="E29" s="19"/>
      <c r="F29" s="20"/>
    </row>
    <row r="30" spans="1:6" s="40" customFormat="1" ht="21.75" customHeight="1" x14ac:dyDescent="0.2">
      <c r="A30" s="144" t="s">
        <v>0</v>
      </c>
      <c r="B30" s="144"/>
      <c r="C30" s="144"/>
      <c r="D30" s="144"/>
      <c r="E30" s="144"/>
      <c r="F30" s="144"/>
    </row>
    <row r="31" spans="1:6" x14ac:dyDescent="0.2">
      <c r="A31" s="17"/>
      <c r="B31" s="18"/>
      <c r="C31" s="17"/>
      <c r="D31" s="17"/>
      <c r="E31" s="17"/>
    </row>
    <row r="32" spans="1:6" ht="14.25" x14ac:dyDescent="0.2">
      <c r="A32" s="21"/>
      <c r="B32" s="22" t="s">
        <v>6</v>
      </c>
      <c r="C32" s="22"/>
      <c r="D32" s="22"/>
      <c r="E32" s="28"/>
      <c r="F32" s="21"/>
    </row>
    <row r="33" spans="1:6" ht="14.25" x14ac:dyDescent="0.2">
      <c r="A33" s="21"/>
      <c r="B33" s="140"/>
      <c r="C33" s="140"/>
      <c r="D33" s="140"/>
      <c r="E33" s="28"/>
      <c r="F33" s="21"/>
    </row>
    <row r="34" spans="1:6" ht="14.25" x14ac:dyDescent="0.2">
      <c r="A34" s="21"/>
      <c r="B34" s="140"/>
      <c r="C34" s="140"/>
      <c r="D34" s="140"/>
      <c r="E34" s="28"/>
      <c r="F34" s="21"/>
    </row>
    <row r="35" spans="1:6" ht="27.75" customHeight="1" x14ac:dyDescent="0.2">
      <c r="A35" s="21"/>
      <c r="B35" s="140" t="s">
        <v>111</v>
      </c>
      <c r="C35" s="140"/>
      <c r="D35" s="140"/>
      <c r="E35" s="28"/>
      <c r="F35" s="21"/>
    </row>
    <row r="36" spans="1:6" ht="14.25" customHeight="1" x14ac:dyDescent="0.2">
      <c r="A36" s="21"/>
      <c r="B36" s="140"/>
      <c r="C36" s="140"/>
      <c r="D36" s="140"/>
      <c r="E36" s="28"/>
      <c r="F36" s="21"/>
    </row>
    <row r="37" spans="1:6" ht="14.25" x14ac:dyDescent="0.2">
      <c r="A37" s="21"/>
      <c r="B37" s="140" t="s">
        <v>67</v>
      </c>
      <c r="C37" s="140"/>
      <c r="D37" s="140"/>
      <c r="E37" s="28"/>
      <c r="F37" s="21"/>
    </row>
    <row r="38" spans="1:6" ht="14.25" x14ac:dyDescent="0.2">
      <c r="A38" s="21"/>
      <c r="B38" s="140"/>
      <c r="C38" s="140"/>
      <c r="D38" s="140"/>
      <c r="E38" s="28"/>
      <c r="F38" s="21"/>
    </row>
    <row r="39" spans="1:6" ht="14.25" x14ac:dyDescent="0.2">
      <c r="A39" s="21"/>
      <c r="B39" s="140"/>
      <c r="C39" s="140"/>
      <c r="D39" s="140"/>
      <c r="E39" s="28"/>
      <c r="F39" s="21"/>
    </row>
    <row r="40" spans="1:6" ht="14.25" x14ac:dyDescent="0.2">
      <c r="A40" s="21"/>
      <c r="B40" s="140"/>
      <c r="C40" s="140"/>
      <c r="D40" s="140"/>
      <c r="E40" s="28"/>
      <c r="F40" s="21"/>
    </row>
    <row r="41" spans="1:6" ht="14.25" x14ac:dyDescent="0.2">
      <c r="A41" s="21"/>
      <c r="B41" s="140"/>
      <c r="C41" s="140"/>
      <c r="D41" s="140"/>
      <c r="E41" s="28"/>
      <c r="F41" s="21"/>
    </row>
    <row r="42" spans="1:6" ht="14.25" x14ac:dyDescent="0.2">
      <c r="A42" s="21"/>
      <c r="B42" s="140"/>
      <c r="C42" s="140"/>
      <c r="D42" s="140"/>
      <c r="E42" s="28"/>
      <c r="F42" s="21"/>
    </row>
    <row r="43" spans="1:6" ht="14.25" x14ac:dyDescent="0.2">
      <c r="A43" s="21"/>
      <c r="B43" s="140"/>
      <c r="C43" s="140"/>
      <c r="D43" s="140"/>
      <c r="E43" s="28"/>
      <c r="F43" s="21"/>
    </row>
    <row r="44" spans="1:6" ht="14.25" x14ac:dyDescent="0.2">
      <c r="A44" s="21"/>
      <c r="B44" s="140"/>
      <c r="C44" s="140"/>
      <c r="D44" s="140"/>
      <c r="E44" s="28"/>
      <c r="F44" s="21"/>
    </row>
    <row r="45" spans="1:6" ht="14.25" x14ac:dyDescent="0.2">
      <c r="A45" s="21"/>
      <c r="B45" s="140"/>
      <c r="C45" s="140"/>
      <c r="D45" s="140"/>
      <c r="E45" s="28"/>
      <c r="F45" s="21"/>
    </row>
    <row r="46" spans="1:6" ht="14.25" x14ac:dyDescent="0.2">
      <c r="A46" s="21"/>
      <c r="B46" s="140"/>
      <c r="C46" s="140"/>
      <c r="D46" s="140"/>
      <c r="E46" s="28"/>
      <c r="F46" s="21"/>
    </row>
    <row r="47" spans="1:6" ht="14.25" x14ac:dyDescent="0.2">
      <c r="A47" s="21"/>
      <c r="B47" s="140"/>
      <c r="C47" s="140"/>
      <c r="D47" s="140"/>
      <c r="E47" s="28"/>
      <c r="F47" s="21"/>
    </row>
    <row r="48" spans="1:6" ht="14.25" x14ac:dyDescent="0.2">
      <c r="A48" s="21"/>
      <c r="B48" s="140"/>
      <c r="C48" s="140"/>
      <c r="D48" s="140"/>
      <c r="E48" s="28"/>
      <c r="F48" s="21"/>
    </row>
    <row r="49" spans="1:6" ht="14.25" x14ac:dyDescent="0.2">
      <c r="A49" s="21"/>
      <c r="B49" s="140"/>
      <c r="C49" s="140"/>
      <c r="D49" s="140"/>
      <c r="E49" s="28"/>
      <c r="F49" s="21"/>
    </row>
    <row r="50" spans="1:6" ht="14.25" x14ac:dyDescent="0.2">
      <c r="A50" s="21"/>
      <c r="B50" s="140"/>
      <c r="C50" s="140"/>
      <c r="D50" s="140"/>
      <c r="E50" s="28"/>
      <c r="F50" s="21"/>
    </row>
    <row r="51" spans="1:6" ht="14.25" x14ac:dyDescent="0.2">
      <c r="A51" s="21"/>
      <c r="B51" s="140"/>
      <c r="C51" s="140"/>
      <c r="D51" s="140"/>
      <c r="E51" s="28"/>
      <c r="F51" s="21"/>
    </row>
    <row r="52" spans="1:6" ht="14.25" x14ac:dyDescent="0.2">
      <c r="A52" s="21"/>
      <c r="B52" s="140"/>
      <c r="C52" s="140"/>
      <c r="D52" s="140"/>
      <c r="E52" s="28"/>
      <c r="F52" s="21"/>
    </row>
    <row r="53" spans="1:6" ht="14.25" x14ac:dyDescent="0.2">
      <c r="A53" s="21"/>
      <c r="B53" s="140"/>
      <c r="C53" s="140"/>
      <c r="D53" s="140"/>
      <c r="E53" s="28"/>
      <c r="F53" s="21"/>
    </row>
    <row r="54" spans="1:6" ht="14.25" x14ac:dyDescent="0.2">
      <c r="A54" s="21"/>
      <c r="B54" s="140"/>
      <c r="C54" s="140"/>
      <c r="D54" s="140"/>
      <c r="E54" s="28"/>
      <c r="F54" s="21"/>
    </row>
    <row r="55" spans="1:6" ht="14.25" x14ac:dyDescent="0.2">
      <c r="A55" s="21"/>
      <c r="B55" s="140"/>
      <c r="C55" s="140"/>
      <c r="D55" s="140"/>
      <c r="E55" s="28"/>
      <c r="F55" s="21"/>
    </row>
    <row r="56" spans="1:6" ht="14.25" x14ac:dyDescent="0.2">
      <c r="A56" s="21"/>
      <c r="B56" s="140"/>
      <c r="C56" s="140"/>
      <c r="D56" s="140"/>
      <c r="E56" s="28"/>
      <c r="F56" s="21"/>
    </row>
    <row r="57" spans="1:6" ht="14.25" x14ac:dyDescent="0.2">
      <c r="A57" s="21"/>
      <c r="B57" s="140"/>
      <c r="C57" s="140"/>
      <c r="D57" s="140"/>
      <c r="E57" s="28"/>
      <c r="F57" s="21"/>
    </row>
    <row r="58" spans="1:6" ht="14.25" x14ac:dyDescent="0.2">
      <c r="A58" s="21"/>
      <c r="B58" s="140"/>
      <c r="C58" s="140"/>
      <c r="D58" s="140"/>
      <c r="E58" s="28"/>
      <c r="F58" s="21"/>
    </row>
    <row r="59" spans="1:6" ht="14.25" x14ac:dyDescent="0.2">
      <c r="A59" s="21"/>
      <c r="B59" s="140"/>
      <c r="C59" s="140"/>
      <c r="D59" s="140"/>
      <c r="E59" s="28"/>
      <c r="F59" s="21"/>
    </row>
    <row r="60" spans="1:6" ht="14.25" x14ac:dyDescent="0.2">
      <c r="A60" s="21"/>
      <c r="B60" s="140"/>
      <c r="C60" s="140"/>
      <c r="D60" s="140"/>
      <c r="E60" s="28"/>
      <c r="F60" s="21"/>
    </row>
    <row r="61" spans="1:6" ht="14.25" x14ac:dyDescent="0.2">
      <c r="A61" s="21"/>
      <c r="B61" s="140"/>
      <c r="C61" s="140"/>
      <c r="D61" s="140"/>
      <c r="E61" s="28"/>
      <c r="F61" s="21"/>
    </row>
    <row r="62" spans="1:6" ht="14.25" x14ac:dyDescent="0.2">
      <c r="A62" s="21"/>
      <c r="B62" s="140"/>
      <c r="C62" s="140"/>
      <c r="D62" s="140"/>
      <c r="E62" s="28"/>
      <c r="F62" s="21"/>
    </row>
    <row r="63" spans="1:6" ht="14.25" x14ac:dyDescent="0.2">
      <c r="A63" s="21"/>
      <c r="B63" s="140"/>
      <c r="C63" s="140"/>
      <c r="D63" s="140"/>
      <c r="E63" s="28"/>
      <c r="F63" s="21"/>
    </row>
    <row r="64" spans="1:6" ht="14.25" x14ac:dyDescent="0.2">
      <c r="A64" s="21"/>
      <c r="B64" s="140"/>
      <c r="C64" s="140"/>
      <c r="D64" s="140"/>
      <c r="E64" s="28"/>
      <c r="F64" s="21"/>
    </row>
    <row r="65" spans="1:6" s="50" customFormat="1" ht="14.25" x14ac:dyDescent="0.2">
      <c r="A65" s="46"/>
      <c r="B65" s="47"/>
      <c r="C65" s="48"/>
      <c r="D65" s="48"/>
      <c r="E65" s="49"/>
      <c r="F65" s="46"/>
    </row>
    <row r="66" spans="1:6" s="50" customFormat="1" ht="14.25" x14ac:dyDescent="0.2">
      <c r="A66" s="46"/>
      <c r="B66" s="47"/>
      <c r="C66" s="51"/>
      <c r="D66" s="52"/>
      <c r="E66" s="49"/>
      <c r="F66" s="46"/>
    </row>
    <row r="67" spans="1:6" ht="14.25" x14ac:dyDescent="0.2">
      <c r="A67" s="21"/>
      <c r="B67" s="140"/>
      <c r="C67" s="140"/>
      <c r="D67" s="140"/>
      <c r="E67" s="28"/>
      <c r="F67" s="21"/>
    </row>
    <row r="68" spans="1:6" ht="13.5" customHeight="1" x14ac:dyDescent="0.2">
      <c r="A68" s="21"/>
      <c r="B68" s="140"/>
      <c r="C68" s="140"/>
      <c r="D68" s="140"/>
      <c r="E68" s="28"/>
      <c r="F68" s="21"/>
    </row>
    <row r="69" spans="1:6" ht="13.5" customHeight="1" x14ac:dyDescent="0.2">
      <c r="A69" s="21"/>
      <c r="B69" s="25" t="s">
        <v>15</v>
      </c>
      <c r="C69" s="26"/>
      <c r="D69" s="26"/>
      <c r="E69" s="29">
        <f>6*350</f>
        <v>2100</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2100</v>
      </c>
      <c r="F72" s="21"/>
    </row>
    <row r="73" spans="1:6" ht="13.5" customHeight="1" x14ac:dyDescent="0.2">
      <c r="A73" s="21"/>
      <c r="B73" s="26" t="s">
        <v>5</v>
      </c>
      <c r="C73" s="31">
        <v>0.05</v>
      </c>
      <c r="D73" s="26"/>
      <c r="E73" s="35">
        <f>ROUND(E72*C73,2)</f>
        <v>105</v>
      </c>
      <c r="F73" s="21"/>
    </row>
    <row r="74" spans="1:6" ht="13.5" customHeight="1" x14ac:dyDescent="0.2">
      <c r="A74" s="21"/>
      <c r="B74" s="26" t="s">
        <v>4</v>
      </c>
      <c r="C74" s="42">
        <v>9.9750000000000005E-2</v>
      </c>
      <c r="D74" s="26"/>
      <c r="E74" s="43">
        <f>ROUND(E72*C74,2)</f>
        <v>209.48</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2414.48</v>
      </c>
      <c r="F76" s="21"/>
    </row>
    <row r="77" spans="1:6" ht="15.75" thickTop="1" x14ac:dyDescent="0.2">
      <c r="A77" s="21"/>
      <c r="B77" s="145"/>
      <c r="C77" s="145"/>
      <c r="D77" s="145"/>
      <c r="E77" s="36"/>
      <c r="F77" s="21"/>
    </row>
    <row r="78" spans="1:6" ht="15" x14ac:dyDescent="0.2">
      <c r="A78" s="21"/>
      <c r="B78" s="141" t="s">
        <v>18</v>
      </c>
      <c r="C78" s="141"/>
      <c r="D78" s="141"/>
      <c r="E78" s="36">
        <v>0</v>
      </c>
      <c r="F78" s="21"/>
    </row>
    <row r="79" spans="1:6" ht="15" x14ac:dyDescent="0.2">
      <c r="A79" s="21"/>
      <c r="B79" s="145"/>
      <c r="C79" s="145"/>
      <c r="D79" s="145"/>
      <c r="E79" s="36"/>
      <c r="F79" s="21"/>
    </row>
    <row r="80" spans="1:6" ht="19.5" customHeight="1" x14ac:dyDescent="0.2">
      <c r="A80" s="21"/>
      <c r="B80" s="37" t="s">
        <v>17</v>
      </c>
      <c r="C80" s="38"/>
      <c r="D80" s="38"/>
      <c r="E80" s="39">
        <f>E76-E78</f>
        <v>2414.48</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38"/>
      <c r="C83" s="138"/>
      <c r="D83" s="138"/>
      <c r="E83" s="138"/>
      <c r="F83" s="21"/>
    </row>
    <row r="84" spans="1:6" ht="14.25" x14ac:dyDescent="0.2">
      <c r="A84" s="146" t="s">
        <v>29</v>
      </c>
      <c r="B84" s="146"/>
      <c r="C84" s="146"/>
      <c r="D84" s="146"/>
      <c r="E84" s="146"/>
      <c r="F84" s="146"/>
    </row>
    <row r="85" spans="1:6" ht="14.25" x14ac:dyDescent="0.2">
      <c r="A85" s="142" t="s">
        <v>30</v>
      </c>
      <c r="B85" s="142"/>
      <c r="C85" s="142"/>
      <c r="D85" s="142"/>
      <c r="E85" s="142"/>
      <c r="F85" s="142"/>
    </row>
    <row r="86" spans="1:6" x14ac:dyDescent="0.2">
      <c r="A86" s="21"/>
      <c r="B86" s="21"/>
      <c r="C86" s="21"/>
      <c r="D86" s="21"/>
      <c r="E86" s="21"/>
      <c r="F86" s="21"/>
    </row>
    <row r="87" spans="1:6" x14ac:dyDescent="0.2">
      <c r="A87" s="21"/>
      <c r="B87" s="139"/>
      <c r="C87" s="139"/>
      <c r="D87" s="139"/>
      <c r="E87" s="139"/>
      <c r="F87" s="21"/>
    </row>
    <row r="88" spans="1:6" ht="15" x14ac:dyDescent="0.2">
      <c r="A88" s="143" t="s">
        <v>7</v>
      </c>
      <c r="B88" s="143"/>
      <c r="C88" s="143"/>
      <c r="D88" s="143"/>
      <c r="E88" s="143"/>
      <c r="F88" s="143"/>
    </row>
    <row r="90" spans="1:6" ht="39.75" customHeight="1" x14ac:dyDescent="0.2">
      <c r="B90" s="136"/>
      <c r="C90" s="137"/>
      <c r="D90" s="137"/>
    </row>
    <row r="91" spans="1:6" ht="13.5" customHeight="1" x14ac:dyDescent="0.2"/>
    <row r="92" spans="1:6" x14ac:dyDescent="0.2">
      <c r="B92" s="16"/>
      <c r="C92" s="16"/>
      <c r="D92" s="16"/>
    </row>
  </sheetData>
  <mergeCells count="44">
    <mergeCell ref="A88:F88"/>
    <mergeCell ref="B90:D90"/>
    <mergeCell ref="B78:D78"/>
    <mergeCell ref="B79:D79"/>
    <mergeCell ref="B83:E83"/>
    <mergeCell ref="A84:F84"/>
    <mergeCell ref="A85:F85"/>
    <mergeCell ref="B87:E87"/>
    <mergeCell ref="B77:D77"/>
    <mergeCell ref="B56:D56"/>
    <mergeCell ref="B57:D57"/>
    <mergeCell ref="B58:D58"/>
    <mergeCell ref="B59:D59"/>
    <mergeCell ref="B60:D60"/>
    <mergeCell ref="B61:D61"/>
    <mergeCell ref="B62:D62"/>
    <mergeCell ref="B63:D63"/>
    <mergeCell ref="B64:D64"/>
    <mergeCell ref="B67:D67"/>
    <mergeCell ref="B68:D68"/>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6:D36"/>
    <mergeCell ref="B37:D37"/>
    <mergeCell ref="B38:D38"/>
    <mergeCell ref="B39:D39"/>
    <mergeCell ref="B35:D35"/>
    <mergeCell ref="B40:D40"/>
    <mergeCell ref="B41:D41"/>
    <mergeCell ref="B42:D42"/>
  </mergeCells>
  <dataValidations count="1">
    <dataValidation type="list" allowBlank="1" showInputMessage="1" showErrorMessage="1" sqref="B77:B79 B12:B20 B33:B34 B35:B68" xr:uid="{F97B5720-FE7D-496A-BE76-1074184522B9}">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CBEEB-1C6D-4140-BC0F-203002D44895}">
  <sheetPr>
    <pageSetUpPr fitToPage="1"/>
  </sheetPr>
  <dimension ref="A12:F92"/>
  <sheetViews>
    <sheetView view="pageBreakPreview" topLeftCell="A63"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112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53" t="s">
        <v>43</v>
      </c>
      <c r="C26" s="21"/>
      <c r="D26" s="21"/>
      <c r="E26" s="21"/>
      <c r="F26" s="21"/>
    </row>
    <row r="27" spans="1:6" x14ac:dyDescent="0.2">
      <c r="A27" s="18"/>
      <c r="B27" s="21"/>
      <c r="C27" s="23"/>
      <c r="D27" s="23"/>
      <c r="E27" s="24"/>
      <c r="F27" s="21"/>
    </row>
    <row r="28" spans="1:6" ht="15" x14ac:dyDescent="0.2">
      <c r="A28" s="17"/>
      <c r="B28" s="23"/>
      <c r="C28" s="23"/>
      <c r="D28" s="27" t="s">
        <v>11</v>
      </c>
      <c r="E28" s="27" t="s">
        <v>113</v>
      </c>
      <c r="F28" s="21"/>
    </row>
    <row r="29" spans="1:6" ht="13.5" thickBot="1" x14ac:dyDescent="0.25">
      <c r="A29" s="19"/>
      <c r="B29" s="19"/>
      <c r="C29" s="19"/>
      <c r="D29" s="19"/>
      <c r="E29" s="19"/>
      <c r="F29" s="20"/>
    </row>
    <row r="30" spans="1:6" s="40" customFormat="1" ht="21.75" customHeight="1" x14ac:dyDescent="0.2">
      <c r="A30" s="144" t="s">
        <v>0</v>
      </c>
      <c r="B30" s="144"/>
      <c r="C30" s="144"/>
      <c r="D30" s="144"/>
      <c r="E30" s="144"/>
      <c r="F30" s="144"/>
    </row>
    <row r="31" spans="1:6" x14ac:dyDescent="0.2">
      <c r="A31" s="17"/>
      <c r="B31" s="18"/>
      <c r="C31" s="17"/>
      <c r="D31" s="17"/>
      <c r="E31" s="17"/>
    </row>
    <row r="32" spans="1:6" ht="14.25" x14ac:dyDescent="0.2">
      <c r="A32" s="21"/>
      <c r="B32" s="22" t="s">
        <v>6</v>
      </c>
      <c r="C32" s="22"/>
      <c r="D32" s="22"/>
      <c r="E32" s="28"/>
      <c r="F32" s="21"/>
    </row>
    <row r="33" spans="1:6" ht="14.25" x14ac:dyDescent="0.2">
      <c r="A33" s="21"/>
      <c r="B33" s="140"/>
      <c r="C33" s="140"/>
      <c r="D33" s="140"/>
      <c r="E33" s="28"/>
      <c r="F33" s="21"/>
    </row>
    <row r="34" spans="1:6" ht="14.25" x14ac:dyDescent="0.2">
      <c r="A34" s="21"/>
      <c r="B34" s="140"/>
      <c r="C34" s="140"/>
      <c r="D34" s="140"/>
      <c r="E34" s="28"/>
      <c r="F34" s="21"/>
    </row>
    <row r="35" spans="1:6" ht="27.75" customHeight="1" x14ac:dyDescent="0.2">
      <c r="A35" s="21"/>
      <c r="B35" s="140" t="s">
        <v>114</v>
      </c>
      <c r="C35" s="140"/>
      <c r="D35" s="140"/>
      <c r="E35" s="28"/>
      <c r="F35" s="21"/>
    </row>
    <row r="36" spans="1:6" ht="14.25" customHeight="1" x14ac:dyDescent="0.2">
      <c r="A36" s="21"/>
      <c r="B36" s="140"/>
      <c r="C36" s="140"/>
      <c r="D36" s="140"/>
      <c r="E36" s="28"/>
      <c r="F36" s="21"/>
    </row>
    <row r="37" spans="1:6" ht="14.25" x14ac:dyDescent="0.2">
      <c r="A37" s="21"/>
      <c r="B37" s="140" t="s">
        <v>115</v>
      </c>
      <c r="C37" s="140"/>
      <c r="D37" s="140"/>
      <c r="E37" s="28"/>
      <c r="F37" s="21"/>
    </row>
    <row r="38" spans="1:6" ht="14.25" x14ac:dyDescent="0.2">
      <c r="A38" s="21"/>
      <c r="B38" s="140"/>
      <c r="C38" s="140"/>
      <c r="D38" s="140"/>
      <c r="E38" s="28"/>
      <c r="F38" s="21"/>
    </row>
    <row r="39" spans="1:6" ht="14.25" x14ac:dyDescent="0.2">
      <c r="A39" s="21"/>
      <c r="B39" s="140" t="s">
        <v>117</v>
      </c>
      <c r="C39" s="140"/>
      <c r="D39" s="140"/>
      <c r="E39" s="28"/>
      <c r="F39" s="21"/>
    </row>
    <row r="40" spans="1:6" ht="14.25" x14ac:dyDescent="0.2">
      <c r="A40" s="21"/>
      <c r="B40" s="140"/>
      <c r="C40" s="140"/>
      <c r="D40" s="140"/>
      <c r="E40" s="28"/>
      <c r="F40" s="21"/>
    </row>
    <row r="41" spans="1:6" ht="14.25" x14ac:dyDescent="0.2">
      <c r="A41" s="21"/>
      <c r="B41" s="140"/>
      <c r="C41" s="140"/>
      <c r="D41" s="140"/>
      <c r="E41" s="28"/>
      <c r="F41" s="21"/>
    </row>
    <row r="42" spans="1:6" ht="14.25" x14ac:dyDescent="0.2">
      <c r="A42" s="21"/>
      <c r="B42" s="140"/>
      <c r="C42" s="140"/>
      <c r="D42" s="140"/>
      <c r="E42" s="28"/>
      <c r="F42" s="21"/>
    </row>
    <row r="43" spans="1:6" ht="14.25" x14ac:dyDescent="0.2">
      <c r="A43" s="21"/>
      <c r="B43" s="140"/>
      <c r="C43" s="140"/>
      <c r="D43" s="140"/>
      <c r="E43" s="28"/>
      <c r="F43" s="21"/>
    </row>
    <row r="44" spans="1:6" ht="14.25" x14ac:dyDescent="0.2">
      <c r="A44" s="21"/>
      <c r="B44" s="140"/>
      <c r="C44" s="140"/>
      <c r="D44" s="140"/>
      <c r="E44" s="28"/>
      <c r="F44" s="21"/>
    </row>
    <row r="45" spans="1:6" ht="14.25" x14ac:dyDescent="0.2">
      <c r="A45" s="21"/>
      <c r="B45" s="140"/>
      <c r="C45" s="140"/>
      <c r="D45" s="140"/>
      <c r="E45" s="28"/>
      <c r="F45" s="21"/>
    </row>
    <row r="46" spans="1:6" ht="14.25" x14ac:dyDescent="0.2">
      <c r="A46" s="21"/>
      <c r="B46" s="140"/>
      <c r="C46" s="140"/>
      <c r="D46" s="140"/>
      <c r="E46" s="28"/>
      <c r="F46" s="21"/>
    </row>
    <row r="47" spans="1:6" ht="14.25" x14ac:dyDescent="0.2">
      <c r="A47" s="21"/>
      <c r="B47" s="140"/>
      <c r="C47" s="140"/>
      <c r="D47" s="140"/>
      <c r="E47" s="28"/>
      <c r="F47" s="21"/>
    </row>
    <row r="48" spans="1:6" ht="14.25" x14ac:dyDescent="0.2">
      <c r="A48" s="21"/>
      <c r="B48" s="140"/>
      <c r="C48" s="140"/>
      <c r="D48" s="140"/>
      <c r="E48" s="28"/>
      <c r="F48" s="21"/>
    </row>
    <row r="49" spans="1:6" ht="14.25" x14ac:dyDescent="0.2">
      <c r="A49" s="21"/>
      <c r="B49" s="140"/>
      <c r="C49" s="140"/>
      <c r="D49" s="140"/>
      <c r="E49" s="28"/>
      <c r="F49" s="21"/>
    </row>
    <row r="50" spans="1:6" ht="14.25" x14ac:dyDescent="0.2">
      <c r="A50" s="21"/>
      <c r="B50" s="140"/>
      <c r="C50" s="140"/>
      <c r="D50" s="140"/>
      <c r="E50" s="28"/>
      <c r="F50" s="21"/>
    </row>
    <row r="51" spans="1:6" ht="14.25" x14ac:dyDescent="0.2">
      <c r="A51" s="21"/>
      <c r="B51" s="140"/>
      <c r="C51" s="140"/>
      <c r="D51" s="140"/>
      <c r="E51" s="28"/>
      <c r="F51" s="21"/>
    </row>
    <row r="52" spans="1:6" ht="14.25" x14ac:dyDescent="0.2">
      <c r="A52" s="21"/>
      <c r="B52" s="140"/>
      <c r="C52" s="140"/>
      <c r="D52" s="140"/>
      <c r="E52" s="28"/>
      <c r="F52" s="21"/>
    </row>
    <row r="53" spans="1:6" ht="14.25" x14ac:dyDescent="0.2">
      <c r="A53" s="21"/>
      <c r="B53" s="140"/>
      <c r="C53" s="140"/>
      <c r="D53" s="140"/>
      <c r="E53" s="28"/>
      <c r="F53" s="21"/>
    </row>
    <row r="54" spans="1:6" ht="14.25" x14ac:dyDescent="0.2">
      <c r="A54" s="21"/>
      <c r="B54" s="140"/>
      <c r="C54" s="140"/>
      <c r="D54" s="140"/>
      <c r="E54" s="28"/>
      <c r="F54" s="21"/>
    </row>
    <row r="55" spans="1:6" ht="14.25" x14ac:dyDescent="0.2">
      <c r="A55" s="21"/>
      <c r="B55" s="140"/>
      <c r="C55" s="140"/>
      <c r="D55" s="140"/>
      <c r="E55" s="28"/>
      <c r="F55" s="21"/>
    </row>
    <row r="56" spans="1:6" ht="14.25" x14ac:dyDescent="0.2">
      <c r="A56" s="21"/>
      <c r="B56" s="140"/>
      <c r="C56" s="140"/>
      <c r="D56" s="140"/>
      <c r="E56" s="28"/>
      <c r="F56" s="21"/>
    </row>
    <row r="57" spans="1:6" ht="14.25" x14ac:dyDescent="0.2">
      <c r="A57" s="21"/>
      <c r="B57" s="140"/>
      <c r="C57" s="140"/>
      <c r="D57" s="140"/>
      <c r="E57" s="28"/>
      <c r="F57" s="21"/>
    </row>
    <row r="58" spans="1:6" ht="14.25" x14ac:dyDescent="0.2">
      <c r="A58" s="21"/>
      <c r="B58" s="140"/>
      <c r="C58" s="140"/>
      <c r="D58" s="140"/>
      <c r="E58" s="28"/>
      <c r="F58" s="21"/>
    </row>
    <row r="59" spans="1:6" ht="14.25" x14ac:dyDescent="0.2">
      <c r="A59" s="21"/>
      <c r="B59" s="140"/>
      <c r="C59" s="140"/>
      <c r="D59" s="140"/>
      <c r="E59" s="28"/>
      <c r="F59" s="21"/>
    </row>
    <row r="60" spans="1:6" ht="14.25" x14ac:dyDescent="0.2">
      <c r="A60" s="21"/>
      <c r="B60" s="140"/>
      <c r="C60" s="140"/>
      <c r="D60" s="140"/>
      <c r="E60" s="28"/>
      <c r="F60" s="21"/>
    </row>
    <row r="61" spans="1:6" ht="14.25" x14ac:dyDescent="0.2">
      <c r="A61" s="21"/>
      <c r="B61" s="140"/>
      <c r="C61" s="140"/>
      <c r="D61" s="140"/>
      <c r="E61" s="28"/>
      <c r="F61" s="21"/>
    </row>
    <row r="62" spans="1:6" ht="14.25" x14ac:dyDescent="0.2">
      <c r="A62" s="21"/>
      <c r="B62" s="140"/>
      <c r="C62" s="140"/>
      <c r="D62" s="140"/>
      <c r="E62" s="28"/>
      <c r="F62" s="21"/>
    </row>
    <row r="63" spans="1:6" ht="14.25" x14ac:dyDescent="0.2">
      <c r="A63" s="21"/>
      <c r="B63" s="140"/>
      <c r="C63" s="140"/>
      <c r="D63" s="140"/>
      <c r="E63" s="28"/>
      <c r="F63" s="21"/>
    </row>
    <row r="64" spans="1:6" ht="14.25" x14ac:dyDescent="0.2">
      <c r="A64" s="21"/>
      <c r="B64" s="140"/>
      <c r="C64" s="140"/>
      <c r="D64" s="140"/>
      <c r="E64" s="28"/>
      <c r="F64" s="21"/>
    </row>
    <row r="65" spans="1:6" s="50" customFormat="1" ht="14.25" x14ac:dyDescent="0.2">
      <c r="A65" s="46"/>
      <c r="B65" s="47"/>
      <c r="C65" s="48"/>
      <c r="D65" s="48"/>
      <c r="E65" s="49"/>
      <c r="F65" s="46"/>
    </row>
    <row r="66" spans="1:6" s="50" customFormat="1" ht="14.25" x14ac:dyDescent="0.2">
      <c r="A66" s="46"/>
      <c r="B66" s="47"/>
      <c r="C66" s="51"/>
      <c r="D66" s="52"/>
      <c r="E66" s="49"/>
      <c r="F66" s="46"/>
    </row>
    <row r="67" spans="1:6" ht="14.25" x14ac:dyDescent="0.2">
      <c r="A67" s="21"/>
      <c r="B67" s="140"/>
      <c r="C67" s="140"/>
      <c r="D67" s="140"/>
      <c r="E67" s="28"/>
      <c r="F67" s="21"/>
    </row>
    <row r="68" spans="1:6" ht="13.5" customHeight="1" x14ac:dyDescent="0.2">
      <c r="A68" s="21"/>
      <c r="B68" s="140"/>
      <c r="C68" s="140"/>
      <c r="D68" s="140"/>
      <c r="E68" s="28"/>
      <c r="F68" s="21"/>
    </row>
    <row r="69" spans="1:6" ht="13.5" customHeight="1" x14ac:dyDescent="0.2">
      <c r="A69" s="21"/>
      <c r="B69" s="25" t="s">
        <v>15</v>
      </c>
      <c r="C69" s="26"/>
      <c r="D69" s="26"/>
      <c r="E69" s="29">
        <f>6.25*350</f>
        <v>2187.5</v>
      </c>
      <c r="F69" s="21"/>
    </row>
    <row r="70" spans="1:6" ht="13.5" customHeight="1" x14ac:dyDescent="0.2">
      <c r="A70" s="21"/>
      <c r="B70" s="34" t="s">
        <v>12</v>
      </c>
      <c r="C70" s="26"/>
      <c r="D70" s="26"/>
      <c r="E70" s="30">
        <v>0</v>
      </c>
      <c r="F70" s="21"/>
    </row>
    <row r="71" spans="1:6" ht="13.5" customHeight="1" x14ac:dyDescent="0.2">
      <c r="A71" s="21"/>
      <c r="B71" s="34" t="s">
        <v>116</v>
      </c>
      <c r="C71" s="26"/>
      <c r="D71" s="26"/>
      <c r="E71" s="30">
        <v>450</v>
      </c>
      <c r="F71" s="21"/>
    </row>
    <row r="72" spans="1:6" ht="13.5" customHeight="1" x14ac:dyDescent="0.2">
      <c r="A72" s="21"/>
      <c r="B72" s="25" t="s">
        <v>14</v>
      </c>
      <c r="C72" s="26"/>
      <c r="D72" s="26"/>
      <c r="E72" s="29">
        <f>SUM(E69:E71)</f>
        <v>2637.5</v>
      </c>
      <c r="F72" s="21"/>
    </row>
    <row r="73" spans="1:6" ht="13.5" customHeight="1" x14ac:dyDescent="0.2">
      <c r="A73" s="21"/>
      <c r="B73" s="26" t="s">
        <v>5</v>
      </c>
      <c r="C73" s="31">
        <v>0.05</v>
      </c>
      <c r="D73" s="26"/>
      <c r="E73" s="35">
        <f>ROUND(E72*C73,2)</f>
        <v>131.88</v>
      </c>
      <c r="F73" s="21"/>
    </row>
    <row r="74" spans="1:6" ht="13.5" customHeight="1" x14ac:dyDescent="0.2">
      <c r="A74" s="21"/>
      <c r="B74" s="26" t="s">
        <v>4</v>
      </c>
      <c r="C74" s="42">
        <v>9.9750000000000005E-2</v>
      </c>
      <c r="D74" s="26"/>
      <c r="E74" s="43">
        <f>ROUND(E72*C74,2)</f>
        <v>263.08999999999997</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3032.4700000000003</v>
      </c>
      <c r="F76" s="21"/>
    </row>
    <row r="77" spans="1:6" ht="15.75" thickTop="1" x14ac:dyDescent="0.2">
      <c r="A77" s="21"/>
      <c r="B77" s="145"/>
      <c r="C77" s="145"/>
      <c r="D77" s="145"/>
      <c r="E77" s="36"/>
      <c r="F77" s="21"/>
    </row>
    <row r="78" spans="1:6" ht="15" x14ac:dyDescent="0.2">
      <c r="A78" s="21"/>
      <c r="B78" s="141" t="s">
        <v>18</v>
      </c>
      <c r="C78" s="141"/>
      <c r="D78" s="141"/>
      <c r="E78" s="36">
        <v>0</v>
      </c>
      <c r="F78" s="21"/>
    </row>
    <row r="79" spans="1:6" ht="15" x14ac:dyDescent="0.2">
      <c r="A79" s="21"/>
      <c r="B79" s="145"/>
      <c r="C79" s="145"/>
      <c r="D79" s="145"/>
      <c r="E79" s="36"/>
      <c r="F79" s="21"/>
    </row>
    <row r="80" spans="1:6" ht="19.5" customHeight="1" x14ac:dyDescent="0.2">
      <c r="A80" s="21"/>
      <c r="B80" s="37" t="s">
        <v>17</v>
      </c>
      <c r="C80" s="38"/>
      <c r="D80" s="38"/>
      <c r="E80" s="39">
        <f>E76-E78</f>
        <v>3032.4700000000003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38"/>
      <c r="C83" s="138"/>
      <c r="D83" s="138"/>
      <c r="E83" s="138"/>
      <c r="F83" s="21"/>
    </row>
    <row r="84" spans="1:6" ht="14.25" x14ac:dyDescent="0.2">
      <c r="A84" s="146" t="s">
        <v>29</v>
      </c>
      <c r="B84" s="146"/>
      <c r="C84" s="146"/>
      <c r="D84" s="146"/>
      <c r="E84" s="146"/>
      <c r="F84" s="146"/>
    </row>
    <row r="85" spans="1:6" ht="14.25" x14ac:dyDescent="0.2">
      <c r="A85" s="142" t="s">
        <v>30</v>
      </c>
      <c r="B85" s="142"/>
      <c r="C85" s="142"/>
      <c r="D85" s="142"/>
      <c r="E85" s="142"/>
      <c r="F85" s="142"/>
    </row>
    <row r="86" spans="1:6" x14ac:dyDescent="0.2">
      <c r="A86" s="21"/>
      <c r="B86" s="21"/>
      <c r="C86" s="21"/>
      <c r="D86" s="21"/>
      <c r="E86" s="21"/>
      <c r="F86" s="21"/>
    </row>
    <row r="87" spans="1:6" x14ac:dyDescent="0.2">
      <c r="A87" s="21"/>
      <c r="B87" s="139"/>
      <c r="C87" s="139"/>
      <c r="D87" s="139"/>
      <c r="E87" s="139"/>
      <c r="F87" s="21"/>
    </row>
    <row r="88" spans="1:6" ht="15" x14ac:dyDescent="0.2">
      <c r="A88" s="143" t="s">
        <v>7</v>
      </c>
      <c r="B88" s="143"/>
      <c r="C88" s="143"/>
      <c r="D88" s="143"/>
      <c r="E88" s="143"/>
      <c r="F88" s="143"/>
    </row>
    <row r="90" spans="1:6" ht="39.75" customHeight="1" x14ac:dyDescent="0.2">
      <c r="B90" s="136"/>
      <c r="C90" s="137"/>
      <c r="D90" s="137"/>
    </row>
    <row r="91" spans="1:6" ht="13.5" customHeight="1" x14ac:dyDescent="0.2"/>
    <row r="92" spans="1:6" x14ac:dyDescent="0.2">
      <c r="B92" s="16"/>
      <c r="C92" s="16"/>
      <c r="D92"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4:D64"/>
    <mergeCell ref="B67:D67"/>
    <mergeCell ref="B68:D68"/>
    <mergeCell ref="A88:F88"/>
    <mergeCell ref="B90:D90"/>
    <mergeCell ref="B78:D78"/>
    <mergeCell ref="B79:D79"/>
    <mergeCell ref="B83:E83"/>
    <mergeCell ref="A84:F84"/>
    <mergeCell ref="A85:F85"/>
    <mergeCell ref="B87:E87"/>
  </mergeCells>
  <dataValidations count="1">
    <dataValidation type="list" allowBlank="1" showInputMessage="1" showErrorMessage="1" sqref="B77:B79 B12:B20 B33:B68" xr:uid="{39F75AFF-EBA6-4A43-98F6-1AD02CF84D82}">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95041-174D-46E6-939A-1A7E2B923C5C}">
  <sheetPr>
    <pageSetUpPr fitToPage="1"/>
  </sheetPr>
  <dimension ref="A12:F92"/>
  <sheetViews>
    <sheetView view="pageBreakPreview" topLeftCell="A36" zoomScale="80" zoomScaleNormal="100" zoomScaleSheetLayoutView="80" workbookViewId="0">
      <selection activeCell="B59" sqref="B59:D5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118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53" t="s">
        <v>43</v>
      </c>
      <c r="C26" s="21"/>
      <c r="D26" s="21"/>
      <c r="E26" s="21"/>
      <c r="F26" s="21"/>
    </row>
    <row r="27" spans="1:6" x14ac:dyDescent="0.2">
      <c r="A27" s="18"/>
      <c r="B27" s="21"/>
      <c r="C27" s="23"/>
      <c r="D27" s="23"/>
      <c r="E27" s="24"/>
      <c r="F27" s="21"/>
    </row>
    <row r="28" spans="1:6" ht="15" x14ac:dyDescent="0.2">
      <c r="A28" s="17"/>
      <c r="B28" s="23"/>
      <c r="C28" s="23"/>
      <c r="D28" s="27" t="s">
        <v>11</v>
      </c>
      <c r="E28" s="27" t="s">
        <v>119</v>
      </c>
      <c r="F28" s="21"/>
    </row>
    <row r="29" spans="1:6" ht="13.5" thickBot="1" x14ac:dyDescent="0.25">
      <c r="A29" s="19"/>
      <c r="B29" s="19"/>
      <c r="C29" s="19"/>
      <c r="D29" s="19"/>
      <c r="E29" s="19"/>
      <c r="F29" s="20"/>
    </row>
    <row r="30" spans="1:6" s="40" customFormat="1" ht="21.75" customHeight="1" x14ac:dyDescent="0.2">
      <c r="A30" s="144" t="s">
        <v>0</v>
      </c>
      <c r="B30" s="144"/>
      <c r="C30" s="144"/>
      <c r="D30" s="144"/>
      <c r="E30" s="144"/>
      <c r="F30" s="144"/>
    </row>
    <row r="31" spans="1:6" x14ac:dyDescent="0.2">
      <c r="A31" s="17"/>
      <c r="B31" s="18"/>
      <c r="C31" s="17"/>
      <c r="D31" s="17"/>
      <c r="E31" s="17"/>
    </row>
    <row r="32" spans="1:6" ht="14.25" x14ac:dyDescent="0.2">
      <c r="A32" s="21"/>
      <c r="B32" s="22" t="s">
        <v>6</v>
      </c>
      <c r="C32" s="22"/>
      <c r="D32" s="22"/>
      <c r="E32" s="28"/>
      <c r="F32" s="21"/>
    </row>
    <row r="33" spans="1:6" ht="14.25" x14ac:dyDescent="0.2">
      <c r="A33" s="21"/>
      <c r="B33" s="140"/>
      <c r="C33" s="140"/>
      <c r="D33" s="140"/>
      <c r="E33" s="28"/>
      <c r="F33" s="21"/>
    </row>
    <row r="34" spans="1:6" ht="14.25" x14ac:dyDescent="0.2">
      <c r="A34" s="21"/>
      <c r="B34" s="140"/>
      <c r="C34" s="140"/>
      <c r="D34" s="140"/>
      <c r="E34" s="28"/>
      <c r="F34" s="21"/>
    </row>
    <row r="35" spans="1:6" ht="14.25" x14ac:dyDescent="0.2">
      <c r="A35" s="21"/>
      <c r="B35" s="140" t="s">
        <v>114</v>
      </c>
      <c r="C35" s="140"/>
      <c r="D35" s="140"/>
      <c r="E35" s="28"/>
      <c r="F35" s="21"/>
    </row>
    <row r="36" spans="1:6" ht="14.25" customHeight="1" x14ac:dyDescent="0.2">
      <c r="A36" s="21"/>
      <c r="B36" s="140"/>
      <c r="C36" s="140"/>
      <c r="D36" s="140"/>
      <c r="E36" s="28"/>
      <c r="F36" s="21"/>
    </row>
    <row r="37" spans="1:6" ht="14.25" x14ac:dyDescent="0.2">
      <c r="A37" s="21"/>
      <c r="B37" s="140" t="s">
        <v>120</v>
      </c>
      <c r="C37" s="140"/>
      <c r="D37" s="140"/>
      <c r="E37" s="28"/>
      <c r="F37" s="21"/>
    </row>
    <row r="38" spans="1:6" ht="14.25" x14ac:dyDescent="0.2">
      <c r="A38" s="21"/>
      <c r="B38" s="140"/>
      <c r="C38" s="140"/>
      <c r="D38" s="140"/>
      <c r="E38" s="28"/>
      <c r="F38" s="21"/>
    </row>
    <row r="39" spans="1:6" ht="14.25" x14ac:dyDescent="0.2">
      <c r="A39" s="21"/>
      <c r="B39" s="140" t="s">
        <v>121</v>
      </c>
      <c r="C39" s="140"/>
      <c r="D39" s="140"/>
      <c r="E39" s="28"/>
      <c r="F39" s="21"/>
    </row>
    <row r="40" spans="1:6" ht="14.25" x14ac:dyDescent="0.2">
      <c r="A40" s="21"/>
      <c r="B40" s="140"/>
      <c r="C40" s="140"/>
      <c r="D40" s="140"/>
      <c r="E40" s="28"/>
      <c r="F40" s="21"/>
    </row>
    <row r="41" spans="1:6" ht="14.25" x14ac:dyDescent="0.2">
      <c r="A41" s="21"/>
      <c r="B41" s="140" t="s">
        <v>122</v>
      </c>
      <c r="C41" s="140"/>
      <c r="D41" s="140"/>
      <c r="E41" s="28"/>
      <c r="F41" s="21"/>
    </row>
    <row r="42" spans="1:6" ht="14.25" x14ac:dyDescent="0.2">
      <c r="A42" s="21"/>
      <c r="B42" s="140"/>
      <c r="C42" s="140"/>
      <c r="D42" s="140"/>
      <c r="E42" s="28"/>
      <c r="F42" s="21"/>
    </row>
    <row r="43" spans="1:6" ht="14.25" x14ac:dyDescent="0.2">
      <c r="A43" s="21"/>
      <c r="B43" s="140" t="s">
        <v>86</v>
      </c>
      <c r="C43" s="140"/>
      <c r="D43" s="140"/>
      <c r="E43" s="28"/>
      <c r="F43" s="21"/>
    </row>
    <row r="44" spans="1:6" ht="14.25" x14ac:dyDescent="0.2">
      <c r="A44" s="21"/>
      <c r="B44" s="140"/>
      <c r="C44" s="140"/>
      <c r="D44" s="140"/>
      <c r="E44" s="28"/>
      <c r="F44" s="21"/>
    </row>
    <row r="45" spans="1:6" ht="14.25" x14ac:dyDescent="0.2">
      <c r="A45" s="21"/>
      <c r="B45" s="140" t="s">
        <v>32</v>
      </c>
      <c r="C45" s="140"/>
      <c r="D45" s="140"/>
      <c r="E45" s="28"/>
      <c r="F45" s="21"/>
    </row>
    <row r="46" spans="1:6" ht="14.25" x14ac:dyDescent="0.2">
      <c r="A46" s="21"/>
      <c r="B46" s="140"/>
      <c r="C46" s="140"/>
      <c r="D46" s="140"/>
      <c r="E46" s="28"/>
      <c r="F46" s="21"/>
    </row>
    <row r="47" spans="1:6" ht="14.25" x14ac:dyDescent="0.2">
      <c r="A47" s="21"/>
      <c r="B47" s="140" t="s">
        <v>31</v>
      </c>
      <c r="C47" s="140"/>
      <c r="D47" s="140"/>
      <c r="E47" s="28"/>
      <c r="F47" s="21"/>
    </row>
    <row r="48" spans="1:6" ht="14.25" x14ac:dyDescent="0.2">
      <c r="A48" s="21"/>
      <c r="B48" s="140"/>
      <c r="C48" s="140"/>
      <c r="D48" s="140"/>
      <c r="E48" s="28"/>
      <c r="F48" s="21"/>
    </row>
    <row r="49" spans="1:6" ht="14.25" x14ac:dyDescent="0.2">
      <c r="A49" s="21"/>
      <c r="B49" s="140" t="s">
        <v>123</v>
      </c>
      <c r="C49" s="140"/>
      <c r="D49" s="140"/>
      <c r="E49" s="28"/>
      <c r="F49" s="21"/>
    </row>
    <row r="50" spans="1:6" ht="14.25" x14ac:dyDescent="0.2">
      <c r="A50" s="21"/>
      <c r="B50" s="140"/>
      <c r="C50" s="140"/>
      <c r="D50" s="140"/>
      <c r="E50" s="28"/>
      <c r="F50" s="21"/>
    </row>
    <row r="51" spans="1:6" ht="14.25" x14ac:dyDescent="0.2">
      <c r="A51" s="21"/>
      <c r="B51" s="140" t="s">
        <v>124</v>
      </c>
      <c r="C51" s="140"/>
      <c r="D51" s="140"/>
      <c r="E51" s="28"/>
      <c r="F51" s="21"/>
    </row>
    <row r="52" spans="1:6" ht="14.25" x14ac:dyDescent="0.2">
      <c r="A52" s="21"/>
      <c r="B52" s="140"/>
      <c r="C52" s="140"/>
      <c r="D52" s="140"/>
      <c r="E52" s="28"/>
      <c r="F52" s="21"/>
    </row>
    <row r="53" spans="1:6" ht="14.25" x14ac:dyDescent="0.2">
      <c r="A53" s="21"/>
      <c r="B53" s="140" t="s">
        <v>67</v>
      </c>
      <c r="C53" s="140"/>
      <c r="D53" s="140"/>
      <c r="E53" s="28"/>
      <c r="F53" s="21"/>
    </row>
    <row r="54" spans="1:6" ht="14.25" x14ac:dyDescent="0.2">
      <c r="A54" s="21"/>
      <c r="B54" s="140"/>
      <c r="C54" s="140"/>
      <c r="D54" s="140"/>
      <c r="E54" s="28"/>
      <c r="F54" s="21"/>
    </row>
    <row r="55" spans="1:6" ht="14.25" x14ac:dyDescent="0.2">
      <c r="A55" s="21"/>
      <c r="B55" s="140"/>
      <c r="C55" s="140"/>
      <c r="D55" s="140"/>
      <c r="E55" s="28"/>
      <c r="F55" s="21"/>
    </row>
    <row r="56" spans="1:6" ht="14.25" x14ac:dyDescent="0.2">
      <c r="A56" s="21"/>
      <c r="B56" s="140"/>
      <c r="C56" s="140"/>
      <c r="D56" s="140"/>
      <c r="E56" s="28"/>
      <c r="F56" s="21"/>
    </row>
    <row r="57" spans="1:6" ht="14.25" x14ac:dyDescent="0.2">
      <c r="A57" s="21"/>
      <c r="B57" s="140"/>
      <c r="C57" s="140"/>
      <c r="D57" s="140"/>
      <c r="E57" s="28"/>
      <c r="F57" s="21"/>
    </row>
    <row r="58" spans="1:6" ht="14.25" x14ac:dyDescent="0.2">
      <c r="A58" s="21"/>
      <c r="B58" s="140"/>
      <c r="C58" s="140"/>
      <c r="D58" s="140"/>
      <c r="E58" s="28"/>
      <c r="F58" s="21"/>
    </row>
    <row r="59" spans="1:6" ht="14.25" x14ac:dyDescent="0.2">
      <c r="A59" s="21"/>
      <c r="B59" s="140"/>
      <c r="C59" s="140"/>
      <c r="D59" s="140"/>
      <c r="E59" s="28"/>
      <c r="F59" s="21"/>
    </row>
    <row r="60" spans="1:6" ht="14.25" x14ac:dyDescent="0.2">
      <c r="A60" s="21"/>
      <c r="B60" s="140"/>
      <c r="C60" s="140"/>
      <c r="D60" s="140"/>
      <c r="E60" s="28"/>
      <c r="F60" s="21"/>
    </row>
    <row r="61" spans="1:6" ht="14.25" x14ac:dyDescent="0.2">
      <c r="A61" s="21"/>
      <c r="B61" s="140"/>
      <c r="C61" s="140"/>
      <c r="D61" s="140"/>
      <c r="E61" s="28"/>
      <c r="F61" s="21"/>
    </row>
    <row r="62" spans="1:6" ht="14.25" x14ac:dyDescent="0.2">
      <c r="A62" s="21"/>
      <c r="B62" s="140"/>
      <c r="C62" s="140"/>
      <c r="D62" s="140"/>
      <c r="E62" s="28"/>
      <c r="F62" s="21"/>
    </row>
    <row r="63" spans="1:6" ht="14.25" x14ac:dyDescent="0.2">
      <c r="A63" s="21"/>
      <c r="B63" s="140"/>
      <c r="C63" s="140"/>
      <c r="D63" s="140"/>
      <c r="E63" s="28"/>
      <c r="F63" s="21"/>
    </row>
    <row r="64" spans="1:6" ht="14.25" x14ac:dyDescent="0.2">
      <c r="A64" s="21"/>
      <c r="B64" s="140"/>
      <c r="C64" s="140"/>
      <c r="D64" s="140"/>
      <c r="E64" s="28"/>
      <c r="F64" s="21"/>
    </row>
    <row r="65" spans="1:6" s="50" customFormat="1" ht="14.25" x14ac:dyDescent="0.2">
      <c r="A65" s="46"/>
      <c r="B65" s="47"/>
      <c r="C65" s="48"/>
      <c r="D65" s="48"/>
      <c r="E65" s="49"/>
      <c r="F65" s="46"/>
    </row>
    <row r="66" spans="1:6" s="50" customFormat="1" ht="14.25" x14ac:dyDescent="0.2">
      <c r="A66" s="46"/>
      <c r="B66" s="47"/>
      <c r="C66" s="51"/>
      <c r="D66" s="52"/>
      <c r="E66" s="49"/>
      <c r="F66" s="46"/>
    </row>
    <row r="67" spans="1:6" ht="14.25" x14ac:dyDescent="0.2">
      <c r="A67" s="21"/>
      <c r="B67" s="140"/>
      <c r="C67" s="140"/>
      <c r="D67" s="140"/>
      <c r="E67" s="28"/>
      <c r="F67" s="21"/>
    </row>
    <row r="68" spans="1:6" ht="13.5" customHeight="1" x14ac:dyDescent="0.2">
      <c r="A68" s="21"/>
      <c r="B68" s="140"/>
      <c r="C68" s="140"/>
      <c r="D68" s="140"/>
      <c r="E68" s="28"/>
      <c r="F68" s="21"/>
    </row>
    <row r="69" spans="1:6" ht="13.5" customHeight="1" x14ac:dyDescent="0.2">
      <c r="A69" s="21"/>
      <c r="B69" s="25" t="s">
        <v>15</v>
      </c>
      <c r="C69" s="26"/>
      <c r="D69" s="26"/>
      <c r="E69" s="29">
        <f>19*350</f>
        <v>6650</v>
      </c>
      <c r="F69" s="21"/>
    </row>
    <row r="70" spans="1:6" ht="13.5" customHeight="1" x14ac:dyDescent="0.2">
      <c r="A70" s="21"/>
      <c r="B70" s="34" t="s">
        <v>12</v>
      </c>
      <c r="C70" s="26"/>
      <c r="D70" s="26"/>
      <c r="E70" s="30">
        <v>0</v>
      </c>
      <c r="F70" s="21"/>
    </row>
    <row r="71" spans="1:6" ht="13.5" customHeight="1" x14ac:dyDescent="0.2">
      <c r="A71" s="21"/>
      <c r="B71" s="34" t="s">
        <v>116</v>
      </c>
      <c r="C71" s="26"/>
      <c r="D71" s="26"/>
      <c r="E71" s="30">
        <v>700</v>
      </c>
      <c r="F71" s="21"/>
    </row>
    <row r="72" spans="1:6" ht="13.5" customHeight="1" x14ac:dyDescent="0.2">
      <c r="A72" s="21"/>
      <c r="B72" s="25" t="s">
        <v>14</v>
      </c>
      <c r="C72" s="26"/>
      <c r="D72" s="26"/>
      <c r="E72" s="29">
        <f>SUM(E69:E71)</f>
        <v>7350</v>
      </c>
      <c r="F72" s="21"/>
    </row>
    <row r="73" spans="1:6" ht="13.5" customHeight="1" x14ac:dyDescent="0.2">
      <c r="A73" s="21"/>
      <c r="B73" s="26" t="s">
        <v>5</v>
      </c>
      <c r="C73" s="31">
        <v>0.05</v>
      </c>
      <c r="D73" s="26"/>
      <c r="E73" s="35">
        <f>ROUND(E72*C73,2)</f>
        <v>367.5</v>
      </c>
      <c r="F73" s="21"/>
    </row>
    <row r="74" spans="1:6" ht="13.5" customHeight="1" x14ac:dyDescent="0.2">
      <c r="A74" s="21"/>
      <c r="B74" s="26" t="s">
        <v>4</v>
      </c>
      <c r="C74" s="42">
        <v>9.9750000000000005E-2</v>
      </c>
      <c r="D74" s="26"/>
      <c r="E74" s="43">
        <f>ROUND(E72*C74,2)</f>
        <v>733.16</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8450.66</v>
      </c>
      <c r="F76" s="21"/>
    </row>
    <row r="77" spans="1:6" ht="15.75" thickTop="1" x14ac:dyDescent="0.2">
      <c r="A77" s="21"/>
      <c r="B77" s="145"/>
      <c r="C77" s="145"/>
      <c r="D77" s="145"/>
      <c r="E77" s="36"/>
      <c r="F77" s="21"/>
    </row>
    <row r="78" spans="1:6" ht="15" x14ac:dyDescent="0.2">
      <c r="A78" s="21"/>
      <c r="B78" s="141" t="s">
        <v>18</v>
      </c>
      <c r="C78" s="141"/>
      <c r="D78" s="141"/>
      <c r="E78" s="36">
        <v>0</v>
      </c>
      <c r="F78" s="21"/>
    </row>
    <row r="79" spans="1:6" ht="15" x14ac:dyDescent="0.2">
      <c r="A79" s="21"/>
      <c r="B79" s="145"/>
      <c r="C79" s="145"/>
      <c r="D79" s="145"/>
      <c r="E79" s="36"/>
      <c r="F79" s="21"/>
    </row>
    <row r="80" spans="1:6" ht="19.5" customHeight="1" x14ac:dyDescent="0.2">
      <c r="A80" s="21"/>
      <c r="B80" s="37" t="s">
        <v>17</v>
      </c>
      <c r="C80" s="38"/>
      <c r="D80" s="38"/>
      <c r="E80" s="39">
        <f>E76-E78</f>
        <v>8450.66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38"/>
      <c r="C83" s="138"/>
      <c r="D83" s="138"/>
      <c r="E83" s="138"/>
      <c r="F83" s="21"/>
    </row>
    <row r="84" spans="1:6" ht="14.25" x14ac:dyDescent="0.2">
      <c r="A84" s="146" t="s">
        <v>29</v>
      </c>
      <c r="B84" s="146"/>
      <c r="C84" s="146"/>
      <c r="D84" s="146"/>
      <c r="E84" s="146"/>
      <c r="F84" s="146"/>
    </row>
    <row r="85" spans="1:6" ht="14.25" x14ac:dyDescent="0.2">
      <c r="A85" s="142" t="s">
        <v>30</v>
      </c>
      <c r="B85" s="142"/>
      <c r="C85" s="142"/>
      <c r="D85" s="142"/>
      <c r="E85" s="142"/>
      <c r="F85" s="142"/>
    </row>
    <row r="86" spans="1:6" x14ac:dyDescent="0.2">
      <c r="A86" s="21"/>
      <c r="B86" s="21"/>
      <c r="C86" s="21"/>
      <c r="D86" s="21"/>
      <c r="E86" s="21"/>
      <c r="F86" s="21"/>
    </row>
    <row r="87" spans="1:6" x14ac:dyDescent="0.2">
      <c r="A87" s="21"/>
      <c r="B87" s="139"/>
      <c r="C87" s="139"/>
      <c r="D87" s="139"/>
      <c r="E87" s="139"/>
      <c r="F87" s="21"/>
    </row>
    <row r="88" spans="1:6" ht="15" x14ac:dyDescent="0.2">
      <c r="A88" s="143" t="s">
        <v>7</v>
      </c>
      <c r="B88" s="143"/>
      <c r="C88" s="143"/>
      <c r="D88" s="143"/>
      <c r="E88" s="143"/>
      <c r="F88" s="143"/>
    </row>
    <row r="90" spans="1:6" ht="39.75" customHeight="1" x14ac:dyDescent="0.2">
      <c r="B90" s="136"/>
      <c r="C90" s="137"/>
      <c r="D90" s="137"/>
    </row>
    <row r="91" spans="1:6" ht="13.5" customHeight="1" x14ac:dyDescent="0.2"/>
    <row r="92" spans="1:6" x14ac:dyDescent="0.2">
      <c r="B92" s="16"/>
      <c r="C92" s="16"/>
      <c r="D92" s="16"/>
    </row>
  </sheetData>
  <mergeCells count="44">
    <mergeCell ref="A88:F88"/>
    <mergeCell ref="B90:D90"/>
    <mergeCell ref="B78:D78"/>
    <mergeCell ref="B79:D79"/>
    <mergeCell ref="B83:E83"/>
    <mergeCell ref="A84:F84"/>
    <mergeCell ref="A85:F85"/>
    <mergeCell ref="B87:E87"/>
    <mergeCell ref="B77:D77"/>
    <mergeCell ref="B56:D56"/>
    <mergeCell ref="B57:D57"/>
    <mergeCell ref="B58:D58"/>
    <mergeCell ref="B59:D59"/>
    <mergeCell ref="B60:D60"/>
    <mergeCell ref="B61:D61"/>
    <mergeCell ref="B62:D62"/>
    <mergeCell ref="B63:D63"/>
    <mergeCell ref="B64:D64"/>
    <mergeCell ref="B67:D67"/>
    <mergeCell ref="B68:D68"/>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CC46A735-A2C0-45EE-85A7-50FA7E2F1302}">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867B6-84FC-4F44-B8D9-7385850BE7C7}">
  <sheetPr>
    <pageSetUpPr fitToPage="1"/>
  </sheetPr>
  <dimension ref="A12:F92"/>
  <sheetViews>
    <sheetView view="pageBreakPreview" topLeftCell="A41" zoomScale="80" zoomScaleNormal="100" zoomScaleSheetLayoutView="80" workbookViewId="0">
      <selection activeCell="B56" sqref="B56:D5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125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53" t="s">
        <v>43</v>
      </c>
      <c r="C26" s="21"/>
      <c r="D26" s="21"/>
      <c r="E26" s="21"/>
      <c r="F26" s="21"/>
    </row>
    <row r="27" spans="1:6" x14ac:dyDescent="0.2">
      <c r="A27" s="18"/>
      <c r="B27" s="21"/>
      <c r="C27" s="23"/>
      <c r="D27" s="23"/>
      <c r="E27" s="24"/>
      <c r="F27" s="21"/>
    </row>
    <row r="28" spans="1:6" ht="15" x14ac:dyDescent="0.2">
      <c r="A28" s="17"/>
      <c r="B28" s="23"/>
      <c r="C28" s="23"/>
      <c r="D28" s="27" t="s">
        <v>11</v>
      </c>
      <c r="E28" s="27" t="s">
        <v>126</v>
      </c>
      <c r="F28" s="21"/>
    </row>
    <row r="29" spans="1:6" ht="13.5" thickBot="1" x14ac:dyDescent="0.25">
      <c r="A29" s="19"/>
      <c r="B29" s="19"/>
      <c r="C29" s="19"/>
      <c r="D29" s="19"/>
      <c r="E29" s="19"/>
      <c r="F29" s="20"/>
    </row>
    <row r="30" spans="1:6" s="40" customFormat="1" ht="21.75" customHeight="1" x14ac:dyDescent="0.2">
      <c r="A30" s="144" t="s">
        <v>0</v>
      </c>
      <c r="B30" s="144"/>
      <c r="C30" s="144"/>
      <c r="D30" s="144"/>
      <c r="E30" s="144"/>
      <c r="F30" s="144"/>
    </row>
    <row r="31" spans="1:6" x14ac:dyDescent="0.2">
      <c r="A31" s="17"/>
      <c r="B31" s="18"/>
      <c r="C31" s="17"/>
      <c r="D31" s="17"/>
      <c r="E31" s="17"/>
    </row>
    <row r="32" spans="1:6" ht="14.25" x14ac:dyDescent="0.2">
      <c r="A32" s="21"/>
      <c r="B32" s="22" t="s">
        <v>6</v>
      </c>
      <c r="C32" s="22"/>
      <c r="D32" s="22"/>
      <c r="E32" s="28"/>
      <c r="F32" s="21"/>
    </row>
    <row r="33" spans="1:6" ht="14.25" x14ac:dyDescent="0.2">
      <c r="A33" s="21"/>
      <c r="B33" s="140"/>
      <c r="C33" s="140"/>
      <c r="D33" s="140"/>
      <c r="E33" s="28"/>
      <c r="F33" s="21"/>
    </row>
    <row r="34" spans="1:6" ht="14.25" x14ac:dyDescent="0.2">
      <c r="A34" s="21"/>
      <c r="B34" s="140"/>
      <c r="C34" s="140"/>
      <c r="D34" s="140"/>
      <c r="E34" s="28"/>
      <c r="F34" s="21"/>
    </row>
    <row r="35" spans="1:6" ht="14.25" x14ac:dyDescent="0.2">
      <c r="A35" s="21"/>
      <c r="B35" s="140" t="s">
        <v>114</v>
      </c>
      <c r="C35" s="140"/>
      <c r="D35" s="140"/>
      <c r="E35" s="28"/>
      <c r="F35" s="21"/>
    </row>
    <row r="36" spans="1:6" ht="14.25" customHeight="1" x14ac:dyDescent="0.2">
      <c r="A36" s="21"/>
      <c r="B36" s="140"/>
      <c r="C36" s="140"/>
      <c r="D36" s="140"/>
      <c r="E36" s="28"/>
      <c r="F36" s="21"/>
    </row>
    <row r="37" spans="1:6" ht="14.25" x14ac:dyDescent="0.2">
      <c r="A37" s="21"/>
      <c r="B37" s="140" t="s">
        <v>120</v>
      </c>
      <c r="C37" s="140"/>
      <c r="D37" s="140"/>
      <c r="E37" s="28"/>
      <c r="F37" s="21"/>
    </row>
    <row r="38" spans="1:6" ht="14.25" x14ac:dyDescent="0.2">
      <c r="A38" s="21"/>
      <c r="B38" s="140"/>
      <c r="C38" s="140"/>
      <c r="D38" s="140"/>
      <c r="E38" s="28"/>
      <c r="F38" s="21"/>
    </row>
    <row r="39" spans="1:6" ht="14.25" x14ac:dyDescent="0.2">
      <c r="A39" s="21"/>
      <c r="B39" s="140" t="s">
        <v>127</v>
      </c>
      <c r="C39" s="140"/>
      <c r="D39" s="140"/>
      <c r="E39" s="28"/>
      <c r="F39" s="21"/>
    </row>
    <row r="40" spans="1:6" ht="14.25" x14ac:dyDescent="0.2">
      <c r="A40" s="21"/>
      <c r="B40" s="140"/>
      <c r="C40" s="140"/>
      <c r="D40" s="140"/>
      <c r="E40" s="28"/>
      <c r="F40" s="21"/>
    </row>
    <row r="41" spans="1:6" ht="31.5" customHeight="1" x14ac:dyDescent="0.2">
      <c r="A41" s="21"/>
      <c r="B41" s="140" t="s">
        <v>128</v>
      </c>
      <c r="C41" s="140"/>
      <c r="D41" s="140"/>
      <c r="E41" s="28"/>
      <c r="F41" s="21"/>
    </row>
    <row r="42" spans="1:6" ht="14.25" x14ac:dyDescent="0.2">
      <c r="A42" s="21"/>
      <c r="B42" s="140"/>
      <c r="C42" s="140"/>
      <c r="D42" s="140"/>
      <c r="E42" s="28"/>
      <c r="F42" s="21"/>
    </row>
    <row r="43" spans="1:6" ht="14.25" x14ac:dyDescent="0.2">
      <c r="A43" s="21"/>
      <c r="B43" s="140" t="s">
        <v>129</v>
      </c>
      <c r="C43" s="140"/>
      <c r="D43" s="140"/>
      <c r="E43" s="28"/>
      <c r="F43" s="21"/>
    </row>
    <row r="44" spans="1:6" ht="14.25" x14ac:dyDescent="0.2">
      <c r="A44" s="21"/>
      <c r="B44" s="140"/>
      <c r="C44" s="140"/>
      <c r="D44" s="140"/>
      <c r="E44" s="28"/>
      <c r="F44" s="21"/>
    </row>
    <row r="45" spans="1:6" ht="14.25" x14ac:dyDescent="0.2">
      <c r="A45" s="21"/>
      <c r="B45" s="140" t="s">
        <v>9</v>
      </c>
      <c r="C45" s="140"/>
      <c r="D45" s="140"/>
      <c r="E45" s="28"/>
      <c r="F45" s="21"/>
    </row>
    <row r="46" spans="1:6" ht="14.25" x14ac:dyDescent="0.2">
      <c r="A46" s="21"/>
      <c r="B46" s="140"/>
      <c r="C46" s="140"/>
      <c r="D46" s="140"/>
      <c r="E46" s="28"/>
      <c r="F46" s="21"/>
    </row>
    <row r="47" spans="1:6" ht="14.25" x14ac:dyDescent="0.2">
      <c r="A47" s="21"/>
      <c r="B47" s="140" t="s">
        <v>32</v>
      </c>
      <c r="C47" s="140"/>
      <c r="D47" s="140"/>
      <c r="E47" s="28"/>
      <c r="F47" s="21"/>
    </row>
    <row r="48" spans="1:6" ht="14.25" x14ac:dyDescent="0.2">
      <c r="A48" s="21"/>
      <c r="B48" s="140"/>
      <c r="C48" s="140"/>
      <c r="D48" s="140"/>
      <c r="E48" s="28"/>
      <c r="F48" s="21"/>
    </row>
    <row r="49" spans="1:6" ht="14.25" x14ac:dyDescent="0.2">
      <c r="A49" s="21"/>
      <c r="B49" s="140" t="s">
        <v>130</v>
      </c>
      <c r="C49" s="140"/>
      <c r="D49" s="140"/>
      <c r="E49" s="28"/>
      <c r="F49" s="21"/>
    </row>
    <row r="50" spans="1:6" ht="14.25" x14ac:dyDescent="0.2">
      <c r="A50" s="21"/>
      <c r="B50" s="140"/>
      <c r="C50" s="140"/>
      <c r="D50" s="140"/>
      <c r="E50" s="28"/>
      <c r="F50" s="21"/>
    </row>
    <row r="51" spans="1:6" ht="14.25" x14ac:dyDescent="0.2">
      <c r="A51" s="21"/>
      <c r="B51" s="140" t="s">
        <v>131</v>
      </c>
      <c r="C51" s="140"/>
      <c r="D51" s="140"/>
      <c r="E51" s="28"/>
      <c r="F51" s="21"/>
    </row>
    <row r="52" spans="1:6" ht="14.25" x14ac:dyDescent="0.2">
      <c r="A52" s="21"/>
      <c r="B52" s="140"/>
      <c r="C52" s="140"/>
      <c r="D52" s="140"/>
      <c r="E52" s="28"/>
      <c r="F52" s="21"/>
    </row>
    <row r="53" spans="1:6" ht="14.25" x14ac:dyDescent="0.2">
      <c r="A53" s="21"/>
      <c r="B53" s="140" t="s">
        <v>67</v>
      </c>
      <c r="C53" s="140"/>
      <c r="D53" s="140"/>
      <c r="E53" s="28"/>
      <c r="F53" s="21"/>
    </row>
    <row r="54" spans="1:6" ht="14.25" x14ac:dyDescent="0.2">
      <c r="A54" s="21"/>
      <c r="B54" s="140"/>
      <c r="C54" s="140"/>
      <c r="D54" s="140"/>
      <c r="E54" s="28"/>
      <c r="F54" s="21"/>
    </row>
    <row r="55" spans="1:6" ht="14.25" x14ac:dyDescent="0.2">
      <c r="A55" s="21"/>
      <c r="B55" s="140"/>
      <c r="C55" s="140"/>
      <c r="D55" s="140"/>
      <c r="E55" s="28"/>
      <c r="F55" s="21"/>
    </row>
    <row r="56" spans="1:6" ht="14.25" x14ac:dyDescent="0.2">
      <c r="A56" s="21"/>
      <c r="B56" s="140"/>
      <c r="C56" s="140"/>
      <c r="D56" s="140"/>
      <c r="E56" s="28"/>
      <c r="F56" s="21"/>
    </row>
    <row r="57" spans="1:6" ht="14.25" x14ac:dyDescent="0.2">
      <c r="A57" s="21"/>
      <c r="B57" s="140"/>
      <c r="C57" s="140"/>
      <c r="D57" s="140"/>
      <c r="E57" s="28"/>
      <c r="F57" s="21"/>
    </row>
    <row r="58" spans="1:6" ht="14.25" x14ac:dyDescent="0.2">
      <c r="A58" s="21"/>
      <c r="B58" s="140"/>
      <c r="C58" s="140"/>
      <c r="D58" s="140"/>
      <c r="E58" s="28"/>
      <c r="F58" s="21"/>
    </row>
    <row r="59" spans="1:6" ht="14.25" x14ac:dyDescent="0.2">
      <c r="A59" s="21"/>
      <c r="B59" s="140"/>
      <c r="C59" s="140"/>
      <c r="D59" s="140"/>
      <c r="E59" s="28"/>
      <c r="F59" s="21"/>
    </row>
    <row r="60" spans="1:6" ht="14.25" x14ac:dyDescent="0.2">
      <c r="A60" s="21"/>
      <c r="B60" s="140"/>
      <c r="C60" s="140"/>
      <c r="D60" s="140"/>
      <c r="E60" s="28"/>
      <c r="F60" s="21"/>
    </row>
    <row r="61" spans="1:6" ht="14.25" x14ac:dyDescent="0.2">
      <c r="A61" s="21"/>
      <c r="B61" s="140"/>
      <c r="C61" s="140"/>
      <c r="D61" s="140"/>
      <c r="E61" s="28"/>
      <c r="F61" s="21"/>
    </row>
    <row r="62" spans="1:6" ht="14.25" x14ac:dyDescent="0.2">
      <c r="A62" s="21"/>
      <c r="B62" s="140"/>
      <c r="C62" s="140"/>
      <c r="D62" s="140"/>
      <c r="E62" s="28"/>
      <c r="F62" s="21"/>
    </row>
    <row r="63" spans="1:6" ht="14.25" x14ac:dyDescent="0.2">
      <c r="A63" s="21"/>
      <c r="B63" s="140"/>
      <c r="C63" s="140"/>
      <c r="D63" s="140"/>
      <c r="E63" s="28"/>
      <c r="F63" s="21"/>
    </row>
    <row r="64" spans="1:6" ht="14.25" x14ac:dyDescent="0.2">
      <c r="A64" s="21"/>
      <c r="B64" s="140"/>
      <c r="C64" s="140"/>
      <c r="D64" s="140"/>
      <c r="E64" s="28"/>
      <c r="F64" s="21"/>
    </row>
    <row r="65" spans="1:6" s="50" customFormat="1" ht="14.25" x14ac:dyDescent="0.2">
      <c r="A65" s="46"/>
      <c r="B65" s="47"/>
      <c r="C65" s="48"/>
      <c r="D65" s="48"/>
      <c r="E65" s="49"/>
      <c r="F65" s="46"/>
    </row>
    <row r="66" spans="1:6" s="50" customFormat="1" ht="14.25" x14ac:dyDescent="0.2">
      <c r="A66" s="46"/>
      <c r="B66" s="47"/>
      <c r="C66" s="51"/>
      <c r="D66" s="52"/>
      <c r="E66" s="49"/>
      <c r="F66" s="46"/>
    </row>
    <row r="67" spans="1:6" ht="14.25" x14ac:dyDescent="0.2">
      <c r="A67" s="21"/>
      <c r="B67" s="140"/>
      <c r="C67" s="140"/>
      <c r="D67" s="140"/>
      <c r="E67" s="28"/>
      <c r="F67" s="21"/>
    </row>
    <row r="68" spans="1:6" ht="13.5" customHeight="1" x14ac:dyDescent="0.2">
      <c r="A68" s="21"/>
      <c r="B68" s="140"/>
      <c r="C68" s="140"/>
      <c r="D68" s="140"/>
      <c r="E68" s="28"/>
      <c r="F68" s="21"/>
    </row>
    <row r="69" spans="1:6" ht="13.5" customHeight="1" x14ac:dyDescent="0.2">
      <c r="A69" s="21"/>
      <c r="B69" s="25" t="s">
        <v>15</v>
      </c>
      <c r="C69" s="26"/>
      <c r="D69" s="26"/>
      <c r="E69" s="29">
        <f>20*350</f>
        <v>7000</v>
      </c>
      <c r="F69" s="21"/>
    </row>
    <row r="70" spans="1:6" ht="13.5" customHeight="1" x14ac:dyDescent="0.2">
      <c r="A70" s="21"/>
      <c r="B70" s="34" t="s">
        <v>12</v>
      </c>
      <c r="C70" s="26"/>
      <c r="D70" s="26"/>
      <c r="E70" s="30">
        <v>0</v>
      </c>
      <c r="F70" s="21"/>
    </row>
    <row r="71" spans="1:6" ht="13.5" customHeight="1" x14ac:dyDescent="0.2">
      <c r="A71" s="21"/>
      <c r="B71" s="34" t="s">
        <v>116</v>
      </c>
      <c r="C71" s="26"/>
      <c r="D71" s="26"/>
      <c r="E71" s="30">
        <v>350</v>
      </c>
      <c r="F71" s="21"/>
    </row>
    <row r="72" spans="1:6" ht="13.5" customHeight="1" x14ac:dyDescent="0.2">
      <c r="A72" s="21"/>
      <c r="B72" s="25" t="s">
        <v>14</v>
      </c>
      <c r="C72" s="26"/>
      <c r="D72" s="26"/>
      <c r="E72" s="29">
        <f>SUM(E69:E71)</f>
        <v>7350</v>
      </c>
      <c r="F72" s="21"/>
    </row>
    <row r="73" spans="1:6" ht="13.5" customHeight="1" x14ac:dyDescent="0.2">
      <c r="A73" s="21"/>
      <c r="B73" s="26" t="s">
        <v>5</v>
      </c>
      <c r="C73" s="31">
        <v>0.05</v>
      </c>
      <c r="D73" s="26"/>
      <c r="E73" s="35">
        <f>ROUND(E72*C73,2)</f>
        <v>367.5</v>
      </c>
      <c r="F73" s="21"/>
    </row>
    <row r="74" spans="1:6" ht="13.5" customHeight="1" x14ac:dyDescent="0.2">
      <c r="A74" s="21"/>
      <c r="B74" s="26" t="s">
        <v>4</v>
      </c>
      <c r="C74" s="42">
        <v>9.9750000000000005E-2</v>
      </c>
      <c r="D74" s="26"/>
      <c r="E74" s="43">
        <f>ROUND(E72*C74,2)</f>
        <v>733.16</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8450.66</v>
      </c>
      <c r="F76" s="21"/>
    </row>
    <row r="77" spans="1:6" ht="15.75" thickTop="1" x14ac:dyDescent="0.2">
      <c r="A77" s="21"/>
      <c r="B77" s="145"/>
      <c r="C77" s="145"/>
      <c r="D77" s="145"/>
      <c r="E77" s="36"/>
      <c r="F77" s="21"/>
    </row>
    <row r="78" spans="1:6" ht="15" x14ac:dyDescent="0.2">
      <c r="A78" s="21"/>
      <c r="B78" s="141" t="s">
        <v>18</v>
      </c>
      <c r="C78" s="141"/>
      <c r="D78" s="141"/>
      <c r="E78" s="36">
        <v>0</v>
      </c>
      <c r="F78" s="21"/>
    </row>
    <row r="79" spans="1:6" ht="15" x14ac:dyDescent="0.2">
      <c r="A79" s="21"/>
      <c r="B79" s="145"/>
      <c r="C79" s="145"/>
      <c r="D79" s="145"/>
      <c r="E79" s="36"/>
      <c r="F79" s="21"/>
    </row>
    <row r="80" spans="1:6" ht="19.5" customHeight="1" x14ac:dyDescent="0.2">
      <c r="A80" s="21"/>
      <c r="B80" s="37" t="s">
        <v>17</v>
      </c>
      <c r="C80" s="38"/>
      <c r="D80" s="38"/>
      <c r="E80" s="39">
        <f>E76-E78</f>
        <v>8450.66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38"/>
      <c r="C83" s="138"/>
      <c r="D83" s="138"/>
      <c r="E83" s="138"/>
      <c r="F83" s="21"/>
    </row>
    <row r="84" spans="1:6" ht="14.25" x14ac:dyDescent="0.2">
      <c r="A84" s="146" t="s">
        <v>29</v>
      </c>
      <c r="B84" s="146"/>
      <c r="C84" s="146"/>
      <c r="D84" s="146"/>
      <c r="E84" s="146"/>
      <c r="F84" s="146"/>
    </row>
    <row r="85" spans="1:6" ht="14.25" x14ac:dyDescent="0.2">
      <c r="A85" s="142" t="s">
        <v>30</v>
      </c>
      <c r="B85" s="142"/>
      <c r="C85" s="142"/>
      <c r="D85" s="142"/>
      <c r="E85" s="142"/>
      <c r="F85" s="142"/>
    </row>
    <row r="86" spans="1:6" x14ac:dyDescent="0.2">
      <c r="A86" s="21"/>
      <c r="B86" s="21"/>
      <c r="C86" s="21"/>
      <c r="D86" s="21"/>
      <c r="E86" s="21"/>
      <c r="F86" s="21"/>
    </row>
    <row r="87" spans="1:6" x14ac:dyDescent="0.2">
      <c r="A87" s="21"/>
      <c r="B87" s="139"/>
      <c r="C87" s="139"/>
      <c r="D87" s="139"/>
      <c r="E87" s="139"/>
      <c r="F87" s="21"/>
    </row>
    <row r="88" spans="1:6" ht="15" x14ac:dyDescent="0.2">
      <c r="A88" s="143" t="s">
        <v>7</v>
      </c>
      <c r="B88" s="143"/>
      <c r="C88" s="143"/>
      <c r="D88" s="143"/>
      <c r="E88" s="143"/>
      <c r="F88" s="143"/>
    </row>
    <row r="90" spans="1:6" ht="39.75" customHeight="1" x14ac:dyDescent="0.2">
      <c r="B90" s="136"/>
      <c r="C90" s="137"/>
      <c r="D90" s="137"/>
    </row>
    <row r="91" spans="1:6" ht="13.5" customHeight="1" x14ac:dyDescent="0.2"/>
    <row r="92" spans="1:6" x14ac:dyDescent="0.2">
      <c r="B92" s="16"/>
      <c r="C92" s="16"/>
      <c r="D92"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4:D64"/>
    <mergeCell ref="B67:D67"/>
    <mergeCell ref="B68:D68"/>
    <mergeCell ref="A88:F88"/>
    <mergeCell ref="B90:D90"/>
    <mergeCell ref="B78:D78"/>
    <mergeCell ref="B79:D79"/>
    <mergeCell ref="B83:E83"/>
    <mergeCell ref="A84:F84"/>
    <mergeCell ref="A85:F85"/>
    <mergeCell ref="B87:E87"/>
  </mergeCells>
  <dataValidations count="1">
    <dataValidation type="list" allowBlank="1" showInputMessage="1" showErrorMessage="1" sqref="B77:B79 B12:B20 B33:B68" xr:uid="{361813AE-4A3C-4195-A467-00FD751C3C58}">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03598-EFFC-4578-BDAE-A38249D3DDBE}">
  <sheetPr>
    <pageSetUpPr fitToPage="1"/>
  </sheetPr>
  <dimension ref="A12:F92"/>
  <sheetViews>
    <sheetView view="pageBreakPreview" topLeftCell="A43" zoomScale="80" zoomScaleNormal="100" zoomScaleSheetLayoutView="80" workbookViewId="0">
      <selection activeCell="E72" sqref="E7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132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53" t="s">
        <v>43</v>
      </c>
      <c r="C26" s="21"/>
      <c r="D26" s="21"/>
      <c r="E26" s="21"/>
      <c r="F26" s="21"/>
    </row>
    <row r="27" spans="1:6" x14ac:dyDescent="0.2">
      <c r="A27" s="18"/>
      <c r="B27" s="21"/>
      <c r="C27" s="23"/>
      <c r="D27" s="23"/>
      <c r="E27" s="24"/>
      <c r="F27" s="21"/>
    </row>
    <row r="28" spans="1:6" ht="15" x14ac:dyDescent="0.2">
      <c r="A28" s="17"/>
      <c r="B28" s="23"/>
      <c r="C28" s="23"/>
      <c r="D28" s="27" t="s">
        <v>11</v>
      </c>
      <c r="E28" s="27" t="s">
        <v>133</v>
      </c>
      <c r="F28" s="21"/>
    </row>
    <row r="29" spans="1:6" ht="13.5" thickBot="1" x14ac:dyDescent="0.25">
      <c r="A29" s="19"/>
      <c r="B29" s="19"/>
      <c r="C29" s="19"/>
      <c r="D29" s="19"/>
      <c r="E29" s="19"/>
      <c r="F29" s="20"/>
    </row>
    <row r="30" spans="1:6" s="40" customFormat="1" ht="21.75" customHeight="1" x14ac:dyDescent="0.2">
      <c r="A30" s="144" t="s">
        <v>0</v>
      </c>
      <c r="B30" s="144"/>
      <c r="C30" s="144"/>
      <c r="D30" s="144"/>
      <c r="E30" s="144"/>
      <c r="F30" s="144"/>
    </row>
    <row r="31" spans="1:6" x14ac:dyDescent="0.2">
      <c r="A31" s="17"/>
      <c r="B31" s="18"/>
      <c r="C31" s="17"/>
      <c r="D31" s="17"/>
      <c r="E31" s="17"/>
    </row>
    <row r="32" spans="1:6" ht="14.25" x14ac:dyDescent="0.2">
      <c r="A32" s="21"/>
      <c r="B32" s="22" t="s">
        <v>6</v>
      </c>
      <c r="C32" s="22"/>
      <c r="D32" s="22"/>
      <c r="E32" s="28"/>
      <c r="F32" s="21"/>
    </row>
    <row r="33" spans="1:6" ht="14.25" x14ac:dyDescent="0.2">
      <c r="A33" s="21"/>
      <c r="B33" s="140"/>
      <c r="C33" s="140"/>
      <c r="D33" s="140"/>
      <c r="E33" s="28"/>
      <c r="F33" s="21"/>
    </row>
    <row r="34" spans="1:6" ht="14.25" x14ac:dyDescent="0.2">
      <c r="A34" s="21"/>
      <c r="B34" s="140"/>
      <c r="C34" s="140"/>
      <c r="D34" s="140"/>
      <c r="E34" s="28"/>
      <c r="F34" s="21"/>
    </row>
    <row r="35" spans="1:6" ht="14.25" x14ac:dyDescent="0.2">
      <c r="A35" s="21"/>
      <c r="B35" s="140" t="s">
        <v>134</v>
      </c>
      <c r="C35" s="140"/>
      <c r="D35" s="140"/>
      <c r="E35" s="28"/>
      <c r="F35" s="21"/>
    </row>
    <row r="36" spans="1:6" ht="14.25" customHeight="1" x14ac:dyDescent="0.2">
      <c r="A36" s="21"/>
      <c r="B36" s="140"/>
      <c r="C36" s="140"/>
      <c r="D36" s="140"/>
      <c r="E36" s="28"/>
      <c r="F36" s="21"/>
    </row>
    <row r="37" spans="1:6" ht="14.25" x14ac:dyDescent="0.2">
      <c r="A37" s="21"/>
      <c r="B37" s="140" t="s">
        <v>28</v>
      </c>
      <c r="C37" s="140"/>
      <c r="D37" s="140"/>
      <c r="E37" s="28"/>
      <c r="F37" s="21"/>
    </row>
    <row r="38" spans="1:6" ht="14.25" x14ac:dyDescent="0.2">
      <c r="A38" s="21"/>
      <c r="B38" s="140"/>
      <c r="C38" s="140"/>
      <c r="D38" s="140"/>
      <c r="E38" s="28"/>
      <c r="F38" s="21"/>
    </row>
    <row r="39" spans="1:6" ht="14.25" x14ac:dyDescent="0.2">
      <c r="A39" s="21"/>
      <c r="B39" s="140" t="s">
        <v>67</v>
      </c>
      <c r="C39" s="140"/>
      <c r="D39" s="140"/>
      <c r="E39" s="28"/>
      <c r="F39" s="21"/>
    </row>
    <row r="40" spans="1:6" ht="14.25" x14ac:dyDescent="0.2">
      <c r="A40" s="21"/>
      <c r="B40" s="140"/>
      <c r="C40" s="140"/>
      <c r="D40" s="140"/>
      <c r="E40" s="28"/>
      <c r="F40" s="21"/>
    </row>
    <row r="41" spans="1:6" ht="31.5" customHeight="1" x14ac:dyDescent="0.2">
      <c r="A41" s="21"/>
      <c r="B41" s="140"/>
      <c r="C41" s="140"/>
      <c r="D41" s="140"/>
      <c r="E41" s="28"/>
      <c r="F41" s="21"/>
    </row>
    <row r="42" spans="1:6" ht="14.25" x14ac:dyDescent="0.2">
      <c r="A42" s="21"/>
      <c r="B42" s="140"/>
      <c r="C42" s="140"/>
      <c r="D42" s="140"/>
      <c r="E42" s="28"/>
      <c r="F42" s="21"/>
    </row>
    <row r="43" spans="1:6" ht="14.25" x14ac:dyDescent="0.2">
      <c r="A43" s="21"/>
      <c r="B43" s="140"/>
      <c r="C43" s="140"/>
      <c r="D43" s="140"/>
      <c r="E43" s="28"/>
      <c r="F43" s="21"/>
    </row>
    <row r="44" spans="1:6" ht="14.25" x14ac:dyDescent="0.2">
      <c r="A44" s="21"/>
      <c r="B44" s="140"/>
      <c r="C44" s="140"/>
      <c r="D44" s="140"/>
      <c r="E44" s="28"/>
      <c r="F44" s="21"/>
    </row>
    <row r="45" spans="1:6" ht="14.25" x14ac:dyDescent="0.2">
      <c r="A45" s="21"/>
      <c r="B45" s="140"/>
      <c r="C45" s="140"/>
      <c r="D45" s="140"/>
      <c r="E45" s="28"/>
      <c r="F45" s="21"/>
    </row>
    <row r="46" spans="1:6" ht="14.25" x14ac:dyDescent="0.2">
      <c r="A46" s="21"/>
      <c r="B46" s="140"/>
      <c r="C46" s="140"/>
      <c r="D46" s="140"/>
      <c r="E46" s="28"/>
      <c r="F46" s="21"/>
    </row>
    <row r="47" spans="1:6" ht="14.25" x14ac:dyDescent="0.2">
      <c r="A47" s="21"/>
      <c r="B47" s="140"/>
      <c r="C47" s="140"/>
      <c r="D47" s="140"/>
      <c r="E47" s="28"/>
      <c r="F47" s="21"/>
    </row>
    <row r="48" spans="1:6" ht="14.25" x14ac:dyDescent="0.2">
      <c r="A48" s="21"/>
      <c r="B48" s="140"/>
      <c r="C48" s="140"/>
      <c r="D48" s="140"/>
      <c r="E48" s="28"/>
      <c r="F48" s="21"/>
    </row>
    <row r="49" spans="1:6" ht="14.25" x14ac:dyDescent="0.2">
      <c r="A49" s="21"/>
      <c r="B49" s="140"/>
      <c r="C49" s="140"/>
      <c r="D49" s="140"/>
      <c r="E49" s="28"/>
      <c r="F49" s="21"/>
    </row>
    <row r="50" spans="1:6" ht="14.25" x14ac:dyDescent="0.2">
      <c r="A50" s="21"/>
      <c r="B50" s="140"/>
      <c r="C50" s="140"/>
      <c r="D50" s="140"/>
      <c r="E50" s="28"/>
      <c r="F50" s="21"/>
    </row>
    <row r="51" spans="1:6" ht="14.25" x14ac:dyDescent="0.2">
      <c r="A51" s="21"/>
      <c r="B51" s="140"/>
      <c r="C51" s="140"/>
      <c r="D51" s="140"/>
      <c r="E51" s="28"/>
      <c r="F51" s="21"/>
    </row>
    <row r="52" spans="1:6" ht="14.25" x14ac:dyDescent="0.2">
      <c r="A52" s="21"/>
      <c r="B52" s="140"/>
      <c r="C52" s="140"/>
      <c r="D52" s="140"/>
      <c r="E52" s="28"/>
      <c r="F52" s="21"/>
    </row>
    <row r="53" spans="1:6" ht="14.25" x14ac:dyDescent="0.2">
      <c r="A53" s="21"/>
      <c r="B53" s="140"/>
      <c r="C53" s="140"/>
      <c r="D53" s="140"/>
      <c r="E53" s="28"/>
      <c r="F53" s="21"/>
    </row>
    <row r="54" spans="1:6" ht="14.25" x14ac:dyDescent="0.2">
      <c r="A54" s="21"/>
      <c r="B54" s="140"/>
      <c r="C54" s="140"/>
      <c r="D54" s="140"/>
      <c r="E54" s="28"/>
      <c r="F54" s="21"/>
    </row>
    <row r="55" spans="1:6" ht="14.25" x14ac:dyDescent="0.2">
      <c r="A55" s="21"/>
      <c r="B55" s="140"/>
      <c r="C55" s="140"/>
      <c r="D55" s="140"/>
      <c r="E55" s="28"/>
      <c r="F55" s="21"/>
    </row>
    <row r="56" spans="1:6" ht="14.25" x14ac:dyDescent="0.2">
      <c r="A56" s="21"/>
      <c r="B56" s="140"/>
      <c r="C56" s="140"/>
      <c r="D56" s="140"/>
      <c r="E56" s="28"/>
      <c r="F56" s="21"/>
    </row>
    <row r="57" spans="1:6" ht="14.25" x14ac:dyDescent="0.2">
      <c r="A57" s="21"/>
      <c r="B57" s="140"/>
      <c r="C57" s="140"/>
      <c r="D57" s="140"/>
      <c r="E57" s="28"/>
      <c r="F57" s="21"/>
    </row>
    <row r="58" spans="1:6" ht="14.25" x14ac:dyDescent="0.2">
      <c r="A58" s="21"/>
      <c r="B58" s="140"/>
      <c r="C58" s="140"/>
      <c r="D58" s="140"/>
      <c r="E58" s="28"/>
      <c r="F58" s="21"/>
    </row>
    <row r="59" spans="1:6" ht="14.25" x14ac:dyDescent="0.2">
      <c r="A59" s="21"/>
      <c r="B59" s="140"/>
      <c r="C59" s="140"/>
      <c r="D59" s="140"/>
      <c r="E59" s="28"/>
      <c r="F59" s="21"/>
    </row>
    <row r="60" spans="1:6" ht="14.25" x14ac:dyDescent="0.2">
      <c r="A60" s="21"/>
      <c r="B60" s="140"/>
      <c r="C60" s="140"/>
      <c r="D60" s="140"/>
      <c r="E60" s="28"/>
      <c r="F60" s="21"/>
    </row>
    <row r="61" spans="1:6" ht="14.25" x14ac:dyDescent="0.2">
      <c r="A61" s="21"/>
      <c r="B61" s="140"/>
      <c r="C61" s="140"/>
      <c r="D61" s="140"/>
      <c r="E61" s="28"/>
      <c r="F61" s="21"/>
    </row>
    <row r="62" spans="1:6" ht="14.25" x14ac:dyDescent="0.2">
      <c r="A62" s="21"/>
      <c r="B62" s="140"/>
      <c r="C62" s="140"/>
      <c r="D62" s="140"/>
      <c r="E62" s="28"/>
      <c r="F62" s="21"/>
    </row>
    <row r="63" spans="1:6" ht="14.25" x14ac:dyDescent="0.2">
      <c r="A63" s="21"/>
      <c r="B63" s="140"/>
      <c r="C63" s="140"/>
      <c r="D63" s="140"/>
      <c r="E63" s="28"/>
      <c r="F63" s="21"/>
    </row>
    <row r="64" spans="1:6" ht="14.25" x14ac:dyDescent="0.2">
      <c r="A64" s="21"/>
      <c r="B64" s="140"/>
      <c r="C64" s="140"/>
      <c r="D64" s="140"/>
      <c r="E64" s="28"/>
      <c r="F64" s="21"/>
    </row>
    <row r="65" spans="1:6" s="50" customFormat="1" ht="14.25" x14ac:dyDescent="0.2">
      <c r="A65" s="46"/>
      <c r="B65" s="47"/>
      <c r="C65" s="48"/>
      <c r="D65" s="48"/>
      <c r="E65" s="49"/>
      <c r="F65" s="46"/>
    </row>
    <row r="66" spans="1:6" s="50" customFormat="1" ht="14.25" x14ac:dyDescent="0.2">
      <c r="A66" s="46"/>
      <c r="B66" s="47"/>
      <c r="C66" s="51"/>
      <c r="D66" s="52"/>
      <c r="E66" s="49"/>
      <c r="F66" s="46"/>
    </row>
    <row r="67" spans="1:6" ht="14.25" x14ac:dyDescent="0.2">
      <c r="A67" s="21"/>
      <c r="B67" s="140"/>
      <c r="C67" s="140"/>
      <c r="D67" s="140"/>
      <c r="E67" s="28"/>
      <c r="F67" s="21"/>
    </row>
    <row r="68" spans="1:6" ht="13.5" customHeight="1" x14ac:dyDescent="0.2">
      <c r="A68" s="21"/>
      <c r="B68" s="140"/>
      <c r="C68" s="140"/>
      <c r="D68" s="140"/>
      <c r="E68" s="28"/>
      <c r="F68" s="21"/>
    </row>
    <row r="69" spans="1:6" ht="13.5" customHeight="1" x14ac:dyDescent="0.2">
      <c r="A69" s="21"/>
      <c r="B69" s="25" t="s">
        <v>15</v>
      </c>
      <c r="C69" s="26"/>
      <c r="D69" s="26"/>
      <c r="E69" s="29">
        <f>2*350</f>
        <v>700</v>
      </c>
      <c r="F69" s="21"/>
    </row>
    <row r="70" spans="1:6" ht="13.5" customHeight="1" x14ac:dyDescent="0.2">
      <c r="A70" s="21"/>
      <c r="B70" s="34" t="s">
        <v>12</v>
      </c>
      <c r="C70" s="26"/>
      <c r="D70" s="26"/>
      <c r="E70" s="30">
        <v>0</v>
      </c>
      <c r="F70" s="21"/>
    </row>
    <row r="71" spans="1:6" ht="13.5" customHeight="1" x14ac:dyDescent="0.2">
      <c r="A71" s="21"/>
      <c r="B71" s="34" t="s">
        <v>116</v>
      </c>
      <c r="C71" s="26"/>
      <c r="D71" s="26"/>
      <c r="E71" s="30">
        <v>0</v>
      </c>
      <c r="F71" s="21"/>
    </row>
    <row r="72" spans="1:6" ht="13.5" customHeight="1" x14ac:dyDescent="0.2">
      <c r="A72" s="21"/>
      <c r="B72" s="25" t="s">
        <v>14</v>
      </c>
      <c r="C72" s="26"/>
      <c r="D72" s="26"/>
      <c r="E72" s="29">
        <f>SUM(E69:E71)</f>
        <v>700</v>
      </c>
      <c r="F72" s="21"/>
    </row>
    <row r="73" spans="1:6" ht="13.5" customHeight="1" x14ac:dyDescent="0.2">
      <c r="A73" s="21"/>
      <c r="B73" s="26" t="s">
        <v>5</v>
      </c>
      <c r="C73" s="31">
        <v>0.05</v>
      </c>
      <c r="D73" s="26"/>
      <c r="E73" s="35">
        <f>ROUND(E72*C73,2)</f>
        <v>35</v>
      </c>
      <c r="F73" s="21"/>
    </row>
    <row r="74" spans="1:6" ht="13.5" customHeight="1" x14ac:dyDescent="0.2">
      <c r="A74" s="21"/>
      <c r="B74" s="26" t="s">
        <v>4</v>
      </c>
      <c r="C74" s="42">
        <v>9.9750000000000005E-2</v>
      </c>
      <c r="D74" s="26"/>
      <c r="E74" s="43">
        <f>ROUND(E72*C74,2)</f>
        <v>69.83</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804.83</v>
      </c>
      <c r="F76" s="21"/>
    </row>
    <row r="77" spans="1:6" ht="15.75" thickTop="1" x14ac:dyDescent="0.2">
      <c r="A77" s="21"/>
      <c r="B77" s="145"/>
      <c r="C77" s="145"/>
      <c r="D77" s="145"/>
      <c r="E77" s="36"/>
      <c r="F77" s="21"/>
    </row>
    <row r="78" spans="1:6" ht="15" x14ac:dyDescent="0.2">
      <c r="A78" s="21"/>
      <c r="B78" s="141" t="s">
        <v>18</v>
      </c>
      <c r="C78" s="141"/>
      <c r="D78" s="141"/>
      <c r="E78" s="36">
        <v>0</v>
      </c>
      <c r="F78" s="21"/>
    </row>
    <row r="79" spans="1:6" ht="15" x14ac:dyDescent="0.2">
      <c r="A79" s="21"/>
      <c r="B79" s="145"/>
      <c r="C79" s="145"/>
      <c r="D79" s="145"/>
      <c r="E79" s="36"/>
      <c r="F79" s="21"/>
    </row>
    <row r="80" spans="1:6" ht="19.5" customHeight="1" x14ac:dyDescent="0.2">
      <c r="A80" s="21"/>
      <c r="B80" s="37" t="s">
        <v>17</v>
      </c>
      <c r="C80" s="38"/>
      <c r="D80" s="38"/>
      <c r="E80" s="39">
        <f>E76-E78</f>
        <v>804.83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38"/>
      <c r="C83" s="138"/>
      <c r="D83" s="138"/>
      <c r="E83" s="138"/>
      <c r="F83" s="21"/>
    </row>
    <row r="84" spans="1:6" ht="14.25" x14ac:dyDescent="0.2">
      <c r="A84" s="146" t="s">
        <v>29</v>
      </c>
      <c r="B84" s="146"/>
      <c r="C84" s="146"/>
      <c r="D84" s="146"/>
      <c r="E84" s="146"/>
      <c r="F84" s="146"/>
    </row>
    <row r="85" spans="1:6" ht="14.25" x14ac:dyDescent="0.2">
      <c r="A85" s="142" t="s">
        <v>30</v>
      </c>
      <c r="B85" s="142"/>
      <c r="C85" s="142"/>
      <c r="D85" s="142"/>
      <c r="E85" s="142"/>
      <c r="F85" s="142"/>
    </row>
    <row r="86" spans="1:6" x14ac:dyDescent="0.2">
      <c r="A86" s="21"/>
      <c r="B86" s="21"/>
      <c r="C86" s="21"/>
      <c r="D86" s="21"/>
      <c r="E86" s="21"/>
      <c r="F86" s="21"/>
    </row>
    <row r="87" spans="1:6" x14ac:dyDescent="0.2">
      <c r="A87" s="21"/>
      <c r="B87" s="139"/>
      <c r="C87" s="139"/>
      <c r="D87" s="139"/>
      <c r="E87" s="139"/>
      <c r="F87" s="21"/>
    </row>
    <row r="88" spans="1:6" ht="15" x14ac:dyDescent="0.2">
      <c r="A88" s="143" t="s">
        <v>7</v>
      </c>
      <c r="B88" s="143"/>
      <c r="C88" s="143"/>
      <c r="D88" s="143"/>
      <c r="E88" s="143"/>
      <c r="F88" s="143"/>
    </row>
    <row r="90" spans="1:6" ht="39.75" customHeight="1" x14ac:dyDescent="0.2">
      <c r="B90" s="136"/>
      <c r="C90" s="137"/>
      <c r="D90" s="137"/>
    </row>
    <row r="91" spans="1:6" ht="13.5" customHeight="1" x14ac:dyDescent="0.2"/>
    <row r="92" spans="1:6" x14ac:dyDescent="0.2">
      <c r="B92" s="16"/>
      <c r="C92" s="16"/>
      <c r="D92" s="16"/>
    </row>
  </sheetData>
  <mergeCells count="44">
    <mergeCell ref="A88:F88"/>
    <mergeCell ref="B90:D90"/>
    <mergeCell ref="B78:D78"/>
    <mergeCell ref="B79:D79"/>
    <mergeCell ref="B83:E83"/>
    <mergeCell ref="A84:F84"/>
    <mergeCell ref="A85:F85"/>
    <mergeCell ref="B87:E87"/>
    <mergeCell ref="B77:D77"/>
    <mergeCell ref="B56:D56"/>
    <mergeCell ref="B57:D57"/>
    <mergeCell ref="B58:D58"/>
    <mergeCell ref="B59:D59"/>
    <mergeCell ref="B60:D60"/>
    <mergeCell ref="B61:D61"/>
    <mergeCell ref="B62:D62"/>
    <mergeCell ref="B63:D63"/>
    <mergeCell ref="B64:D64"/>
    <mergeCell ref="B67:D67"/>
    <mergeCell ref="B68:D68"/>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44DFB665-C9E0-40AC-8D53-715FA8A2AD19}">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pageSetUpPr fitToPage="1"/>
  </sheetPr>
  <dimension ref="A1:D45"/>
  <sheetViews>
    <sheetView view="pageBreakPreview" topLeftCell="A13" zoomScaleNormal="100" workbookViewId="0">
      <selection activeCell="C5" sqref="C5"/>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147" t="s">
        <v>1</v>
      </c>
      <c r="C1" s="147"/>
      <c r="D1" s="12"/>
    </row>
    <row r="2" spans="1:4" ht="13.5" customHeight="1" x14ac:dyDescent="0.3">
      <c r="A2" s="6"/>
      <c r="B2" s="13"/>
      <c r="C2" s="13"/>
      <c r="D2" s="7"/>
    </row>
    <row r="3" spans="1:4" ht="13.5" thickBot="1" x14ac:dyDescent="0.25">
      <c r="A3" s="6"/>
      <c r="D3" s="7"/>
    </row>
    <row r="4" spans="1:4" ht="13.5" thickBot="1" x14ac:dyDescent="0.25">
      <c r="A4" s="6"/>
      <c r="B4" s="45"/>
      <c r="C4" s="44" t="s">
        <v>3</v>
      </c>
      <c r="D4" s="7"/>
    </row>
    <row r="5" spans="1:4" x14ac:dyDescent="0.2">
      <c r="A5" s="6"/>
      <c r="B5" s="14"/>
      <c r="C5" s="41"/>
      <c r="D5" s="7"/>
    </row>
    <row r="6" spans="1:4" x14ac:dyDescent="0.2">
      <c r="A6" s="6"/>
      <c r="B6" s="14"/>
      <c r="C6" s="8" t="s">
        <v>10</v>
      </c>
      <c r="D6" s="7"/>
    </row>
    <row r="7" spans="1:4" x14ac:dyDescent="0.2">
      <c r="A7" s="6"/>
      <c r="B7" s="14"/>
      <c r="C7" s="8" t="s">
        <v>81</v>
      </c>
      <c r="D7" s="7"/>
    </row>
    <row r="8" spans="1:4" x14ac:dyDescent="0.2">
      <c r="A8" s="6"/>
      <c r="B8" s="14"/>
      <c r="C8" s="8" t="s">
        <v>19</v>
      </c>
      <c r="D8" s="7"/>
    </row>
    <row r="9" spans="1:4" x14ac:dyDescent="0.2">
      <c r="A9" s="6"/>
      <c r="B9" s="14"/>
      <c r="C9" s="8" t="s">
        <v>82</v>
      </c>
      <c r="D9" s="7"/>
    </row>
    <row r="10" spans="1:4" x14ac:dyDescent="0.2">
      <c r="A10" s="6"/>
      <c r="B10" s="14"/>
      <c r="C10" s="8" t="s">
        <v>69</v>
      </c>
      <c r="D10" s="7"/>
    </row>
    <row r="11" spans="1:4" x14ac:dyDescent="0.2">
      <c r="A11" s="6"/>
      <c r="B11" s="14"/>
      <c r="C11" s="8" t="s">
        <v>83</v>
      </c>
      <c r="D11" s="7"/>
    </row>
    <row r="12" spans="1:4" x14ac:dyDescent="0.2">
      <c r="A12" s="6"/>
      <c r="B12" s="14"/>
      <c r="C12" s="8" t="s">
        <v>84</v>
      </c>
      <c r="D12" s="7"/>
    </row>
    <row r="13" spans="1:4" x14ac:dyDescent="0.2">
      <c r="A13" s="6"/>
      <c r="B13" s="14"/>
      <c r="C13" s="8" t="s">
        <v>85</v>
      </c>
      <c r="D13" s="7"/>
    </row>
    <row r="14" spans="1:4" x14ac:dyDescent="0.2">
      <c r="A14" s="6"/>
      <c r="B14" s="14"/>
      <c r="C14" s="8" t="s">
        <v>86</v>
      </c>
      <c r="D14" s="7"/>
    </row>
    <row r="15" spans="1:4" x14ac:dyDescent="0.2">
      <c r="A15" s="6"/>
      <c r="B15" s="14"/>
      <c r="C15" s="8" t="s">
        <v>32</v>
      </c>
      <c r="D15" s="7"/>
    </row>
    <row r="16" spans="1:4" x14ac:dyDescent="0.2">
      <c r="A16" s="6"/>
      <c r="B16" s="14"/>
      <c r="C16" s="8" t="s">
        <v>31</v>
      </c>
      <c r="D16" s="7"/>
    </row>
    <row r="17" spans="1:4" x14ac:dyDescent="0.2">
      <c r="A17" s="6"/>
      <c r="B17" s="14"/>
      <c r="C17" s="8" t="s">
        <v>2</v>
      </c>
      <c r="D17" s="7"/>
    </row>
    <row r="18" spans="1:4" x14ac:dyDescent="0.2">
      <c r="A18" s="6"/>
      <c r="B18" s="14"/>
      <c r="C18" s="8" t="s">
        <v>21</v>
      </c>
      <c r="D18" s="7"/>
    </row>
    <row r="19" spans="1:4" x14ac:dyDescent="0.2">
      <c r="A19" s="6"/>
      <c r="B19" s="14"/>
      <c r="C19" s="8" t="s">
        <v>72</v>
      </c>
      <c r="D19" s="7"/>
    </row>
    <row r="20" spans="1:4" x14ac:dyDescent="0.2">
      <c r="A20" s="6"/>
      <c r="B20" s="14"/>
      <c r="C20" s="8" t="s">
        <v>87</v>
      </c>
      <c r="D20" s="7"/>
    </row>
    <row r="21" spans="1:4" x14ac:dyDescent="0.2">
      <c r="A21" s="6"/>
      <c r="B21" s="14"/>
      <c r="C21" s="8" t="s">
        <v>88</v>
      </c>
      <c r="D21" s="7"/>
    </row>
    <row r="22" spans="1:4" x14ac:dyDescent="0.2">
      <c r="A22" s="6"/>
      <c r="B22" s="14"/>
      <c r="C22" s="8" t="s">
        <v>89</v>
      </c>
      <c r="D22" s="7"/>
    </row>
    <row r="23" spans="1:4" x14ac:dyDescent="0.2">
      <c r="A23" s="6"/>
      <c r="B23" s="14"/>
      <c r="C23" s="8" t="s">
        <v>20</v>
      </c>
      <c r="D23" s="7"/>
    </row>
    <row r="24" spans="1:4" x14ac:dyDescent="0.2">
      <c r="A24" s="6"/>
      <c r="B24" s="14"/>
      <c r="C24" s="8" t="s">
        <v>22</v>
      </c>
      <c r="D24" s="7"/>
    </row>
    <row r="25" spans="1:4" x14ac:dyDescent="0.2">
      <c r="A25" s="6"/>
      <c r="B25" s="14"/>
      <c r="C25" s="8" t="s">
        <v>23</v>
      </c>
      <c r="D25" s="7"/>
    </row>
    <row r="26" spans="1:4" x14ac:dyDescent="0.2">
      <c r="A26" s="6"/>
      <c r="B26" s="14"/>
      <c r="C26" s="8" t="s">
        <v>9</v>
      </c>
      <c r="D26" s="7"/>
    </row>
    <row r="27" spans="1:4" x14ac:dyDescent="0.2">
      <c r="A27" s="6"/>
      <c r="B27" s="14"/>
      <c r="C27" s="8" t="s">
        <v>8</v>
      </c>
      <c r="D27" s="7"/>
    </row>
    <row r="28" spans="1:4" ht="25.5" x14ac:dyDescent="0.2">
      <c r="A28" s="6"/>
      <c r="B28" s="14"/>
      <c r="C28" s="8" t="s">
        <v>90</v>
      </c>
      <c r="D28" s="7"/>
    </row>
    <row r="29" spans="1:4" x14ac:dyDescent="0.2">
      <c r="A29" s="6"/>
      <c r="B29" s="14"/>
      <c r="C29" s="8" t="s">
        <v>33</v>
      </c>
      <c r="D29" s="7"/>
    </row>
    <row r="30" spans="1:4" x14ac:dyDescent="0.2">
      <c r="A30" s="6"/>
      <c r="B30" s="14"/>
      <c r="C30" s="8" t="s">
        <v>91</v>
      </c>
      <c r="D30" s="7"/>
    </row>
    <row r="31" spans="1:4" x14ac:dyDescent="0.2">
      <c r="A31" s="6"/>
      <c r="B31" s="14"/>
      <c r="C31" s="8" t="s">
        <v>92</v>
      </c>
      <c r="D31" s="7"/>
    </row>
    <row r="32" spans="1:4" x14ac:dyDescent="0.2">
      <c r="A32" s="6"/>
      <c r="B32" s="14"/>
      <c r="C32" s="9" t="s">
        <v>25</v>
      </c>
      <c r="D32" s="7"/>
    </row>
    <row r="33" spans="1:4" x14ac:dyDescent="0.2">
      <c r="A33" s="6"/>
      <c r="B33" s="14"/>
      <c r="C33" s="9" t="s">
        <v>27</v>
      </c>
      <c r="D33" s="7"/>
    </row>
    <row r="34" spans="1:4" x14ac:dyDescent="0.2">
      <c r="A34" s="6"/>
      <c r="B34" s="14"/>
      <c r="C34" s="9" t="s">
        <v>26</v>
      </c>
      <c r="D34" s="7"/>
    </row>
    <row r="35" spans="1:4" x14ac:dyDescent="0.2">
      <c r="A35" s="6"/>
      <c r="B35" s="14"/>
      <c r="C35" s="9" t="s">
        <v>93</v>
      </c>
      <c r="D35" s="7"/>
    </row>
    <row r="36" spans="1:4" x14ac:dyDescent="0.2">
      <c r="A36" s="6"/>
      <c r="B36" s="14"/>
      <c r="C36" s="9" t="s">
        <v>24</v>
      </c>
      <c r="D36" s="7"/>
    </row>
    <row r="37" spans="1:4" x14ac:dyDescent="0.2">
      <c r="A37" s="6"/>
      <c r="B37" s="14"/>
      <c r="C37" s="9" t="s">
        <v>94</v>
      </c>
      <c r="D37" s="7"/>
    </row>
    <row r="38" spans="1:4" x14ac:dyDescent="0.2">
      <c r="A38" s="6"/>
      <c r="B38" s="14"/>
      <c r="C38" s="9" t="s">
        <v>95</v>
      </c>
      <c r="D38" s="7"/>
    </row>
    <row r="39" spans="1:4" x14ac:dyDescent="0.2">
      <c r="A39" s="6"/>
      <c r="B39" s="14"/>
      <c r="C39" s="9" t="s">
        <v>37</v>
      </c>
      <c r="D39" s="7"/>
    </row>
    <row r="40" spans="1:4" x14ac:dyDescent="0.2">
      <c r="A40" s="6"/>
      <c r="B40" s="14"/>
      <c r="C40" s="8" t="s">
        <v>28</v>
      </c>
      <c r="D40" s="7"/>
    </row>
    <row r="41" spans="1:4" x14ac:dyDescent="0.2">
      <c r="A41" s="6"/>
      <c r="B41" s="14"/>
      <c r="C41" s="8" t="s">
        <v>35</v>
      </c>
      <c r="D41" s="7"/>
    </row>
    <row r="42" spans="1:4" x14ac:dyDescent="0.2">
      <c r="A42" s="6"/>
      <c r="B42" s="14"/>
      <c r="C42" s="8" t="s">
        <v>36</v>
      </c>
      <c r="D42" s="7"/>
    </row>
    <row r="43" spans="1:4" x14ac:dyDescent="0.2">
      <c r="A43" s="6"/>
      <c r="B43" s="14"/>
      <c r="C43" s="8" t="s">
        <v>67</v>
      </c>
      <c r="D43" s="7"/>
    </row>
    <row r="44" spans="1:4" x14ac:dyDescent="0.2">
      <c r="A44" s="6"/>
      <c r="B44" s="14"/>
      <c r="C44" s="8" t="s">
        <v>96</v>
      </c>
      <c r="D44" s="7"/>
    </row>
    <row r="45" spans="1:4" ht="13.5" thickBot="1" x14ac:dyDescent="0.25">
      <c r="A45" s="10"/>
      <c r="B45" s="15"/>
      <c r="C45" s="8" t="s">
        <v>97</v>
      </c>
      <c r="D45" s="11"/>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80880-A564-4651-89AF-8EB8F400EC49}">
  <dimension ref="A1:F89"/>
  <sheetViews>
    <sheetView workbookViewId="0"/>
  </sheetViews>
  <sheetFormatPr baseColWidth="10" defaultRowHeight="12.75" x14ac:dyDescent="0.2"/>
  <cols>
    <col min="1" max="1" width="5.140625" style="50" customWidth="1"/>
    <col min="2" max="2" width="120" style="50" customWidth="1"/>
    <col min="3" max="3" width="11.5703125" style="50" customWidth="1"/>
    <col min="4" max="4" width="17.5703125" style="134" customWidth="1"/>
    <col min="5" max="5" width="17.7109375" style="135" customWidth="1"/>
    <col min="6" max="6" width="10.5703125" style="135" customWidth="1"/>
  </cols>
  <sheetData>
    <row r="1" spans="1:6" ht="14.25" x14ac:dyDescent="0.2">
      <c r="A1" s="54"/>
      <c r="B1" s="54"/>
      <c r="C1" s="54"/>
      <c r="D1" s="55"/>
      <c r="E1" s="56"/>
      <c r="F1" s="56"/>
    </row>
    <row r="2" spans="1:6" ht="14.25" x14ac:dyDescent="0.2">
      <c r="A2" s="54"/>
      <c r="B2" s="54"/>
      <c r="C2" s="54"/>
      <c r="D2" s="55"/>
      <c r="E2" s="56"/>
      <c r="F2" s="56"/>
    </row>
    <row r="3" spans="1:6" ht="14.25" x14ac:dyDescent="0.2">
      <c r="A3" s="54"/>
      <c r="B3" s="54"/>
      <c r="C3" s="54"/>
      <c r="D3" s="55"/>
      <c r="E3" s="56"/>
      <c r="F3" s="56"/>
    </row>
    <row r="4" spans="1:6" ht="14.25" x14ac:dyDescent="0.2">
      <c r="A4" s="54"/>
      <c r="B4" s="54"/>
      <c r="C4" s="54"/>
      <c r="D4" s="55"/>
      <c r="E4" s="56"/>
      <c r="F4" s="56"/>
    </row>
    <row r="5" spans="1:6" ht="14.25" x14ac:dyDescent="0.2">
      <c r="A5" s="54"/>
      <c r="B5" s="54"/>
      <c r="C5" s="54"/>
      <c r="D5" s="55"/>
      <c r="E5" s="56"/>
      <c r="F5" s="56"/>
    </row>
    <row r="6" spans="1:6" ht="14.25" x14ac:dyDescent="0.2">
      <c r="A6" s="54"/>
      <c r="B6" s="54"/>
      <c r="C6" s="54"/>
      <c r="D6" s="55"/>
      <c r="E6" s="56"/>
      <c r="F6" s="56"/>
    </row>
    <row r="7" spans="1:6" ht="14.25" x14ac:dyDescent="0.2">
      <c r="A7" s="54"/>
      <c r="B7" s="54"/>
      <c r="C7" s="54"/>
      <c r="D7" s="55"/>
      <c r="E7" s="56"/>
      <c r="F7" s="56"/>
    </row>
    <row r="8" spans="1:6" ht="14.25" x14ac:dyDescent="0.2">
      <c r="A8" s="54"/>
      <c r="B8" s="54"/>
      <c r="C8" s="54"/>
      <c r="D8" s="55"/>
      <c r="E8" s="56"/>
      <c r="F8" s="56"/>
    </row>
    <row r="9" spans="1:6" ht="14.25" x14ac:dyDescent="0.2">
      <c r="A9" s="54"/>
      <c r="B9" s="54"/>
      <c r="C9" s="54"/>
      <c r="D9" s="55"/>
      <c r="E9" s="56"/>
      <c r="F9" s="56"/>
    </row>
    <row r="10" spans="1:6" ht="14.25" x14ac:dyDescent="0.2">
      <c r="A10" s="54"/>
      <c r="B10" s="54"/>
      <c r="C10" s="54"/>
      <c r="D10" s="55"/>
      <c r="E10" s="56"/>
      <c r="F10" s="56"/>
    </row>
    <row r="11" spans="1:6" ht="14.25" x14ac:dyDescent="0.2">
      <c r="A11" s="54"/>
      <c r="B11" s="54"/>
      <c r="C11" s="54"/>
      <c r="D11" s="55"/>
      <c r="E11" s="56"/>
      <c r="F11" s="56"/>
    </row>
    <row r="12" spans="1:6" ht="14.25" x14ac:dyDescent="0.2">
      <c r="A12" s="54"/>
      <c r="B12" s="57"/>
      <c r="C12" s="57"/>
      <c r="D12" s="55"/>
      <c r="E12" s="56"/>
      <c r="F12" s="56"/>
    </row>
    <row r="13" spans="1:6" ht="14.25" x14ac:dyDescent="0.2">
      <c r="A13" s="54"/>
      <c r="B13" s="57"/>
      <c r="C13" s="57"/>
      <c r="D13" s="55"/>
      <c r="E13" s="56"/>
      <c r="F13" s="56"/>
    </row>
    <row r="14" spans="1:6" ht="14.25" x14ac:dyDescent="0.2">
      <c r="A14" s="54"/>
      <c r="B14" s="57"/>
      <c r="C14" s="57"/>
      <c r="D14" s="55"/>
      <c r="E14" s="56"/>
      <c r="F14" s="56"/>
    </row>
    <row r="15" spans="1:6" ht="14.25" x14ac:dyDescent="0.2">
      <c r="A15" s="54"/>
      <c r="B15" s="57"/>
      <c r="C15" s="57"/>
      <c r="D15" s="55"/>
      <c r="E15" s="56"/>
      <c r="F15" s="56"/>
    </row>
    <row r="16" spans="1:6" ht="14.25" x14ac:dyDescent="0.2">
      <c r="A16" s="54"/>
      <c r="B16" s="57"/>
      <c r="C16" s="57"/>
      <c r="D16" s="55"/>
      <c r="E16" s="56"/>
      <c r="F16" s="56"/>
    </row>
    <row r="17" spans="1:6" ht="14.25" x14ac:dyDescent="0.2">
      <c r="A17" s="54"/>
      <c r="B17" s="57"/>
      <c r="C17" s="57"/>
      <c r="D17" s="55"/>
      <c r="E17" s="56"/>
      <c r="F17" s="56"/>
    </row>
    <row r="18" spans="1:6" ht="14.25" x14ac:dyDescent="0.2">
      <c r="A18" s="54"/>
      <c r="B18" s="57"/>
      <c r="C18" s="57"/>
      <c r="D18" s="55"/>
      <c r="E18" s="56"/>
      <c r="F18" s="56"/>
    </row>
    <row r="19" spans="1:6" ht="14.25" x14ac:dyDescent="0.2">
      <c r="A19" s="54"/>
      <c r="B19" s="57"/>
      <c r="C19" s="57"/>
      <c r="D19" s="55"/>
      <c r="E19" s="56"/>
      <c r="F19" s="56"/>
    </row>
    <row r="20" spans="1:6" ht="14.25" x14ac:dyDescent="0.2">
      <c r="A20" s="54"/>
      <c r="B20" s="57"/>
      <c r="C20" s="57"/>
      <c r="D20" s="55"/>
      <c r="E20" s="56"/>
      <c r="F20" s="56"/>
    </row>
    <row r="21" spans="1:6" ht="15" x14ac:dyDescent="0.2">
      <c r="A21" s="58"/>
      <c r="B21" s="59" t="s">
        <v>149</v>
      </c>
      <c r="C21" s="59"/>
      <c r="D21" s="60"/>
      <c r="E21" s="61"/>
      <c r="F21" s="61"/>
    </row>
    <row r="22" spans="1:6" ht="15" x14ac:dyDescent="0.2">
      <c r="A22" s="58"/>
      <c r="B22" s="62"/>
      <c r="C22" s="62"/>
      <c r="D22" s="60"/>
      <c r="E22" s="61"/>
      <c r="F22" s="61"/>
    </row>
    <row r="23" spans="1:6" ht="15" x14ac:dyDescent="0.2">
      <c r="A23" s="58"/>
      <c r="B23" s="59" t="s">
        <v>135</v>
      </c>
      <c r="C23" s="59"/>
      <c r="D23" s="60"/>
      <c r="E23" s="61"/>
      <c r="F23" s="61"/>
    </row>
    <row r="24" spans="1:6" ht="15" x14ac:dyDescent="0.2">
      <c r="A24" s="58"/>
      <c r="B24" s="63" t="s">
        <v>136</v>
      </c>
      <c r="C24" s="62"/>
      <c r="D24" s="60"/>
      <c r="E24" s="61"/>
      <c r="F24" s="61"/>
    </row>
    <row r="25" spans="1:6" ht="15" x14ac:dyDescent="0.2">
      <c r="A25" s="58"/>
      <c r="B25" s="62" t="s">
        <v>137</v>
      </c>
      <c r="C25" s="62"/>
      <c r="D25" s="60"/>
      <c r="E25" s="61"/>
      <c r="F25" s="61"/>
    </row>
    <row r="26" spans="1:6" ht="15" x14ac:dyDescent="0.2">
      <c r="A26" s="58"/>
      <c r="B26" s="62" t="s">
        <v>138</v>
      </c>
      <c r="C26" s="62"/>
      <c r="D26" s="60"/>
      <c r="E26" s="61"/>
      <c r="F26" s="61"/>
    </row>
    <row r="27" spans="1:6" ht="15" x14ac:dyDescent="0.2">
      <c r="A27" s="64"/>
      <c r="B27" s="62"/>
      <c r="C27" s="62"/>
      <c r="D27" s="65"/>
      <c r="E27" s="66"/>
      <c r="F27" s="66"/>
    </row>
    <row r="28" spans="1:6" ht="15" x14ac:dyDescent="0.2">
      <c r="A28" s="58"/>
      <c r="B28" s="59"/>
      <c r="C28" s="59"/>
      <c r="D28" s="66" t="s">
        <v>11</v>
      </c>
      <c r="E28" s="67" t="s">
        <v>139</v>
      </c>
      <c r="F28" s="67"/>
    </row>
    <row r="29" spans="1:6" ht="15.75" thickBot="1" x14ac:dyDescent="0.25">
      <c r="A29" s="68"/>
      <c r="B29" s="68"/>
      <c r="C29" s="68"/>
      <c r="D29" s="69"/>
      <c r="E29" s="70"/>
      <c r="F29" s="70"/>
    </row>
    <row r="30" spans="1:6" ht="15" x14ac:dyDescent="0.2">
      <c r="A30" s="150" t="s">
        <v>0</v>
      </c>
      <c r="B30" s="150"/>
      <c r="C30" s="150"/>
      <c r="D30" s="150"/>
      <c r="E30" s="150"/>
      <c r="F30" s="71"/>
    </row>
    <row r="31" spans="1:6" ht="14.25" x14ac:dyDescent="0.2">
      <c r="A31" s="72"/>
      <c r="B31" s="72"/>
      <c r="C31" s="72"/>
      <c r="D31" s="72"/>
      <c r="E31" s="72"/>
      <c r="F31" s="72"/>
    </row>
    <row r="32" spans="1:6" ht="14.25" x14ac:dyDescent="0.2">
      <c r="A32" s="73"/>
      <c r="B32" s="74" t="s">
        <v>6</v>
      </c>
      <c r="C32" s="75"/>
      <c r="D32" s="76"/>
      <c r="E32" s="77"/>
      <c r="F32" s="77"/>
    </row>
    <row r="33" spans="1:6" ht="14.25" x14ac:dyDescent="0.2">
      <c r="A33" s="78"/>
      <c r="B33" s="79"/>
      <c r="C33" s="78"/>
      <c r="D33" s="76"/>
      <c r="E33" s="77"/>
      <c r="F33" s="77"/>
    </row>
    <row r="34" spans="1:6" ht="14.25" x14ac:dyDescent="0.2">
      <c r="A34" s="78"/>
      <c r="B34" s="80" t="s">
        <v>140</v>
      </c>
      <c r="C34" s="81"/>
      <c r="D34" s="82"/>
      <c r="E34" s="82"/>
      <c r="F34" s="83"/>
    </row>
    <row r="35" spans="1:6" ht="14.25" x14ac:dyDescent="0.2">
      <c r="A35" s="78"/>
      <c r="B35" s="80" t="s">
        <v>141</v>
      </c>
      <c r="C35" s="84"/>
      <c r="D35" s="82"/>
      <c r="E35" s="82"/>
      <c r="F35" s="83"/>
    </row>
    <row r="36" spans="1:6" ht="14.25" x14ac:dyDescent="0.2">
      <c r="A36" s="78"/>
      <c r="B36" s="80" t="s">
        <v>142</v>
      </c>
      <c r="C36" s="81"/>
      <c r="D36" s="82"/>
      <c r="E36" s="82"/>
      <c r="F36" s="83"/>
    </row>
    <row r="37" spans="1:6" ht="14.25" x14ac:dyDescent="0.2">
      <c r="A37" s="78"/>
      <c r="B37" s="80" t="s">
        <v>143</v>
      </c>
      <c r="C37" s="81"/>
      <c r="D37" s="82"/>
      <c r="E37" s="82"/>
      <c r="F37" s="83"/>
    </row>
    <row r="38" spans="1:6" ht="14.25" x14ac:dyDescent="0.2">
      <c r="A38" s="78"/>
      <c r="B38" s="80" t="s">
        <v>144</v>
      </c>
      <c r="C38" s="81"/>
      <c r="D38" s="82"/>
      <c r="E38" s="82"/>
      <c r="F38" s="83"/>
    </row>
    <row r="39" spans="1:6" ht="14.25" x14ac:dyDescent="0.2">
      <c r="A39" s="78"/>
      <c r="B39" s="80" t="s">
        <v>145</v>
      </c>
      <c r="C39" s="81"/>
      <c r="D39" s="82"/>
      <c r="E39" s="82"/>
      <c r="F39" s="83"/>
    </row>
    <row r="40" spans="1:6" ht="14.25" x14ac:dyDescent="0.2">
      <c r="A40" s="78"/>
      <c r="B40" s="80" t="s">
        <v>146</v>
      </c>
      <c r="C40" s="84"/>
      <c r="D40" s="82"/>
      <c r="E40" s="82"/>
      <c r="F40" s="83"/>
    </row>
    <row r="41" spans="1:6" ht="14.25" x14ac:dyDescent="0.2">
      <c r="A41" s="78"/>
      <c r="B41" s="80" t="s">
        <v>147</v>
      </c>
      <c r="C41" s="81"/>
      <c r="D41" s="82"/>
      <c r="E41" s="82"/>
      <c r="F41" s="83"/>
    </row>
    <row r="42" spans="1:6" ht="14.25" x14ac:dyDescent="0.2">
      <c r="A42" s="78"/>
      <c r="B42" s="80" t="s">
        <v>148</v>
      </c>
      <c r="C42" s="81"/>
      <c r="D42" s="82"/>
      <c r="E42" s="82"/>
      <c r="F42" s="83"/>
    </row>
    <row r="43" spans="1:6" ht="14.25" x14ac:dyDescent="0.2">
      <c r="A43" s="78"/>
      <c r="B43" s="80"/>
      <c r="C43" s="81"/>
      <c r="D43" s="82"/>
      <c r="E43" s="82"/>
      <c r="F43" s="83"/>
    </row>
    <row r="44" spans="1:6" ht="14.25" x14ac:dyDescent="0.2">
      <c r="A44" s="78"/>
      <c r="B44" s="80"/>
      <c r="C44" s="81"/>
      <c r="D44" s="82"/>
      <c r="E44" s="82"/>
      <c r="F44" s="83"/>
    </row>
    <row r="45" spans="1:6" ht="14.25" x14ac:dyDescent="0.2">
      <c r="A45" s="78"/>
      <c r="B45" s="80"/>
      <c r="C45" s="81"/>
      <c r="D45" s="82"/>
      <c r="E45" s="82"/>
      <c r="F45" s="83"/>
    </row>
    <row r="46" spans="1:6" ht="14.25" x14ac:dyDescent="0.2">
      <c r="A46" s="78"/>
      <c r="B46" s="80"/>
      <c r="C46" s="81"/>
      <c r="D46" s="82"/>
      <c r="E46" s="82"/>
      <c r="F46" s="83"/>
    </row>
    <row r="47" spans="1:6" ht="14.25" x14ac:dyDescent="0.2">
      <c r="A47" s="78"/>
      <c r="B47" s="80"/>
      <c r="C47" s="81"/>
      <c r="D47" s="82"/>
      <c r="E47" s="82"/>
      <c r="F47" s="83"/>
    </row>
    <row r="48" spans="1:6" ht="14.25" x14ac:dyDescent="0.2">
      <c r="A48" s="78"/>
      <c r="B48" s="80"/>
      <c r="C48" s="81"/>
      <c r="D48" s="82"/>
      <c r="E48" s="82"/>
      <c r="F48" s="83"/>
    </row>
    <row r="49" spans="1:6" ht="14.25" x14ac:dyDescent="0.2">
      <c r="A49" s="78"/>
      <c r="B49" s="80"/>
      <c r="C49" s="81"/>
      <c r="D49" s="82"/>
      <c r="E49" s="82"/>
      <c r="F49" s="83"/>
    </row>
    <row r="50" spans="1:6" ht="14.25" x14ac:dyDescent="0.2">
      <c r="A50" s="78"/>
      <c r="B50" s="80"/>
      <c r="C50" s="85"/>
      <c r="D50" s="85"/>
      <c r="E50" s="82"/>
      <c r="F50" s="83"/>
    </row>
    <row r="51" spans="1:6" ht="14.25" x14ac:dyDescent="0.2">
      <c r="A51" s="78"/>
      <c r="B51" s="80"/>
      <c r="C51" s="81"/>
      <c r="D51" s="82"/>
      <c r="E51" s="82"/>
      <c r="F51" s="83"/>
    </row>
    <row r="52" spans="1:6" ht="14.25" x14ac:dyDescent="0.2">
      <c r="A52" s="78"/>
      <c r="B52" s="80"/>
      <c r="C52" s="81"/>
      <c r="D52" s="82"/>
      <c r="E52" s="82"/>
      <c r="F52" s="83"/>
    </row>
    <row r="53" spans="1:6" ht="14.25" x14ac:dyDescent="0.2">
      <c r="A53" s="78"/>
      <c r="B53" s="80"/>
      <c r="C53" s="81"/>
      <c r="D53" s="82"/>
      <c r="E53" s="82"/>
      <c r="F53" s="83"/>
    </row>
    <row r="54" spans="1:6" ht="14.25" x14ac:dyDescent="0.2">
      <c r="A54" s="78"/>
      <c r="B54" s="80"/>
      <c r="C54" s="81"/>
      <c r="D54" s="82"/>
      <c r="E54" s="82"/>
      <c r="F54" s="83"/>
    </row>
    <row r="55" spans="1:6" ht="14.25" x14ac:dyDescent="0.2">
      <c r="A55" s="78"/>
      <c r="B55" s="80"/>
      <c r="C55" s="81"/>
      <c r="D55" s="82"/>
      <c r="E55" s="82"/>
      <c r="F55" s="83"/>
    </row>
    <row r="56" spans="1:6" ht="14.25" x14ac:dyDescent="0.2">
      <c r="A56" s="78"/>
      <c r="B56" s="80"/>
      <c r="C56" s="81"/>
      <c r="D56" s="82"/>
      <c r="E56" s="82"/>
      <c r="F56" s="83"/>
    </row>
    <row r="57" spans="1:6" ht="14.25" x14ac:dyDescent="0.2">
      <c r="A57" s="78"/>
      <c r="B57" s="80"/>
      <c r="C57" s="81"/>
      <c r="D57" s="82"/>
      <c r="E57" s="82"/>
      <c r="F57" s="83"/>
    </row>
    <row r="58" spans="1:6" ht="14.25" x14ac:dyDescent="0.2">
      <c r="A58" s="78"/>
      <c r="B58" s="80"/>
      <c r="C58" s="81"/>
      <c r="D58" s="82"/>
      <c r="E58" s="82"/>
      <c r="F58" s="83"/>
    </row>
    <row r="59" spans="1:6" ht="14.25" x14ac:dyDescent="0.2">
      <c r="A59" s="78"/>
      <c r="B59" s="86"/>
      <c r="C59" s="81"/>
      <c r="D59" s="82"/>
      <c r="E59" s="82"/>
      <c r="F59" s="83"/>
    </row>
    <row r="60" spans="1:6" ht="14.25" x14ac:dyDescent="0.2">
      <c r="A60" s="78"/>
      <c r="B60" s="86"/>
      <c r="C60" s="81"/>
      <c r="D60" s="82"/>
      <c r="E60" s="82"/>
      <c r="F60" s="83"/>
    </row>
    <row r="61" spans="1:6" ht="14.25" x14ac:dyDescent="0.2">
      <c r="A61" s="78"/>
      <c r="B61" s="86"/>
      <c r="C61" s="81"/>
      <c r="D61" s="82"/>
      <c r="E61" s="82"/>
      <c r="F61" s="83"/>
    </row>
    <row r="62" spans="1:6" ht="14.25" x14ac:dyDescent="0.2">
      <c r="A62" s="78"/>
      <c r="B62" s="86"/>
      <c r="C62" s="81"/>
      <c r="D62" s="82"/>
      <c r="E62" s="82"/>
      <c r="F62" s="83"/>
    </row>
    <row r="63" spans="1:6" ht="14.25" x14ac:dyDescent="0.2">
      <c r="A63" s="78"/>
      <c r="B63" s="87"/>
      <c r="C63" s="88"/>
      <c r="D63" s="89"/>
      <c r="E63" s="82"/>
      <c r="F63" s="83"/>
    </row>
    <row r="64" spans="1:6" ht="15" x14ac:dyDescent="0.2">
      <c r="A64" s="78"/>
      <c r="B64" s="87"/>
      <c r="C64" s="90"/>
      <c r="D64" s="91"/>
      <c r="E64" s="83"/>
      <c r="F64" s="83"/>
    </row>
    <row r="65" spans="1:6" ht="14.25" x14ac:dyDescent="0.2">
      <c r="A65" s="78"/>
      <c r="B65" s="86"/>
      <c r="C65" s="92" t="s">
        <v>38</v>
      </c>
      <c r="D65" s="93" t="s">
        <v>39</v>
      </c>
      <c r="E65" s="83"/>
      <c r="F65" s="83"/>
    </row>
    <row r="66" spans="1:6" ht="14.25" x14ac:dyDescent="0.2">
      <c r="A66" s="78"/>
      <c r="B66" s="94"/>
      <c r="C66" s="95">
        <v>8.5</v>
      </c>
      <c r="D66" s="96">
        <v>350</v>
      </c>
      <c r="E66" s="97"/>
      <c r="F66" s="97"/>
    </row>
    <row r="67" spans="1:6" ht="14.25" x14ac:dyDescent="0.2">
      <c r="A67" s="79"/>
      <c r="B67" s="87"/>
      <c r="C67" s="98"/>
      <c r="D67" s="98"/>
      <c r="E67" s="83"/>
      <c r="F67" s="83"/>
    </row>
    <row r="68" spans="1:6" ht="14.25" x14ac:dyDescent="0.2">
      <c r="A68" s="79"/>
      <c r="B68" s="99"/>
      <c r="C68" s="100"/>
      <c r="D68" s="100"/>
      <c r="E68" s="100"/>
      <c r="F68" s="79"/>
    </row>
    <row r="69" spans="1:6" ht="15" x14ac:dyDescent="0.2">
      <c r="A69" s="101"/>
      <c r="B69" s="102" t="s">
        <v>15</v>
      </c>
      <c r="C69" s="102"/>
      <c r="D69" s="60"/>
      <c r="E69" s="103">
        <v>2975</v>
      </c>
      <c r="F69" s="104"/>
    </row>
    <row r="70" spans="1:6" ht="15" x14ac:dyDescent="0.2">
      <c r="A70" s="101"/>
      <c r="B70" s="105" t="s">
        <v>12</v>
      </c>
      <c r="C70" s="106"/>
      <c r="D70" s="60"/>
      <c r="E70" s="107">
        <v>0</v>
      </c>
      <c r="F70" s="107"/>
    </row>
    <row r="71" spans="1:6" ht="15" x14ac:dyDescent="0.2">
      <c r="A71" s="101"/>
      <c r="B71" s="108" t="s">
        <v>150</v>
      </c>
      <c r="C71" s="106"/>
      <c r="D71" s="60"/>
      <c r="E71" s="107">
        <v>0</v>
      </c>
      <c r="F71" s="107"/>
    </row>
    <row r="72" spans="1:6" ht="15" x14ac:dyDescent="0.2">
      <c r="A72" s="101"/>
      <c r="B72" s="108" t="s">
        <v>13</v>
      </c>
      <c r="C72" s="106"/>
      <c r="D72" s="60"/>
      <c r="E72" s="107">
        <v>0</v>
      </c>
      <c r="F72" s="107"/>
    </row>
    <row r="73" spans="1:6" ht="15" x14ac:dyDescent="0.2">
      <c r="A73" s="101"/>
      <c r="B73" s="59" t="s">
        <v>14</v>
      </c>
      <c r="C73" s="102"/>
      <c r="D73" s="60"/>
      <c r="E73" s="109">
        <v>2975</v>
      </c>
      <c r="F73" s="109"/>
    </row>
    <row r="74" spans="1:6" ht="15" x14ac:dyDescent="0.2">
      <c r="A74" s="101"/>
      <c r="B74" s="106" t="s">
        <v>5</v>
      </c>
      <c r="C74" s="110">
        <v>0.05</v>
      </c>
      <c r="D74" s="106"/>
      <c r="E74" s="111">
        <v>148.75</v>
      </c>
      <c r="F74" s="111"/>
    </row>
    <row r="75" spans="1:6" ht="15" x14ac:dyDescent="0.2">
      <c r="A75" s="101"/>
      <c r="B75" s="112" t="s">
        <v>4</v>
      </c>
      <c r="C75" s="113">
        <v>9.9750000000000005E-2</v>
      </c>
      <c r="D75" s="106"/>
      <c r="E75" s="114">
        <v>296.76</v>
      </c>
      <c r="F75" s="111"/>
    </row>
    <row r="76" spans="1:6" ht="15" x14ac:dyDescent="0.2">
      <c r="A76" s="101"/>
      <c r="B76" s="115"/>
      <c r="C76" s="62"/>
      <c r="D76" s="60"/>
      <c r="E76" s="61"/>
      <c r="F76" s="116"/>
    </row>
    <row r="77" spans="1:6" ht="15.75" thickBot="1" x14ac:dyDescent="0.25">
      <c r="A77" s="101"/>
      <c r="B77" s="117" t="s">
        <v>16</v>
      </c>
      <c r="C77" s="102"/>
      <c r="D77" s="118"/>
      <c r="E77" s="119">
        <v>3420.51</v>
      </c>
      <c r="F77" s="120"/>
    </row>
    <row r="78" spans="1:6" ht="15.75" thickTop="1" x14ac:dyDescent="0.2">
      <c r="A78" s="101"/>
      <c r="B78" s="112"/>
      <c r="C78" s="112"/>
      <c r="D78" s="112"/>
      <c r="E78" s="121"/>
      <c r="F78" s="122"/>
    </row>
    <row r="79" spans="1:6" ht="15" x14ac:dyDescent="0.2">
      <c r="A79" s="101"/>
      <c r="B79" s="115" t="s">
        <v>18</v>
      </c>
      <c r="C79" s="112"/>
      <c r="D79" s="60"/>
      <c r="E79" s="61">
        <v>0</v>
      </c>
      <c r="F79" s="116"/>
    </row>
    <row r="80" spans="1:6" ht="15" x14ac:dyDescent="0.2">
      <c r="A80" s="101"/>
      <c r="B80" s="123"/>
      <c r="C80" s="122"/>
      <c r="D80" s="124"/>
      <c r="E80" s="125"/>
      <c r="F80" s="124"/>
    </row>
    <row r="81" spans="1:6" ht="15" x14ac:dyDescent="0.2">
      <c r="A81" s="62"/>
      <c r="B81" s="151" t="s">
        <v>17</v>
      </c>
      <c r="C81" s="152"/>
      <c r="D81" s="126"/>
      <c r="E81" s="127">
        <v>3420.51</v>
      </c>
      <c r="F81" s="128"/>
    </row>
    <row r="82" spans="1:6" ht="15" x14ac:dyDescent="0.2">
      <c r="A82" s="62"/>
      <c r="B82" s="62"/>
      <c r="C82" s="62"/>
      <c r="D82" s="129"/>
      <c r="E82" s="128"/>
      <c r="F82" s="128"/>
    </row>
    <row r="83" spans="1:6" x14ac:dyDescent="0.2">
      <c r="A83" s="130"/>
      <c r="B83" s="153"/>
      <c r="C83" s="154"/>
      <c r="D83" s="155"/>
      <c r="E83" s="155"/>
      <c r="F83" s="131"/>
    </row>
    <row r="84" spans="1:6" ht="14.25" x14ac:dyDescent="0.2">
      <c r="A84" s="156" t="s">
        <v>29</v>
      </c>
      <c r="B84" s="156"/>
      <c r="C84" s="156"/>
      <c r="D84" s="157"/>
      <c r="E84" s="157"/>
      <c r="F84" s="54"/>
    </row>
    <row r="85" spans="1:6" ht="14.25" x14ac:dyDescent="0.2">
      <c r="A85" s="158" t="s">
        <v>30</v>
      </c>
      <c r="B85" s="158"/>
      <c r="C85" s="158"/>
      <c r="D85" s="159"/>
      <c r="E85" s="159"/>
      <c r="F85" s="50"/>
    </row>
    <row r="86" spans="1:6" ht="14.25" x14ac:dyDescent="0.2">
      <c r="A86" s="132"/>
      <c r="B86" s="132"/>
      <c r="C86" s="132"/>
      <c r="D86" s="133"/>
      <c r="E86" s="133"/>
      <c r="F86" s="50"/>
    </row>
    <row r="87" spans="1:6" ht="14.25" x14ac:dyDescent="0.2">
      <c r="A87" s="132"/>
      <c r="B87" s="132"/>
      <c r="C87" s="132"/>
      <c r="D87" s="133"/>
      <c r="E87" s="133"/>
      <c r="F87" s="50"/>
    </row>
    <row r="88" spans="1:6" ht="15" x14ac:dyDescent="0.2">
      <c r="A88" s="143" t="s">
        <v>7</v>
      </c>
      <c r="B88" s="143"/>
      <c r="C88" s="143"/>
      <c r="D88" s="143"/>
      <c r="E88" s="143"/>
      <c r="F88" s="143"/>
    </row>
    <row r="89" spans="1:6" ht="15" x14ac:dyDescent="0.2">
      <c r="A89" s="62"/>
      <c r="B89" s="148"/>
      <c r="C89" s="148"/>
      <c r="D89" s="149"/>
      <c r="E89" s="149"/>
      <c r="F89" s="50"/>
    </row>
  </sheetData>
  <mergeCells count="7">
    <mergeCell ref="B89:E89"/>
    <mergeCell ref="A30:E30"/>
    <mergeCell ref="B81:C81"/>
    <mergeCell ref="B83:E83"/>
    <mergeCell ref="A84:E84"/>
    <mergeCell ref="A85:E85"/>
    <mergeCell ref="A88:F88"/>
  </mergeCells>
  <dataValidations count="2">
    <dataValidation type="list" operator="lessThan" allowBlank="1" showInputMessage="1" sqref="B34 B36 B38" xr:uid="{E459ABF5-4F97-421A-88FC-9FFA944EAB96}">
      <formula1>dnrServices</formula1>
    </dataValidation>
    <dataValidation type="list" allowBlank="1" showInputMessage="1" showErrorMessage="1" sqref="B80:C80 B12:C20 B78:C78" xr:uid="{913E0742-F815-4890-AF11-0B3E5CD71DFC}">
      <formula1>Liste_Activités</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1799B-B2FD-4EF7-AF8D-D1F338B5AAFA}">
  <sheetPr>
    <pageSetUpPr fitToPage="1"/>
  </sheetPr>
  <dimension ref="A12:F91"/>
  <sheetViews>
    <sheetView view="pageBreakPreview" topLeftCell="A31" zoomScale="80" zoomScaleNormal="100" zoomScaleSheetLayoutView="80" workbookViewId="0">
      <selection activeCell="B66" sqref="B66:D6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53" t="s">
        <v>43</v>
      </c>
      <c r="C26" s="21"/>
      <c r="D26" s="21"/>
      <c r="E26" s="21"/>
      <c r="F26" s="21"/>
    </row>
    <row r="27" spans="1:6" x14ac:dyDescent="0.2">
      <c r="A27" s="18"/>
      <c r="B27" s="21"/>
      <c r="C27" s="23"/>
      <c r="D27" s="23"/>
      <c r="E27" s="24"/>
      <c r="F27" s="21"/>
    </row>
    <row r="28" spans="1:6" ht="15" x14ac:dyDescent="0.2">
      <c r="A28" s="17"/>
      <c r="B28" s="23"/>
      <c r="C28" s="23"/>
      <c r="D28" s="27" t="s">
        <v>11</v>
      </c>
      <c r="E28" s="27" t="s">
        <v>52</v>
      </c>
      <c r="F28" s="21"/>
    </row>
    <row r="29" spans="1:6" ht="13.5" thickBot="1" x14ac:dyDescent="0.25">
      <c r="A29" s="19"/>
      <c r="B29" s="19"/>
      <c r="C29" s="19"/>
      <c r="D29" s="19"/>
      <c r="E29" s="19"/>
      <c r="F29" s="20"/>
    </row>
    <row r="30" spans="1:6" s="40" customFormat="1" ht="21.75" customHeight="1" x14ac:dyDescent="0.2">
      <c r="A30" s="144" t="s">
        <v>0</v>
      </c>
      <c r="B30" s="144"/>
      <c r="C30" s="144"/>
      <c r="D30" s="144"/>
      <c r="E30" s="144"/>
      <c r="F30" s="144"/>
    </row>
    <row r="31" spans="1:6" x14ac:dyDescent="0.2">
      <c r="A31" s="17"/>
      <c r="B31" s="18"/>
      <c r="C31" s="17"/>
      <c r="D31" s="17"/>
      <c r="E31" s="17"/>
    </row>
    <row r="32" spans="1:6" ht="14.25" x14ac:dyDescent="0.2">
      <c r="A32" s="21"/>
      <c r="B32" s="22" t="s">
        <v>6</v>
      </c>
      <c r="C32" s="22"/>
      <c r="D32" s="22"/>
      <c r="E32" s="28"/>
      <c r="F32" s="21"/>
    </row>
    <row r="33" spans="1:6" ht="14.25" x14ac:dyDescent="0.2">
      <c r="A33" s="21"/>
      <c r="B33" s="140"/>
      <c r="C33" s="140"/>
      <c r="D33" s="140"/>
      <c r="E33" s="28"/>
      <c r="F33" s="21"/>
    </row>
    <row r="34" spans="1:6" ht="14.25" x14ac:dyDescent="0.2">
      <c r="A34" s="21"/>
      <c r="B34" s="140"/>
      <c r="C34" s="140"/>
      <c r="D34" s="140"/>
      <c r="E34" s="28"/>
      <c r="F34" s="21"/>
    </row>
    <row r="35" spans="1:6" ht="14.25" x14ac:dyDescent="0.2">
      <c r="A35" s="21"/>
      <c r="B35" s="140" t="s">
        <v>53</v>
      </c>
      <c r="C35" s="140"/>
      <c r="D35" s="140"/>
      <c r="E35" s="28"/>
      <c r="F35" s="21"/>
    </row>
    <row r="36" spans="1:6" ht="14.25" x14ac:dyDescent="0.2">
      <c r="A36" s="21"/>
      <c r="B36" s="140"/>
      <c r="C36" s="140"/>
      <c r="D36" s="140"/>
      <c r="E36" s="28"/>
      <c r="F36" s="21"/>
    </row>
    <row r="37" spans="1:6" ht="14.25" x14ac:dyDescent="0.2">
      <c r="A37" s="21"/>
      <c r="B37" s="140"/>
      <c r="C37" s="140"/>
      <c r="D37" s="140"/>
      <c r="E37" s="28"/>
      <c r="F37" s="21"/>
    </row>
    <row r="38" spans="1:6" ht="14.25" x14ac:dyDescent="0.2">
      <c r="A38" s="21"/>
      <c r="B38" s="140" t="s">
        <v>54</v>
      </c>
      <c r="C38" s="140"/>
      <c r="D38" s="140"/>
      <c r="E38" s="28"/>
      <c r="F38" s="21"/>
    </row>
    <row r="39" spans="1:6" ht="14.25" x14ac:dyDescent="0.2">
      <c r="A39" s="21"/>
      <c r="B39" s="140"/>
      <c r="C39" s="140"/>
      <c r="D39" s="140"/>
      <c r="E39" s="28"/>
      <c r="F39" s="21"/>
    </row>
    <row r="40" spans="1:6" ht="14.25" x14ac:dyDescent="0.2">
      <c r="A40" s="21"/>
      <c r="B40" s="140"/>
      <c r="C40" s="140"/>
      <c r="D40" s="140"/>
      <c r="E40" s="28"/>
      <c r="F40" s="21"/>
    </row>
    <row r="41" spans="1:6" ht="28.5" customHeight="1" x14ac:dyDescent="0.2">
      <c r="A41" s="21"/>
      <c r="B41" s="140"/>
      <c r="C41" s="140"/>
      <c r="D41" s="140"/>
      <c r="E41" s="28"/>
      <c r="F41" s="21"/>
    </row>
    <row r="42" spans="1:6" ht="14.25" x14ac:dyDescent="0.2">
      <c r="A42" s="21"/>
      <c r="B42" s="140"/>
      <c r="C42" s="140"/>
      <c r="D42" s="140"/>
      <c r="E42" s="28"/>
      <c r="F42" s="21"/>
    </row>
    <row r="43" spans="1:6" ht="14.25" x14ac:dyDescent="0.2">
      <c r="A43" s="21"/>
      <c r="B43" s="140"/>
      <c r="C43" s="140"/>
      <c r="D43" s="140"/>
      <c r="E43" s="28"/>
      <c r="F43" s="21"/>
    </row>
    <row r="44" spans="1:6" ht="14.25" x14ac:dyDescent="0.2">
      <c r="A44" s="21"/>
      <c r="B44" s="140"/>
      <c r="C44" s="140"/>
      <c r="D44" s="140"/>
      <c r="E44" s="28"/>
      <c r="F44" s="21"/>
    </row>
    <row r="45" spans="1:6" ht="14.25" x14ac:dyDescent="0.2">
      <c r="A45" s="21"/>
      <c r="B45" s="140"/>
      <c r="C45" s="140"/>
      <c r="D45" s="140"/>
      <c r="E45" s="28"/>
      <c r="F45" s="21"/>
    </row>
    <row r="46" spans="1:6" ht="14.25" x14ac:dyDescent="0.2">
      <c r="A46" s="21"/>
      <c r="B46" s="140"/>
      <c r="C46" s="140"/>
      <c r="D46" s="140"/>
      <c r="E46" s="28"/>
      <c r="F46" s="21"/>
    </row>
    <row r="47" spans="1:6" ht="14.25" x14ac:dyDescent="0.2">
      <c r="A47" s="21"/>
      <c r="B47" s="140"/>
      <c r="C47" s="140"/>
      <c r="D47" s="140"/>
      <c r="E47" s="28"/>
      <c r="F47" s="21"/>
    </row>
    <row r="48" spans="1:6" ht="14.25" x14ac:dyDescent="0.2">
      <c r="A48" s="21"/>
      <c r="B48" s="140"/>
      <c r="C48" s="140"/>
      <c r="D48" s="140"/>
      <c r="E48" s="28"/>
      <c r="F48" s="21"/>
    </row>
    <row r="49" spans="1:6" ht="14.25" x14ac:dyDescent="0.2">
      <c r="A49" s="21"/>
      <c r="B49" s="140"/>
      <c r="C49" s="140"/>
      <c r="D49" s="140"/>
      <c r="E49" s="28"/>
      <c r="F49" s="21"/>
    </row>
    <row r="50" spans="1:6" ht="14.25" x14ac:dyDescent="0.2">
      <c r="A50" s="21"/>
      <c r="B50" s="140"/>
      <c r="C50" s="140"/>
      <c r="D50" s="140"/>
      <c r="E50" s="28"/>
      <c r="F50" s="21"/>
    </row>
    <row r="51" spans="1:6" ht="14.25" x14ac:dyDescent="0.2">
      <c r="A51" s="21"/>
      <c r="B51" s="140"/>
      <c r="C51" s="140"/>
      <c r="D51" s="140"/>
      <c r="E51" s="28"/>
      <c r="F51" s="21"/>
    </row>
    <row r="52" spans="1:6" ht="14.25" x14ac:dyDescent="0.2">
      <c r="A52" s="21"/>
      <c r="B52" s="140"/>
      <c r="C52" s="140"/>
      <c r="D52" s="140"/>
      <c r="E52" s="28"/>
      <c r="F52" s="21"/>
    </row>
    <row r="53" spans="1:6" ht="14.25" x14ac:dyDescent="0.2">
      <c r="A53" s="21"/>
      <c r="B53" s="140"/>
      <c r="C53" s="140"/>
      <c r="D53" s="140"/>
      <c r="E53" s="28"/>
      <c r="F53" s="21"/>
    </row>
    <row r="54" spans="1:6" ht="14.25" x14ac:dyDescent="0.2">
      <c r="A54" s="21"/>
      <c r="B54" s="140"/>
      <c r="C54" s="140"/>
      <c r="D54" s="140"/>
      <c r="E54" s="28"/>
      <c r="F54" s="21"/>
    </row>
    <row r="55" spans="1:6" ht="14.25" x14ac:dyDescent="0.2">
      <c r="A55" s="21"/>
      <c r="B55" s="140"/>
      <c r="C55" s="140"/>
      <c r="D55" s="140"/>
      <c r="E55" s="28"/>
      <c r="F55" s="21"/>
    </row>
    <row r="56" spans="1:6" ht="14.25" x14ac:dyDescent="0.2">
      <c r="A56" s="21"/>
      <c r="B56" s="140"/>
      <c r="C56" s="140"/>
      <c r="D56" s="140"/>
      <c r="E56" s="28"/>
      <c r="F56" s="21"/>
    </row>
    <row r="57" spans="1:6" ht="14.25" x14ac:dyDescent="0.2">
      <c r="A57" s="21"/>
      <c r="B57" s="140"/>
      <c r="C57" s="140"/>
      <c r="D57" s="140"/>
      <c r="E57" s="28"/>
      <c r="F57" s="21"/>
    </row>
    <row r="58" spans="1:6" ht="14.25" x14ac:dyDescent="0.2">
      <c r="A58" s="21"/>
      <c r="B58" s="140"/>
      <c r="C58" s="140"/>
      <c r="D58" s="140"/>
      <c r="E58" s="28"/>
      <c r="F58" s="21"/>
    </row>
    <row r="59" spans="1:6" ht="14.25" x14ac:dyDescent="0.2">
      <c r="A59" s="21"/>
      <c r="B59" s="140"/>
      <c r="C59" s="140"/>
      <c r="D59" s="140"/>
      <c r="E59" s="28"/>
      <c r="F59" s="21"/>
    </row>
    <row r="60" spans="1:6" ht="14.25" x14ac:dyDescent="0.2">
      <c r="A60" s="21"/>
      <c r="B60" s="140"/>
      <c r="C60" s="140"/>
      <c r="D60" s="140"/>
      <c r="E60" s="28"/>
      <c r="F60" s="21"/>
    </row>
    <row r="61" spans="1:6" ht="14.25" x14ac:dyDescent="0.2">
      <c r="A61" s="21"/>
      <c r="B61" s="140"/>
      <c r="C61" s="140"/>
      <c r="D61" s="140"/>
      <c r="E61" s="28"/>
      <c r="F61" s="21"/>
    </row>
    <row r="62" spans="1:6" ht="14.25" x14ac:dyDescent="0.2">
      <c r="A62" s="21"/>
      <c r="B62" s="140"/>
      <c r="C62" s="140"/>
      <c r="D62" s="140"/>
      <c r="E62" s="28"/>
      <c r="F62" s="21"/>
    </row>
    <row r="63" spans="1:6" ht="14.25" x14ac:dyDescent="0.2">
      <c r="A63" s="21"/>
      <c r="B63" s="140"/>
      <c r="C63" s="140"/>
      <c r="D63" s="140"/>
      <c r="E63" s="28"/>
      <c r="F63" s="21"/>
    </row>
    <row r="64" spans="1:6" s="50" customFormat="1" ht="14.25" x14ac:dyDescent="0.2">
      <c r="A64" s="46"/>
      <c r="B64" s="47"/>
      <c r="C64" s="48" t="s">
        <v>38</v>
      </c>
      <c r="D64" s="48" t="s">
        <v>39</v>
      </c>
      <c r="E64" s="49"/>
      <c r="F64" s="46"/>
    </row>
    <row r="65" spans="1:6" s="50" customFormat="1" ht="14.25" x14ac:dyDescent="0.2">
      <c r="A65" s="46"/>
      <c r="B65" s="47"/>
      <c r="C65" s="51">
        <v>2.75</v>
      </c>
      <c r="D65" s="52">
        <v>285</v>
      </c>
      <c r="E65" s="49"/>
      <c r="F65" s="46"/>
    </row>
    <row r="66" spans="1:6" ht="14.25" x14ac:dyDescent="0.2">
      <c r="A66" s="21"/>
      <c r="B66" s="140"/>
      <c r="C66" s="140"/>
      <c r="D66" s="140"/>
      <c r="E66" s="28"/>
      <c r="F66" s="21"/>
    </row>
    <row r="67" spans="1:6" ht="13.5" customHeight="1" x14ac:dyDescent="0.2">
      <c r="A67" s="21"/>
      <c r="B67" s="140"/>
      <c r="C67" s="140"/>
      <c r="D67" s="140"/>
      <c r="E67" s="28"/>
      <c r="F67" s="21"/>
    </row>
    <row r="68" spans="1:6" ht="13.5" customHeight="1" x14ac:dyDescent="0.2">
      <c r="A68" s="21"/>
      <c r="B68" s="25" t="s">
        <v>15</v>
      </c>
      <c r="C68" s="26"/>
      <c r="D68" s="26"/>
      <c r="E68" s="29">
        <f>D65*C65</f>
        <v>783.75</v>
      </c>
      <c r="F68" s="21"/>
    </row>
    <row r="69" spans="1:6" ht="13.5" customHeight="1" x14ac:dyDescent="0.2">
      <c r="A69" s="21"/>
      <c r="B69" s="34" t="s">
        <v>12</v>
      </c>
      <c r="C69" s="26"/>
      <c r="D69" s="26"/>
      <c r="E69" s="30">
        <v>0</v>
      </c>
      <c r="F69" s="21"/>
    </row>
    <row r="70" spans="1:6" ht="13.5" customHeight="1" x14ac:dyDescent="0.2">
      <c r="A70" s="21"/>
      <c r="B70" s="34" t="s">
        <v>13</v>
      </c>
      <c r="C70" s="26"/>
      <c r="D70" s="26"/>
      <c r="E70" s="30">
        <v>0</v>
      </c>
      <c r="F70" s="21"/>
    </row>
    <row r="71" spans="1:6" ht="13.5" customHeight="1" x14ac:dyDescent="0.2">
      <c r="A71" s="21"/>
      <c r="B71" s="25" t="s">
        <v>14</v>
      </c>
      <c r="C71" s="26"/>
      <c r="D71" s="26"/>
      <c r="E71" s="29">
        <f>SUM(E68:E70)</f>
        <v>783.75</v>
      </c>
      <c r="F71" s="21"/>
    </row>
    <row r="72" spans="1:6" ht="13.5" customHeight="1" x14ac:dyDescent="0.2">
      <c r="A72" s="21"/>
      <c r="B72" s="26" t="s">
        <v>5</v>
      </c>
      <c r="C72" s="31">
        <v>0.05</v>
      </c>
      <c r="D72" s="26"/>
      <c r="E72" s="35">
        <f>ROUND(E71*C72,2)</f>
        <v>39.19</v>
      </c>
      <c r="F72" s="21"/>
    </row>
    <row r="73" spans="1:6" ht="13.5" customHeight="1" x14ac:dyDescent="0.2">
      <c r="A73" s="21"/>
      <c r="B73" s="26" t="s">
        <v>4</v>
      </c>
      <c r="C73" s="42">
        <v>9.9750000000000005E-2</v>
      </c>
      <c r="D73" s="26"/>
      <c r="E73" s="43">
        <f>ROUND(E71*C73,2)</f>
        <v>78.180000000000007</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901.12000000000012</v>
      </c>
      <c r="F75" s="21"/>
    </row>
    <row r="76" spans="1:6" ht="15.75" thickTop="1" x14ac:dyDescent="0.2">
      <c r="A76" s="21"/>
      <c r="B76" s="145"/>
      <c r="C76" s="145"/>
      <c r="D76" s="145"/>
      <c r="E76" s="36"/>
      <c r="F76" s="21"/>
    </row>
    <row r="77" spans="1:6" ht="15" x14ac:dyDescent="0.2">
      <c r="A77" s="21"/>
      <c r="B77" s="141" t="s">
        <v>18</v>
      </c>
      <c r="C77" s="141"/>
      <c r="D77" s="141"/>
      <c r="E77" s="36">
        <v>0</v>
      </c>
      <c r="F77" s="21"/>
    </row>
    <row r="78" spans="1:6" ht="15" x14ac:dyDescent="0.2">
      <c r="A78" s="21"/>
      <c r="B78" s="145"/>
      <c r="C78" s="145"/>
      <c r="D78" s="145"/>
      <c r="E78" s="36"/>
      <c r="F78" s="21"/>
    </row>
    <row r="79" spans="1:6" ht="19.5" customHeight="1" x14ac:dyDescent="0.2">
      <c r="A79" s="21"/>
      <c r="B79" s="37" t="s">
        <v>17</v>
      </c>
      <c r="C79" s="38"/>
      <c r="D79" s="38"/>
      <c r="E79" s="39">
        <f>E75-E77</f>
        <v>901.12000000000012</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38"/>
      <c r="C82" s="138"/>
      <c r="D82" s="138"/>
      <c r="E82" s="138"/>
      <c r="F82" s="21"/>
    </row>
    <row r="83" spans="1:6" ht="14.25" x14ac:dyDescent="0.2">
      <c r="A83" s="146" t="s">
        <v>29</v>
      </c>
      <c r="B83" s="146"/>
      <c r="C83" s="146"/>
      <c r="D83" s="146"/>
      <c r="E83" s="146"/>
      <c r="F83" s="146"/>
    </row>
    <row r="84" spans="1:6" ht="14.25" x14ac:dyDescent="0.2">
      <c r="A84" s="142" t="s">
        <v>30</v>
      </c>
      <c r="B84" s="142"/>
      <c r="C84" s="142"/>
      <c r="D84" s="142"/>
      <c r="E84" s="142"/>
      <c r="F84" s="142"/>
    </row>
    <row r="85" spans="1:6" x14ac:dyDescent="0.2">
      <c r="A85" s="21"/>
      <c r="B85" s="21"/>
      <c r="C85" s="21"/>
      <c r="D85" s="21"/>
      <c r="E85" s="21"/>
      <c r="F85" s="21"/>
    </row>
    <row r="86" spans="1:6" x14ac:dyDescent="0.2">
      <c r="A86" s="21"/>
      <c r="B86" s="139"/>
      <c r="C86" s="139"/>
      <c r="D86" s="139"/>
      <c r="E86" s="139"/>
      <c r="F86" s="21"/>
    </row>
    <row r="87" spans="1:6" ht="15" x14ac:dyDescent="0.2">
      <c r="A87" s="143" t="s">
        <v>7</v>
      </c>
      <c r="B87" s="143"/>
      <c r="C87" s="143"/>
      <c r="D87" s="143"/>
      <c r="E87" s="143"/>
      <c r="F87" s="143"/>
    </row>
    <row r="89" spans="1:6" ht="39.75" customHeight="1" x14ac:dyDescent="0.2">
      <c r="B89" s="136"/>
      <c r="C89" s="137"/>
      <c r="D89" s="137"/>
    </row>
    <row r="90" spans="1:6" ht="13.5" customHeight="1" x14ac:dyDescent="0.2"/>
    <row r="91" spans="1:6" x14ac:dyDescent="0.2">
      <c r="B91" s="16"/>
      <c r="C91" s="16"/>
      <c r="D91" s="16"/>
    </row>
  </sheetData>
  <mergeCells count="43">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6:D66"/>
    <mergeCell ref="B67:D67"/>
    <mergeCell ref="B76:D76"/>
    <mergeCell ref="B89:D89"/>
    <mergeCell ref="B78:D78"/>
    <mergeCell ref="B82:E82"/>
    <mergeCell ref="A83:F83"/>
    <mergeCell ref="A84:F84"/>
    <mergeCell ref="B86:E86"/>
    <mergeCell ref="A87:F87"/>
  </mergeCells>
  <dataValidations count="1">
    <dataValidation type="list" allowBlank="1" showInputMessage="1" showErrorMessage="1" sqref="B76:B78 B12:B20 B33:B67" xr:uid="{AF7D4E49-7A57-4448-9DFB-E514E1D85330}">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ACE4A-32CE-49E5-B2C8-B2C227C41CBE}">
  <sheetPr>
    <pageSetUpPr fitToPage="1"/>
  </sheetPr>
  <dimension ref="A1:F88"/>
  <sheetViews>
    <sheetView tabSelected="1"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54"/>
      <c r="B1" s="54"/>
      <c r="C1" s="54"/>
      <c r="D1" s="55"/>
      <c r="E1" s="56"/>
      <c r="F1" s="56"/>
    </row>
    <row r="2" spans="1:6" ht="12.75" customHeight="1" x14ac:dyDescent="0.2">
      <c r="A2" s="54"/>
      <c r="B2" s="54"/>
      <c r="C2" s="54"/>
      <c r="D2" s="55"/>
      <c r="E2" s="56"/>
      <c r="F2" s="56"/>
    </row>
    <row r="3" spans="1:6" ht="12.75" customHeight="1" x14ac:dyDescent="0.2">
      <c r="A3" s="54"/>
      <c r="B3" s="54"/>
      <c r="C3" s="54"/>
      <c r="D3" s="55"/>
      <c r="E3" s="56"/>
      <c r="F3" s="56"/>
    </row>
    <row r="4" spans="1:6" ht="12.75" customHeight="1" x14ac:dyDescent="0.2">
      <c r="A4" s="54"/>
      <c r="B4" s="54"/>
      <c r="C4" s="54"/>
      <c r="D4" s="55"/>
      <c r="E4" s="56"/>
      <c r="F4" s="56"/>
    </row>
    <row r="5" spans="1:6" ht="12.75" customHeight="1" x14ac:dyDescent="0.2">
      <c r="A5" s="54"/>
      <c r="B5" s="54"/>
      <c r="C5" s="54"/>
      <c r="D5" s="55"/>
      <c r="E5" s="56"/>
      <c r="F5" s="56"/>
    </row>
    <row r="6" spans="1:6" ht="12.75" customHeight="1" x14ac:dyDescent="0.2">
      <c r="A6" s="54"/>
      <c r="B6" s="54"/>
      <c r="C6" s="54"/>
      <c r="D6" s="55"/>
      <c r="E6" s="56"/>
      <c r="F6" s="56"/>
    </row>
    <row r="7" spans="1:6" ht="12.75" customHeight="1" x14ac:dyDescent="0.2">
      <c r="A7" s="54"/>
      <c r="B7" s="54"/>
      <c r="C7" s="54"/>
      <c r="D7" s="55"/>
      <c r="E7" s="56"/>
      <c r="F7" s="56"/>
    </row>
    <row r="8" spans="1:6" ht="12.75" customHeight="1" x14ac:dyDescent="0.2">
      <c r="A8" s="54"/>
      <c r="B8" s="54"/>
      <c r="C8" s="54"/>
      <c r="D8" s="55"/>
      <c r="E8" s="56"/>
      <c r="F8" s="56"/>
    </row>
    <row r="9" spans="1:6" ht="12.75" customHeight="1" x14ac:dyDescent="0.2">
      <c r="A9" s="54"/>
      <c r="B9" s="54"/>
      <c r="C9" s="54"/>
      <c r="D9" s="55"/>
      <c r="E9" s="56"/>
      <c r="F9" s="56"/>
    </row>
    <row r="10" spans="1:6" ht="12.75" customHeight="1" x14ac:dyDescent="0.2">
      <c r="A10" s="54"/>
      <c r="B10" s="54"/>
      <c r="C10" s="54"/>
      <c r="D10" s="55"/>
      <c r="E10" s="56"/>
      <c r="F10" s="56"/>
    </row>
    <row r="11" spans="1:6" ht="12.75" customHeight="1" x14ac:dyDescent="0.2">
      <c r="A11" s="54"/>
      <c r="B11" s="54"/>
      <c r="C11" s="54"/>
      <c r="D11" s="55"/>
      <c r="E11" s="56"/>
      <c r="F11" s="56"/>
    </row>
    <row r="12" spans="1:6" ht="12.75" customHeight="1" x14ac:dyDescent="0.2">
      <c r="A12" s="54"/>
      <c r="B12" s="57"/>
      <c r="C12" s="57"/>
      <c r="D12" s="55"/>
      <c r="E12" s="56"/>
      <c r="F12" s="56"/>
    </row>
    <row r="13" spans="1:6" ht="12.75" customHeight="1" x14ac:dyDescent="0.2">
      <c r="A13" s="54"/>
      <c r="B13" s="57"/>
      <c r="C13" s="57"/>
      <c r="D13" s="55"/>
      <c r="E13" s="56"/>
      <c r="F13" s="56"/>
    </row>
    <row r="14" spans="1:6" ht="12.75" customHeight="1" x14ac:dyDescent="0.2">
      <c r="A14" s="54"/>
      <c r="B14" s="57"/>
      <c r="C14" s="57"/>
      <c r="D14" s="55"/>
      <c r="E14" s="56"/>
      <c r="F14" s="56"/>
    </row>
    <row r="15" spans="1:6" ht="12.75" customHeight="1" x14ac:dyDescent="0.2">
      <c r="A15" s="54"/>
      <c r="B15" s="57"/>
      <c r="C15" s="57"/>
      <c r="D15" s="55"/>
      <c r="E15" s="56"/>
      <c r="F15" s="56"/>
    </row>
    <row r="16" spans="1:6" ht="12.75" customHeight="1" x14ac:dyDescent="0.2">
      <c r="A16" s="54"/>
      <c r="B16" s="57"/>
      <c r="C16" s="57"/>
      <c r="D16" s="55"/>
      <c r="E16" s="56"/>
      <c r="F16" s="56"/>
    </row>
    <row r="17" spans="1:6" ht="12.75" customHeight="1" x14ac:dyDescent="0.2">
      <c r="A17" s="54"/>
      <c r="B17" s="57"/>
      <c r="C17" s="57"/>
      <c r="D17" s="55"/>
      <c r="E17" s="56"/>
      <c r="F17" s="56"/>
    </row>
    <row r="18" spans="1:6" ht="12.75" customHeight="1" x14ac:dyDescent="0.2">
      <c r="A18" s="54"/>
      <c r="B18" s="57"/>
      <c r="C18" s="57"/>
      <c r="D18" s="55"/>
      <c r="E18" s="56"/>
      <c r="F18" s="56"/>
    </row>
    <row r="19" spans="1:6" ht="12.75" customHeight="1" x14ac:dyDescent="0.2">
      <c r="A19" s="54"/>
      <c r="B19" s="57"/>
      <c r="C19" s="57"/>
      <c r="D19" s="55"/>
      <c r="E19" s="56"/>
      <c r="F19" s="56"/>
    </row>
    <row r="20" spans="1:6" ht="12.75" customHeight="1" x14ac:dyDescent="0.2">
      <c r="A20" s="54"/>
      <c r="B20" s="57"/>
      <c r="C20" s="57"/>
      <c r="D20" s="55"/>
      <c r="E20" s="56"/>
      <c r="F20" s="56"/>
    </row>
    <row r="21" spans="1:6" ht="15" customHeight="1" x14ac:dyDescent="0.2">
      <c r="A21" s="62"/>
      <c r="B21" s="59" t="s">
        <v>151</v>
      </c>
      <c r="C21" s="59"/>
      <c r="D21" s="60"/>
      <c r="E21" s="61"/>
      <c r="F21" s="61"/>
    </row>
    <row r="22" spans="1:6" ht="15" customHeight="1" x14ac:dyDescent="0.2">
      <c r="A22" s="62"/>
      <c r="B22" s="62"/>
      <c r="C22" s="62"/>
      <c r="D22" s="60"/>
      <c r="E22" s="61"/>
      <c r="F22" s="61"/>
    </row>
    <row r="23" spans="1:6" ht="15" customHeight="1" x14ac:dyDescent="0.2">
      <c r="A23" s="62"/>
      <c r="B23" s="59" t="s">
        <v>135</v>
      </c>
      <c r="C23" s="59"/>
      <c r="D23" s="60"/>
      <c r="E23" s="61"/>
      <c r="F23" s="61"/>
    </row>
    <row r="24" spans="1:6" ht="15" customHeight="1" x14ac:dyDescent="0.2">
      <c r="A24" s="62"/>
      <c r="B24" s="63" t="s">
        <v>136</v>
      </c>
      <c r="C24" s="62"/>
      <c r="D24" s="60"/>
      <c r="E24" s="61"/>
      <c r="F24" s="61"/>
    </row>
    <row r="25" spans="1:6" ht="15" customHeight="1" x14ac:dyDescent="0.2">
      <c r="A25" s="62"/>
      <c r="B25" s="62" t="s">
        <v>152</v>
      </c>
      <c r="C25" s="62"/>
      <c r="D25" s="60"/>
      <c r="E25" s="61"/>
      <c r="F25" s="61"/>
    </row>
    <row r="26" spans="1:6" ht="15" customHeight="1" x14ac:dyDescent="0.2">
      <c r="A26" s="62"/>
      <c r="B26" s="62" t="s">
        <v>153</v>
      </c>
      <c r="C26" s="62"/>
      <c r="D26" s="60"/>
      <c r="E26" s="61"/>
      <c r="F26" s="61"/>
    </row>
    <row r="27" spans="1:6" ht="15" customHeight="1" x14ac:dyDescent="0.2">
      <c r="A27" s="59"/>
      <c r="B27" s="62"/>
      <c r="C27" s="62"/>
      <c r="D27" s="65"/>
      <c r="E27" s="66"/>
      <c r="F27" s="66"/>
    </row>
    <row r="28" spans="1:6" ht="15.95" customHeight="1" x14ac:dyDescent="0.2">
      <c r="A28" s="62"/>
      <c r="B28" s="59"/>
      <c r="C28" s="59"/>
      <c r="D28" s="66" t="s">
        <v>11</v>
      </c>
      <c r="E28" s="67" t="s">
        <v>154</v>
      </c>
      <c r="F28" s="67"/>
    </row>
    <row r="29" spans="1:6" ht="13.5" customHeight="1" thickBot="1" x14ac:dyDescent="0.25">
      <c r="A29" s="160"/>
      <c r="B29" s="160"/>
      <c r="C29" s="160"/>
      <c r="D29" s="161"/>
      <c r="E29" s="162"/>
      <c r="F29" s="162"/>
    </row>
    <row r="30" spans="1:6" ht="21.75" customHeight="1" x14ac:dyDescent="0.2">
      <c r="A30" s="163" t="s">
        <v>0</v>
      </c>
      <c r="B30" s="163"/>
      <c r="C30" s="163"/>
      <c r="D30" s="163"/>
      <c r="E30" s="163"/>
      <c r="F30" s="164"/>
    </row>
    <row r="31" spans="1:6" ht="14.25" customHeight="1" x14ac:dyDescent="0.2">
      <c r="A31" s="165"/>
      <c r="B31" s="165"/>
      <c r="C31" s="165"/>
      <c r="D31" s="165"/>
      <c r="E31" s="165"/>
      <c r="F31" s="165"/>
    </row>
    <row r="32" spans="1:6" ht="14.25" customHeight="1" x14ac:dyDescent="0.2">
      <c r="A32" s="78"/>
      <c r="B32" s="115" t="s">
        <v>6</v>
      </c>
      <c r="C32" s="166"/>
      <c r="D32" s="167"/>
      <c r="E32" s="93"/>
      <c r="F32" s="93"/>
    </row>
    <row r="33" spans="1:6" ht="14.25" customHeight="1" x14ac:dyDescent="0.2">
      <c r="A33" s="78"/>
      <c r="B33" s="78"/>
      <c r="C33" s="78"/>
      <c r="D33" s="167"/>
      <c r="E33" s="93"/>
      <c r="F33" s="93"/>
    </row>
    <row r="34" spans="1:6" ht="14.25" customHeight="1" x14ac:dyDescent="0.2">
      <c r="A34" s="78"/>
      <c r="B34" s="168" t="s">
        <v>36</v>
      </c>
      <c r="C34" s="169"/>
      <c r="D34" s="170"/>
      <c r="E34" s="170"/>
      <c r="F34" s="170"/>
    </row>
    <row r="35" spans="1:6" ht="14.25" customHeight="1" x14ac:dyDescent="0.2">
      <c r="A35" s="78"/>
      <c r="B35" s="168" t="s">
        <v>155</v>
      </c>
      <c r="C35" s="171"/>
      <c r="D35" s="170"/>
      <c r="E35" s="170"/>
      <c r="F35" s="170"/>
    </row>
    <row r="36" spans="1:6" ht="14.25" customHeight="1" x14ac:dyDescent="0.2">
      <c r="A36" s="78"/>
      <c r="B36" s="168" t="s">
        <v>156</v>
      </c>
      <c r="C36" s="169"/>
      <c r="D36" s="170"/>
      <c r="E36" s="170"/>
      <c r="F36" s="170"/>
    </row>
    <row r="37" spans="1:6" ht="14.25" customHeight="1" x14ac:dyDescent="0.2">
      <c r="A37" s="78"/>
      <c r="B37" s="168" t="s">
        <v>155</v>
      </c>
      <c r="C37" s="169"/>
      <c r="D37" s="170"/>
      <c r="E37" s="170"/>
      <c r="F37" s="170"/>
    </row>
    <row r="38" spans="1:6" ht="14.25" customHeight="1" x14ac:dyDescent="0.2">
      <c r="A38" s="78"/>
      <c r="B38" s="168" t="s">
        <v>157</v>
      </c>
      <c r="C38" s="169"/>
      <c r="D38" s="170"/>
      <c r="E38" s="170"/>
      <c r="F38" s="170"/>
    </row>
    <row r="39" spans="1:6" ht="14.25" customHeight="1" x14ac:dyDescent="0.2">
      <c r="A39" s="78"/>
      <c r="B39" s="168" t="s">
        <v>155</v>
      </c>
      <c r="C39" s="169"/>
      <c r="D39" s="170"/>
      <c r="E39" s="170"/>
      <c r="F39" s="170"/>
    </row>
    <row r="40" spans="1:6" ht="14.25" customHeight="1" x14ac:dyDescent="0.2">
      <c r="A40" s="78"/>
      <c r="B40" s="168" t="s">
        <v>25</v>
      </c>
      <c r="C40" s="171"/>
      <c r="D40" s="170"/>
      <c r="E40" s="170"/>
      <c r="F40" s="170"/>
    </row>
    <row r="41" spans="1:6" ht="14.25" customHeight="1" x14ac:dyDescent="0.2">
      <c r="A41" s="78"/>
      <c r="B41" s="168"/>
      <c r="C41" s="169"/>
      <c r="D41" s="170"/>
      <c r="E41" s="170"/>
      <c r="F41" s="170"/>
    </row>
    <row r="42" spans="1:6" ht="14.25" customHeight="1" x14ac:dyDescent="0.2">
      <c r="A42" s="78"/>
      <c r="B42" s="168"/>
      <c r="C42" s="169"/>
      <c r="D42" s="170"/>
      <c r="E42" s="170"/>
      <c r="F42" s="170"/>
    </row>
    <row r="43" spans="1:6" ht="14.25" customHeight="1" x14ac:dyDescent="0.2">
      <c r="A43" s="78"/>
      <c r="B43" s="168"/>
      <c r="C43" s="169"/>
      <c r="D43" s="170"/>
      <c r="E43" s="170"/>
      <c r="F43" s="170"/>
    </row>
    <row r="44" spans="1:6" ht="14.25" customHeight="1" x14ac:dyDescent="0.2">
      <c r="A44" s="78"/>
      <c r="B44" s="168"/>
      <c r="C44" s="169"/>
      <c r="D44" s="170"/>
      <c r="E44" s="170"/>
      <c r="F44" s="170"/>
    </row>
    <row r="45" spans="1:6" ht="14.25" customHeight="1" x14ac:dyDescent="0.2">
      <c r="A45" s="78"/>
      <c r="B45" s="168"/>
      <c r="C45" s="169"/>
      <c r="D45" s="170"/>
      <c r="E45" s="170"/>
      <c r="F45" s="170"/>
    </row>
    <row r="46" spans="1:6" ht="14.25" customHeight="1" x14ac:dyDescent="0.2">
      <c r="A46" s="78"/>
      <c r="B46" s="168"/>
      <c r="C46" s="169"/>
      <c r="D46" s="170"/>
      <c r="E46" s="170"/>
      <c r="F46" s="170"/>
    </row>
    <row r="47" spans="1:6" ht="14.25" customHeight="1" x14ac:dyDescent="0.2">
      <c r="A47" s="78"/>
      <c r="B47" s="168"/>
      <c r="C47" s="169"/>
      <c r="D47" s="170"/>
      <c r="E47" s="170"/>
      <c r="F47" s="170"/>
    </row>
    <row r="48" spans="1:6" ht="14.25" customHeight="1" x14ac:dyDescent="0.2">
      <c r="A48" s="78"/>
      <c r="B48" s="168"/>
      <c r="C48" s="169"/>
      <c r="D48" s="170"/>
      <c r="E48" s="170"/>
      <c r="F48" s="170"/>
    </row>
    <row r="49" spans="1:6" ht="14.25" customHeight="1" x14ac:dyDescent="0.2">
      <c r="A49" s="78"/>
      <c r="B49" s="168"/>
      <c r="C49" s="169"/>
      <c r="D49" s="170"/>
      <c r="E49" s="170"/>
      <c r="F49" s="170"/>
    </row>
    <row r="50" spans="1:6" ht="14.25" customHeight="1" x14ac:dyDescent="0.2">
      <c r="A50" s="78"/>
      <c r="B50" s="168"/>
      <c r="C50" s="172"/>
      <c r="D50" s="172"/>
      <c r="E50" s="170"/>
      <c r="F50" s="170"/>
    </row>
    <row r="51" spans="1:6" ht="14.25" customHeight="1" x14ac:dyDescent="0.2">
      <c r="A51" s="78"/>
      <c r="B51" s="168"/>
      <c r="C51" s="169"/>
      <c r="D51" s="170"/>
      <c r="E51" s="170"/>
      <c r="F51" s="170"/>
    </row>
    <row r="52" spans="1:6" ht="14.25" customHeight="1" x14ac:dyDescent="0.2">
      <c r="A52" s="78"/>
      <c r="B52" s="168"/>
      <c r="C52" s="169"/>
      <c r="D52" s="170"/>
      <c r="E52" s="170"/>
      <c r="F52" s="170"/>
    </row>
    <row r="53" spans="1:6" ht="14.25" customHeight="1" x14ac:dyDescent="0.2">
      <c r="A53" s="78"/>
      <c r="B53" s="168"/>
      <c r="C53" s="169"/>
      <c r="D53" s="170"/>
      <c r="E53" s="170"/>
      <c r="F53" s="170"/>
    </row>
    <row r="54" spans="1:6" ht="14.25" customHeight="1" x14ac:dyDescent="0.2">
      <c r="A54" s="78"/>
      <c r="B54" s="168"/>
      <c r="C54" s="169"/>
      <c r="D54" s="170"/>
      <c r="E54" s="170"/>
      <c r="F54" s="170"/>
    </row>
    <row r="55" spans="1:6" ht="14.25" customHeight="1" x14ac:dyDescent="0.2">
      <c r="A55" s="78"/>
      <c r="B55" s="168"/>
      <c r="C55" s="169"/>
      <c r="D55" s="170"/>
      <c r="E55" s="170"/>
      <c r="F55" s="170"/>
    </row>
    <row r="56" spans="1:6" ht="14.25" customHeight="1" x14ac:dyDescent="0.2">
      <c r="A56" s="78"/>
      <c r="B56" s="168"/>
      <c r="C56" s="169"/>
      <c r="D56" s="170"/>
      <c r="E56" s="170"/>
      <c r="F56" s="170"/>
    </row>
    <row r="57" spans="1:6" ht="14.25" customHeight="1" x14ac:dyDescent="0.2">
      <c r="A57" s="78"/>
      <c r="B57" s="168"/>
      <c r="C57" s="169"/>
      <c r="D57" s="170"/>
      <c r="E57" s="170"/>
      <c r="F57" s="170"/>
    </row>
    <row r="58" spans="1:6" ht="14.25" customHeight="1" x14ac:dyDescent="0.2">
      <c r="A58" s="78"/>
      <c r="B58" s="168"/>
      <c r="C58" s="169"/>
      <c r="D58" s="170"/>
      <c r="E58" s="170"/>
      <c r="F58" s="170"/>
    </row>
    <row r="59" spans="1:6" ht="14.25" customHeight="1" x14ac:dyDescent="0.2">
      <c r="A59" s="78"/>
      <c r="B59" s="168"/>
      <c r="C59" s="169"/>
      <c r="D59" s="170"/>
      <c r="E59" s="170"/>
      <c r="F59" s="170"/>
    </row>
    <row r="60" spans="1:6" ht="14.25" customHeight="1" x14ac:dyDescent="0.2">
      <c r="A60" s="78"/>
      <c r="B60" s="168"/>
      <c r="C60" s="169"/>
      <c r="D60" s="170"/>
      <c r="E60" s="170"/>
      <c r="F60" s="170"/>
    </row>
    <row r="61" spans="1:6" ht="14.25" customHeight="1" x14ac:dyDescent="0.2">
      <c r="A61" s="78"/>
      <c r="B61" s="168"/>
      <c r="C61" s="169"/>
      <c r="D61" s="170"/>
      <c r="E61" s="170"/>
      <c r="F61" s="170"/>
    </row>
    <row r="62" spans="1:6" ht="14.25" customHeight="1" x14ac:dyDescent="0.2">
      <c r="A62" s="78"/>
      <c r="B62" s="168"/>
      <c r="C62" s="169"/>
      <c r="D62" s="170"/>
      <c r="E62" s="170"/>
      <c r="F62" s="170"/>
    </row>
    <row r="63" spans="1:6" ht="14.25" customHeight="1" x14ac:dyDescent="0.2">
      <c r="A63" s="78"/>
      <c r="B63" s="173"/>
      <c r="C63" s="174"/>
      <c r="D63" s="175"/>
      <c r="E63" s="170"/>
      <c r="F63" s="170"/>
    </row>
    <row r="64" spans="1:6" ht="14.25" customHeight="1" x14ac:dyDescent="0.2">
      <c r="A64" s="78"/>
      <c r="B64" s="173"/>
      <c r="C64" s="92"/>
      <c r="D64" s="93"/>
      <c r="E64" s="170"/>
      <c r="F64" s="170"/>
    </row>
    <row r="65" spans="1:6" ht="14.25" customHeight="1" x14ac:dyDescent="0.2">
      <c r="A65" s="78"/>
      <c r="B65" s="168"/>
      <c r="C65" s="176" t="s">
        <v>38</v>
      </c>
      <c r="D65" s="177" t="s">
        <v>39</v>
      </c>
      <c r="E65" s="170"/>
      <c r="F65" s="170"/>
    </row>
    <row r="66" spans="1:6" ht="14.25" customHeight="1" x14ac:dyDescent="0.2">
      <c r="A66" s="78"/>
      <c r="B66" s="168"/>
      <c r="C66" s="178">
        <v>12</v>
      </c>
      <c r="D66" s="179">
        <v>350</v>
      </c>
      <c r="E66" s="180"/>
      <c r="F66" s="180"/>
    </row>
    <row r="67" spans="1:6" ht="14.25" customHeight="1" x14ac:dyDescent="0.2">
      <c r="A67" s="78"/>
      <c r="B67" s="173"/>
      <c r="C67" s="178"/>
      <c r="D67" s="179"/>
      <c r="E67" s="170"/>
      <c r="F67" s="170"/>
    </row>
    <row r="68" spans="1:6" ht="13.5" customHeight="1" x14ac:dyDescent="0.2">
      <c r="A68" s="78"/>
      <c r="B68" s="173"/>
      <c r="C68" s="181"/>
      <c r="D68" s="181"/>
      <c r="E68" s="181"/>
      <c r="F68" s="78"/>
    </row>
    <row r="69" spans="1:6" ht="15.95" customHeight="1" x14ac:dyDescent="0.2">
      <c r="A69" s="62"/>
      <c r="B69" s="102" t="s">
        <v>15</v>
      </c>
      <c r="C69" s="102"/>
      <c r="D69" s="60"/>
      <c r="E69" s="103">
        <v>4200</v>
      </c>
      <c r="F69" s="103"/>
    </row>
    <row r="70" spans="1:6" ht="15.95" customHeight="1" x14ac:dyDescent="0.2">
      <c r="A70" s="62"/>
      <c r="B70" s="105" t="s">
        <v>12</v>
      </c>
      <c r="C70" s="106"/>
      <c r="D70" s="60"/>
      <c r="E70" s="107">
        <v>25</v>
      </c>
      <c r="F70" s="107"/>
    </row>
    <row r="71" spans="1:6" ht="15.95" customHeight="1" x14ac:dyDescent="0.2">
      <c r="A71" s="62"/>
      <c r="B71" s="182" t="s">
        <v>150</v>
      </c>
      <c r="C71" s="106"/>
      <c r="D71" s="60"/>
      <c r="E71" s="107">
        <v>0</v>
      </c>
      <c r="F71" s="107"/>
    </row>
    <row r="72" spans="1:6" ht="15.95" customHeight="1" x14ac:dyDescent="0.2">
      <c r="A72" s="62"/>
      <c r="B72" s="182" t="s">
        <v>13</v>
      </c>
      <c r="C72" s="106"/>
      <c r="D72" s="60"/>
      <c r="E72" s="107">
        <v>0</v>
      </c>
      <c r="F72" s="107"/>
    </row>
    <row r="73" spans="1:6" ht="15.95" customHeight="1" x14ac:dyDescent="0.2">
      <c r="A73" s="62"/>
      <c r="B73" s="59" t="s">
        <v>14</v>
      </c>
      <c r="C73" s="102"/>
      <c r="D73" s="60"/>
      <c r="E73" s="109">
        <v>4225</v>
      </c>
      <c r="F73" s="109"/>
    </row>
    <row r="74" spans="1:6" ht="15.95" customHeight="1" x14ac:dyDescent="0.2">
      <c r="A74" s="62"/>
      <c r="B74" s="106" t="s">
        <v>5</v>
      </c>
      <c r="C74" s="110">
        <v>0.05</v>
      </c>
      <c r="D74" s="106"/>
      <c r="E74" s="111">
        <v>211.25</v>
      </c>
      <c r="F74" s="111"/>
    </row>
    <row r="75" spans="1:6" ht="15.95" customHeight="1" x14ac:dyDescent="0.2">
      <c r="A75" s="62"/>
      <c r="B75" s="112" t="s">
        <v>4</v>
      </c>
      <c r="C75" s="113">
        <v>9.9750000000000005E-2</v>
      </c>
      <c r="D75" s="106"/>
      <c r="E75" s="114">
        <v>421.44</v>
      </c>
      <c r="F75" s="111"/>
    </row>
    <row r="76" spans="1:6" ht="15.95" customHeight="1" x14ac:dyDescent="0.2">
      <c r="A76" s="62"/>
      <c r="B76" s="115"/>
      <c r="C76" s="62"/>
      <c r="D76" s="60"/>
      <c r="E76" s="61"/>
      <c r="F76" s="61"/>
    </row>
    <row r="77" spans="1:6" ht="15.95" customHeight="1" thickBot="1" x14ac:dyDescent="0.25">
      <c r="A77" s="62"/>
      <c r="B77" s="117" t="s">
        <v>16</v>
      </c>
      <c r="C77" s="102"/>
      <c r="D77" s="118"/>
      <c r="E77" s="119">
        <v>4857.6899999999996</v>
      </c>
      <c r="F77" s="120"/>
    </row>
    <row r="78" spans="1:6" ht="15.95" customHeight="1" thickTop="1" x14ac:dyDescent="0.2">
      <c r="A78" s="62"/>
      <c r="B78" s="112"/>
      <c r="C78" s="112"/>
      <c r="D78" s="112"/>
      <c r="E78" s="121"/>
      <c r="F78" s="112"/>
    </row>
    <row r="79" spans="1:6" ht="15.95" customHeight="1" x14ac:dyDescent="0.2">
      <c r="A79" s="62"/>
      <c r="B79" s="115" t="s">
        <v>18</v>
      </c>
      <c r="C79" s="112"/>
      <c r="D79" s="60"/>
      <c r="E79" s="61">
        <v>0</v>
      </c>
      <c r="F79" s="61"/>
    </row>
    <row r="80" spans="1:6" ht="15.95" customHeight="1" x14ac:dyDescent="0.2">
      <c r="A80" s="62"/>
      <c r="B80" s="102"/>
      <c r="C80" s="112"/>
      <c r="D80" s="112"/>
      <c r="E80" s="121"/>
      <c r="F80" s="112"/>
    </row>
    <row r="81" spans="1:6" ht="15.95" customHeight="1" x14ac:dyDescent="0.2">
      <c r="A81" s="62"/>
      <c r="B81" s="183" t="s">
        <v>17</v>
      </c>
      <c r="C81" s="184"/>
      <c r="D81" s="185"/>
      <c r="E81" s="186">
        <v>4857.6899999999996</v>
      </c>
      <c r="F81" s="61"/>
    </row>
    <row r="82" spans="1:6" ht="15.95" customHeight="1" x14ac:dyDescent="0.2">
      <c r="A82" s="62"/>
      <c r="B82" s="62"/>
      <c r="C82" s="62"/>
      <c r="D82" s="60"/>
      <c r="E82" s="61"/>
      <c r="F82" s="61"/>
    </row>
    <row r="83" spans="1:6" ht="15.95" customHeight="1" x14ac:dyDescent="0.2">
      <c r="A83" s="130"/>
      <c r="B83" s="153"/>
      <c r="C83" s="154"/>
      <c r="D83" s="154"/>
      <c r="E83" s="154"/>
      <c r="F83" s="187"/>
    </row>
    <row r="84" spans="1:6" ht="15.95" customHeight="1" x14ac:dyDescent="0.2">
      <c r="A84" s="156" t="s">
        <v>29</v>
      </c>
      <c r="B84" s="156"/>
      <c r="C84" s="156"/>
      <c r="D84" s="156"/>
      <c r="E84" s="156"/>
      <c r="F84" s="115"/>
    </row>
    <row r="85" spans="1:6" ht="15.95" customHeight="1" x14ac:dyDescent="0.2">
      <c r="A85" s="158" t="s">
        <v>30</v>
      </c>
      <c r="B85" s="158"/>
      <c r="C85" s="158"/>
      <c r="D85" s="158"/>
      <c r="E85" s="158"/>
      <c r="F85" s="46"/>
    </row>
    <row r="86" spans="1:6" ht="15.95" customHeight="1" x14ac:dyDescent="0.2">
      <c r="A86" s="132"/>
      <c r="B86" s="132"/>
      <c r="C86" s="132"/>
      <c r="D86" s="132"/>
      <c r="E86" s="132"/>
      <c r="F86" s="46"/>
    </row>
    <row r="87" spans="1:6" ht="15.95" customHeight="1" x14ac:dyDescent="0.2">
      <c r="A87" s="132"/>
      <c r="B87" s="132"/>
      <c r="C87" s="132"/>
      <c r="D87" s="132"/>
      <c r="E87" s="132"/>
      <c r="F87" s="46"/>
    </row>
    <row r="88" spans="1:6" ht="15.95" customHeight="1" x14ac:dyDescent="0.2">
      <c r="A88" s="188" t="s">
        <v>7</v>
      </c>
      <c r="B88" s="188"/>
      <c r="C88" s="188"/>
      <c r="D88" s="188"/>
      <c r="E88" s="188"/>
      <c r="F88" s="188"/>
    </row>
  </sheetData>
  <mergeCells count="6">
    <mergeCell ref="A30:E30"/>
    <mergeCell ref="B81:C81"/>
    <mergeCell ref="B83:E83"/>
    <mergeCell ref="A84:E84"/>
    <mergeCell ref="A85:E85"/>
    <mergeCell ref="A88:F88"/>
  </mergeCells>
  <printOptions horizontalCentered="1"/>
  <pageMargins left="0" right="0" top="0" bottom="0" header="0" footer="0"/>
  <pageSetup scale="63"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7E9A0-FFAB-428E-A8C7-F3A3B5218393}">
  <sheetPr>
    <pageSetUpPr fitToPage="1"/>
  </sheetPr>
  <dimension ref="A12:F91"/>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53" t="s">
        <v>43</v>
      </c>
      <c r="C26" s="21"/>
      <c r="D26" s="21"/>
      <c r="E26" s="21"/>
      <c r="F26" s="21"/>
    </row>
    <row r="27" spans="1:6" x14ac:dyDescent="0.2">
      <c r="A27" s="18"/>
      <c r="B27" s="21"/>
      <c r="C27" s="23"/>
      <c r="D27" s="23"/>
      <c r="E27" s="24"/>
      <c r="F27" s="21"/>
    </row>
    <row r="28" spans="1:6" ht="15" x14ac:dyDescent="0.2">
      <c r="A28" s="17"/>
      <c r="B28" s="23"/>
      <c r="C28" s="23"/>
      <c r="D28" s="27" t="s">
        <v>11</v>
      </c>
      <c r="E28" s="27" t="s">
        <v>56</v>
      </c>
      <c r="F28" s="21"/>
    </row>
    <row r="29" spans="1:6" ht="13.5" thickBot="1" x14ac:dyDescent="0.25">
      <c r="A29" s="19"/>
      <c r="B29" s="19"/>
      <c r="C29" s="19"/>
      <c r="D29" s="19"/>
      <c r="E29" s="19"/>
      <c r="F29" s="20"/>
    </row>
    <row r="30" spans="1:6" s="40" customFormat="1" ht="21.75" customHeight="1" x14ac:dyDescent="0.2">
      <c r="A30" s="144" t="s">
        <v>0</v>
      </c>
      <c r="B30" s="144"/>
      <c r="C30" s="144"/>
      <c r="D30" s="144"/>
      <c r="E30" s="144"/>
      <c r="F30" s="144"/>
    </row>
    <row r="31" spans="1:6" x14ac:dyDescent="0.2">
      <c r="A31" s="17"/>
      <c r="B31" s="18"/>
      <c r="C31" s="17"/>
      <c r="D31" s="17"/>
      <c r="E31" s="17"/>
    </row>
    <row r="32" spans="1:6" ht="14.25" x14ac:dyDescent="0.2">
      <c r="A32" s="21"/>
      <c r="B32" s="22" t="s">
        <v>6</v>
      </c>
      <c r="C32" s="22"/>
      <c r="D32" s="22"/>
      <c r="E32" s="28"/>
      <c r="F32" s="21"/>
    </row>
    <row r="33" spans="1:6" ht="14.25" x14ac:dyDescent="0.2">
      <c r="A33" s="21"/>
      <c r="B33" s="140"/>
      <c r="C33" s="140"/>
      <c r="D33" s="140"/>
      <c r="E33" s="28"/>
      <c r="F33" s="21"/>
    </row>
    <row r="34" spans="1:6" ht="14.25" x14ac:dyDescent="0.2">
      <c r="A34" s="21"/>
      <c r="B34" s="140"/>
      <c r="C34" s="140"/>
      <c r="D34" s="140"/>
      <c r="E34" s="28"/>
      <c r="F34" s="21"/>
    </row>
    <row r="35" spans="1:6" ht="14.25" x14ac:dyDescent="0.2">
      <c r="A35" s="21"/>
      <c r="B35" s="140" t="s">
        <v>57</v>
      </c>
      <c r="C35" s="140"/>
      <c r="D35" s="140"/>
      <c r="E35" s="28"/>
      <c r="F35" s="21"/>
    </row>
    <row r="36" spans="1:6" ht="14.25" x14ac:dyDescent="0.2">
      <c r="A36" s="21"/>
      <c r="B36" s="140"/>
      <c r="C36" s="140"/>
      <c r="D36" s="140"/>
      <c r="E36" s="28"/>
      <c r="F36" s="21"/>
    </row>
    <row r="37" spans="1:6" ht="14.25" x14ac:dyDescent="0.2">
      <c r="A37" s="21"/>
      <c r="B37" s="140"/>
      <c r="C37" s="140"/>
      <c r="D37" s="140"/>
      <c r="E37" s="28"/>
      <c r="F37" s="21"/>
    </row>
    <row r="38" spans="1:6" ht="14.25" x14ac:dyDescent="0.2">
      <c r="A38" s="21"/>
      <c r="B38" s="140"/>
      <c r="C38" s="140"/>
      <c r="D38" s="140"/>
      <c r="E38" s="28"/>
      <c r="F38" s="21"/>
    </row>
    <row r="39" spans="1:6" ht="14.25" x14ac:dyDescent="0.2">
      <c r="A39" s="21"/>
      <c r="B39" s="140"/>
      <c r="C39" s="140"/>
      <c r="D39" s="140"/>
      <c r="E39" s="28"/>
      <c r="F39" s="21"/>
    </row>
    <row r="40" spans="1:6" ht="14.25" x14ac:dyDescent="0.2">
      <c r="A40" s="21"/>
      <c r="B40" s="140"/>
      <c r="C40" s="140"/>
      <c r="D40" s="140"/>
      <c r="E40" s="28"/>
      <c r="F40" s="21"/>
    </row>
    <row r="41" spans="1:6" ht="28.5" customHeight="1" x14ac:dyDescent="0.2">
      <c r="A41" s="21"/>
      <c r="B41" s="140"/>
      <c r="C41" s="140"/>
      <c r="D41" s="140"/>
      <c r="E41" s="28"/>
      <c r="F41" s="21"/>
    </row>
    <row r="42" spans="1:6" ht="14.25" x14ac:dyDescent="0.2">
      <c r="A42" s="21"/>
      <c r="B42" s="140"/>
      <c r="C42" s="140"/>
      <c r="D42" s="140"/>
      <c r="E42" s="28"/>
      <c r="F42" s="21"/>
    </row>
    <row r="43" spans="1:6" ht="14.25" x14ac:dyDescent="0.2">
      <c r="A43" s="21"/>
      <c r="B43" s="140"/>
      <c r="C43" s="140"/>
      <c r="D43" s="140"/>
      <c r="E43" s="28"/>
      <c r="F43" s="21"/>
    </row>
    <row r="44" spans="1:6" ht="14.25" x14ac:dyDescent="0.2">
      <c r="A44" s="21"/>
      <c r="B44" s="140"/>
      <c r="C44" s="140"/>
      <c r="D44" s="140"/>
      <c r="E44" s="28"/>
      <c r="F44" s="21"/>
    </row>
    <row r="45" spans="1:6" ht="14.25" x14ac:dyDescent="0.2">
      <c r="A45" s="21"/>
      <c r="B45" s="140"/>
      <c r="C45" s="140"/>
      <c r="D45" s="140"/>
      <c r="E45" s="28"/>
      <c r="F45" s="21"/>
    </row>
    <row r="46" spans="1:6" ht="14.25" x14ac:dyDescent="0.2">
      <c r="A46" s="21"/>
      <c r="B46" s="140"/>
      <c r="C46" s="140"/>
      <c r="D46" s="140"/>
      <c r="E46" s="28"/>
      <c r="F46" s="21"/>
    </row>
    <row r="47" spans="1:6" ht="14.25" x14ac:dyDescent="0.2">
      <c r="A47" s="21"/>
      <c r="B47" s="140"/>
      <c r="C47" s="140"/>
      <c r="D47" s="140"/>
      <c r="E47" s="28"/>
      <c r="F47" s="21"/>
    </row>
    <row r="48" spans="1:6" ht="14.25" x14ac:dyDescent="0.2">
      <c r="A48" s="21"/>
      <c r="B48" s="140"/>
      <c r="C48" s="140"/>
      <c r="D48" s="140"/>
      <c r="E48" s="28"/>
      <c r="F48" s="21"/>
    </row>
    <row r="49" spans="1:6" ht="14.25" x14ac:dyDescent="0.2">
      <c r="A49" s="21"/>
      <c r="B49" s="140"/>
      <c r="C49" s="140"/>
      <c r="D49" s="140"/>
      <c r="E49" s="28"/>
      <c r="F49" s="21"/>
    </row>
    <row r="50" spans="1:6" ht="14.25" x14ac:dyDescent="0.2">
      <c r="A50" s="21"/>
      <c r="B50" s="140"/>
      <c r="C50" s="140"/>
      <c r="D50" s="140"/>
      <c r="E50" s="28"/>
      <c r="F50" s="21"/>
    </row>
    <row r="51" spans="1:6" ht="14.25" x14ac:dyDescent="0.2">
      <c r="A51" s="21"/>
      <c r="B51" s="140"/>
      <c r="C51" s="140"/>
      <c r="D51" s="140"/>
      <c r="E51" s="28"/>
      <c r="F51" s="21"/>
    </row>
    <row r="52" spans="1:6" ht="14.25" x14ac:dyDescent="0.2">
      <c r="A52" s="21"/>
      <c r="B52" s="140"/>
      <c r="C52" s="140"/>
      <c r="D52" s="140"/>
      <c r="E52" s="28"/>
      <c r="F52" s="21"/>
    </row>
    <row r="53" spans="1:6" ht="14.25" x14ac:dyDescent="0.2">
      <c r="A53" s="21"/>
      <c r="B53" s="140"/>
      <c r="C53" s="140"/>
      <c r="D53" s="140"/>
      <c r="E53" s="28"/>
      <c r="F53" s="21"/>
    </row>
    <row r="54" spans="1:6" ht="14.25" x14ac:dyDescent="0.2">
      <c r="A54" s="21"/>
      <c r="B54" s="140"/>
      <c r="C54" s="140"/>
      <c r="D54" s="140"/>
      <c r="E54" s="28"/>
      <c r="F54" s="21"/>
    </row>
    <row r="55" spans="1:6" ht="14.25" x14ac:dyDescent="0.2">
      <c r="A55" s="21"/>
      <c r="B55" s="140"/>
      <c r="C55" s="140"/>
      <c r="D55" s="140"/>
      <c r="E55" s="28"/>
      <c r="F55" s="21"/>
    </row>
    <row r="56" spans="1:6" ht="14.25" x14ac:dyDescent="0.2">
      <c r="A56" s="21"/>
      <c r="B56" s="140"/>
      <c r="C56" s="140"/>
      <c r="D56" s="140"/>
      <c r="E56" s="28"/>
      <c r="F56" s="21"/>
    </row>
    <row r="57" spans="1:6" ht="14.25" x14ac:dyDescent="0.2">
      <c r="A57" s="21"/>
      <c r="B57" s="140"/>
      <c r="C57" s="140"/>
      <c r="D57" s="140"/>
      <c r="E57" s="28"/>
      <c r="F57" s="21"/>
    </row>
    <row r="58" spans="1:6" ht="14.25" x14ac:dyDescent="0.2">
      <c r="A58" s="21"/>
      <c r="B58" s="140"/>
      <c r="C58" s="140"/>
      <c r="D58" s="140"/>
      <c r="E58" s="28"/>
      <c r="F58" s="21"/>
    </row>
    <row r="59" spans="1:6" ht="14.25" x14ac:dyDescent="0.2">
      <c r="A59" s="21"/>
      <c r="B59" s="140"/>
      <c r="C59" s="140"/>
      <c r="D59" s="140"/>
      <c r="E59" s="28"/>
      <c r="F59" s="21"/>
    </row>
    <row r="60" spans="1:6" ht="14.25" x14ac:dyDescent="0.2">
      <c r="A60" s="21"/>
      <c r="B60" s="140"/>
      <c r="C60" s="140"/>
      <c r="D60" s="140"/>
      <c r="E60" s="28"/>
      <c r="F60" s="21"/>
    </row>
    <row r="61" spans="1:6" ht="14.25" x14ac:dyDescent="0.2">
      <c r="A61" s="21"/>
      <c r="B61" s="140"/>
      <c r="C61" s="140"/>
      <c r="D61" s="140"/>
      <c r="E61" s="28"/>
      <c r="F61" s="21"/>
    </row>
    <row r="62" spans="1:6" ht="14.25" x14ac:dyDescent="0.2">
      <c r="A62" s="21"/>
      <c r="B62" s="140"/>
      <c r="C62" s="140"/>
      <c r="D62" s="140"/>
      <c r="E62" s="28"/>
      <c r="F62" s="21"/>
    </row>
    <row r="63" spans="1:6" ht="14.25" x14ac:dyDescent="0.2">
      <c r="A63" s="21"/>
      <c r="B63" s="140"/>
      <c r="C63" s="140"/>
      <c r="D63" s="140"/>
      <c r="E63" s="28"/>
      <c r="F63" s="21"/>
    </row>
    <row r="64" spans="1:6" s="50" customFormat="1" ht="14.25" x14ac:dyDescent="0.2">
      <c r="A64" s="46"/>
      <c r="B64" s="47"/>
      <c r="C64" s="48"/>
      <c r="D64" s="48"/>
      <c r="E64" s="49"/>
      <c r="F64" s="46"/>
    </row>
    <row r="65" spans="1:6" s="50" customFormat="1" ht="14.25" x14ac:dyDescent="0.2">
      <c r="A65" s="46"/>
      <c r="B65" s="47"/>
      <c r="C65" s="51"/>
      <c r="D65" s="52"/>
      <c r="E65" s="49"/>
      <c r="F65" s="46"/>
    </row>
    <row r="66" spans="1:6" ht="14.25" x14ac:dyDescent="0.2">
      <c r="A66" s="21"/>
      <c r="B66" s="140"/>
      <c r="C66" s="140"/>
      <c r="D66" s="140"/>
      <c r="E66" s="28"/>
      <c r="F66" s="21"/>
    </row>
    <row r="67" spans="1:6" ht="13.5" customHeight="1" x14ac:dyDescent="0.2">
      <c r="A67" s="21"/>
      <c r="B67" s="140"/>
      <c r="C67" s="140"/>
      <c r="D67" s="140"/>
      <c r="E67" s="28"/>
      <c r="F67" s="21"/>
    </row>
    <row r="68" spans="1:6" ht="13.5" customHeight="1" x14ac:dyDescent="0.2">
      <c r="A68" s="21"/>
      <c r="B68" s="25" t="s">
        <v>15</v>
      </c>
      <c r="C68" s="26"/>
      <c r="D68" s="26"/>
      <c r="E68" s="29">
        <f>1.25*295</f>
        <v>368.75</v>
      </c>
      <c r="F68" s="21"/>
    </row>
    <row r="69" spans="1:6" ht="13.5" customHeight="1" x14ac:dyDescent="0.2">
      <c r="A69" s="21"/>
      <c r="B69" s="34" t="s">
        <v>12</v>
      </c>
      <c r="C69" s="26"/>
      <c r="D69" s="26"/>
      <c r="E69" s="30">
        <v>0</v>
      </c>
      <c r="F69" s="21"/>
    </row>
    <row r="70" spans="1:6" ht="13.5" customHeight="1" x14ac:dyDescent="0.2">
      <c r="A70" s="21"/>
      <c r="B70" s="34" t="s">
        <v>13</v>
      </c>
      <c r="C70" s="26"/>
      <c r="D70" s="26"/>
      <c r="E70" s="30">
        <v>0</v>
      </c>
      <c r="F70" s="21"/>
    </row>
    <row r="71" spans="1:6" ht="13.5" customHeight="1" x14ac:dyDescent="0.2">
      <c r="A71" s="21"/>
      <c r="B71" s="25" t="s">
        <v>14</v>
      </c>
      <c r="C71" s="26"/>
      <c r="D71" s="26"/>
      <c r="E71" s="29">
        <f>SUM(E68:E70)</f>
        <v>368.75</v>
      </c>
      <c r="F71" s="21"/>
    </row>
    <row r="72" spans="1:6" ht="13.5" customHeight="1" x14ac:dyDescent="0.2">
      <c r="A72" s="21"/>
      <c r="B72" s="26" t="s">
        <v>5</v>
      </c>
      <c r="C72" s="31">
        <v>0.05</v>
      </c>
      <c r="D72" s="26"/>
      <c r="E72" s="35">
        <f>ROUND(E71*C72,2)</f>
        <v>18.440000000000001</v>
      </c>
      <c r="F72" s="21"/>
    </row>
    <row r="73" spans="1:6" ht="13.5" customHeight="1" x14ac:dyDescent="0.2">
      <c r="A73" s="21"/>
      <c r="B73" s="26" t="s">
        <v>4</v>
      </c>
      <c r="C73" s="42">
        <v>9.9750000000000005E-2</v>
      </c>
      <c r="D73" s="26"/>
      <c r="E73" s="43">
        <f>ROUND(E71*C73,2)</f>
        <v>36.78</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423.97</v>
      </c>
      <c r="F75" s="21"/>
    </row>
    <row r="76" spans="1:6" ht="15.75" thickTop="1" x14ac:dyDescent="0.2">
      <c r="A76" s="21"/>
      <c r="B76" s="145"/>
      <c r="C76" s="145"/>
      <c r="D76" s="145"/>
      <c r="E76" s="36"/>
      <c r="F76" s="21"/>
    </row>
    <row r="77" spans="1:6" ht="15" x14ac:dyDescent="0.2">
      <c r="A77" s="21"/>
      <c r="B77" s="141" t="s">
        <v>18</v>
      </c>
      <c r="C77" s="141"/>
      <c r="D77" s="141"/>
      <c r="E77" s="36">
        <v>0</v>
      </c>
      <c r="F77" s="21"/>
    </row>
    <row r="78" spans="1:6" ht="15" x14ac:dyDescent="0.2">
      <c r="A78" s="21"/>
      <c r="B78" s="145"/>
      <c r="C78" s="145"/>
      <c r="D78" s="145"/>
      <c r="E78" s="36"/>
      <c r="F78" s="21"/>
    </row>
    <row r="79" spans="1:6" ht="19.5" customHeight="1" x14ac:dyDescent="0.2">
      <c r="A79" s="21"/>
      <c r="B79" s="37" t="s">
        <v>17</v>
      </c>
      <c r="C79" s="38"/>
      <c r="D79" s="38"/>
      <c r="E79" s="39">
        <f>E75-E77</f>
        <v>423.97</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38"/>
      <c r="C82" s="138"/>
      <c r="D82" s="138"/>
      <c r="E82" s="138"/>
      <c r="F82" s="21"/>
    </row>
    <row r="83" spans="1:6" ht="14.25" x14ac:dyDescent="0.2">
      <c r="A83" s="146" t="s">
        <v>29</v>
      </c>
      <c r="B83" s="146"/>
      <c r="C83" s="146"/>
      <c r="D83" s="146"/>
      <c r="E83" s="146"/>
      <c r="F83" s="146"/>
    </row>
    <row r="84" spans="1:6" ht="14.25" x14ac:dyDescent="0.2">
      <c r="A84" s="142" t="s">
        <v>30</v>
      </c>
      <c r="B84" s="142"/>
      <c r="C84" s="142"/>
      <c r="D84" s="142"/>
      <c r="E84" s="142"/>
      <c r="F84" s="142"/>
    </row>
    <row r="85" spans="1:6" x14ac:dyDescent="0.2">
      <c r="A85" s="21"/>
      <c r="B85" s="21"/>
      <c r="C85" s="21"/>
      <c r="D85" s="21"/>
      <c r="E85" s="21"/>
      <c r="F85" s="21"/>
    </row>
    <row r="86" spans="1:6" x14ac:dyDescent="0.2">
      <c r="A86" s="21"/>
      <c r="B86" s="139"/>
      <c r="C86" s="139"/>
      <c r="D86" s="139"/>
      <c r="E86" s="139"/>
      <c r="F86" s="21"/>
    </row>
    <row r="87" spans="1:6" ht="15" x14ac:dyDescent="0.2">
      <c r="A87" s="143" t="s">
        <v>7</v>
      </c>
      <c r="B87" s="143"/>
      <c r="C87" s="143"/>
      <c r="D87" s="143"/>
      <c r="E87" s="143"/>
      <c r="F87" s="143"/>
    </row>
    <row r="89" spans="1:6" ht="39.75" customHeight="1" x14ac:dyDescent="0.2">
      <c r="B89" s="136"/>
      <c r="C89" s="137"/>
      <c r="D89" s="137"/>
    </row>
    <row r="90" spans="1:6" ht="13.5" customHeight="1" x14ac:dyDescent="0.2"/>
    <row r="91" spans="1:6" x14ac:dyDescent="0.2">
      <c r="B91" s="16"/>
      <c r="C91" s="16"/>
      <c r="D91" s="16"/>
    </row>
  </sheetData>
  <mergeCells count="43">
    <mergeCell ref="B89:D89"/>
    <mergeCell ref="B78:D78"/>
    <mergeCell ref="B82:E82"/>
    <mergeCell ref="A83:F83"/>
    <mergeCell ref="A84:F84"/>
    <mergeCell ref="B86:E86"/>
    <mergeCell ref="A87:F87"/>
    <mergeCell ref="B77:D77"/>
    <mergeCell ref="B56:D56"/>
    <mergeCell ref="B57:D57"/>
    <mergeCell ref="B58:D58"/>
    <mergeCell ref="B59:D59"/>
    <mergeCell ref="B60:D60"/>
    <mergeCell ref="B61:D61"/>
    <mergeCell ref="B62:D62"/>
    <mergeCell ref="B63:D63"/>
    <mergeCell ref="B66:D66"/>
    <mergeCell ref="B67:D67"/>
    <mergeCell ref="B76:D7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B67" xr:uid="{D3F996C0-3BF8-4B09-A375-48579522E60D}">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81488-754A-43A5-B77F-029B95C3CF24}">
  <sheetPr>
    <pageSetUpPr fitToPage="1"/>
  </sheetPr>
  <dimension ref="A12:F92"/>
  <sheetViews>
    <sheetView view="pageBreakPreview" topLeftCell="A40"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53" t="s">
        <v>43</v>
      </c>
      <c r="C26" s="21"/>
      <c r="D26" s="21"/>
      <c r="E26" s="21"/>
      <c r="F26" s="21"/>
    </row>
    <row r="27" spans="1:6" x14ac:dyDescent="0.2">
      <c r="A27" s="18"/>
      <c r="B27" s="21"/>
      <c r="C27" s="23"/>
      <c r="D27" s="23"/>
      <c r="E27" s="24"/>
      <c r="F27" s="21"/>
    </row>
    <row r="28" spans="1:6" ht="15" x14ac:dyDescent="0.2">
      <c r="A28" s="17"/>
      <c r="B28" s="23"/>
      <c r="C28" s="23"/>
      <c r="D28" s="27" t="s">
        <v>11</v>
      </c>
      <c r="E28" s="27" t="s">
        <v>59</v>
      </c>
      <c r="F28" s="21"/>
    </row>
    <row r="29" spans="1:6" ht="13.5" thickBot="1" x14ac:dyDescent="0.25">
      <c r="A29" s="19"/>
      <c r="B29" s="19"/>
      <c r="C29" s="19"/>
      <c r="D29" s="19"/>
      <c r="E29" s="19"/>
      <c r="F29" s="20"/>
    </row>
    <row r="30" spans="1:6" s="40" customFormat="1" ht="21.75" customHeight="1" x14ac:dyDescent="0.2">
      <c r="A30" s="144" t="s">
        <v>0</v>
      </c>
      <c r="B30" s="144"/>
      <c r="C30" s="144"/>
      <c r="D30" s="144"/>
      <c r="E30" s="144"/>
      <c r="F30" s="144"/>
    </row>
    <row r="31" spans="1:6" x14ac:dyDescent="0.2">
      <c r="A31" s="17"/>
      <c r="B31" s="18"/>
      <c r="C31" s="17"/>
      <c r="D31" s="17"/>
      <c r="E31" s="17"/>
    </row>
    <row r="32" spans="1:6" ht="14.25" x14ac:dyDescent="0.2">
      <c r="A32" s="21"/>
      <c r="B32" s="22" t="s">
        <v>6</v>
      </c>
      <c r="C32" s="22"/>
      <c r="D32" s="22"/>
      <c r="E32" s="28"/>
      <c r="F32" s="21"/>
    </row>
    <row r="33" spans="1:6" ht="14.25" x14ac:dyDescent="0.2">
      <c r="A33" s="21"/>
      <c r="B33" s="140"/>
      <c r="C33" s="140"/>
      <c r="D33" s="140"/>
      <c r="E33" s="28"/>
      <c r="F33" s="21"/>
    </row>
    <row r="34" spans="1:6" ht="14.25" x14ac:dyDescent="0.2">
      <c r="A34" s="21"/>
      <c r="B34" s="140"/>
      <c r="C34" s="140"/>
      <c r="D34" s="140"/>
      <c r="E34" s="28"/>
      <c r="F34" s="21"/>
    </row>
    <row r="35" spans="1:6" ht="14.25" x14ac:dyDescent="0.2">
      <c r="A35" s="21"/>
      <c r="B35" s="140" t="s">
        <v>57</v>
      </c>
      <c r="C35" s="140"/>
      <c r="D35" s="140"/>
      <c r="E35" s="28"/>
      <c r="F35" s="21"/>
    </row>
    <row r="36" spans="1:6" ht="14.25" x14ac:dyDescent="0.2">
      <c r="A36" s="21"/>
      <c r="B36" s="140"/>
      <c r="C36" s="140"/>
      <c r="D36" s="140"/>
      <c r="E36" s="28"/>
      <c r="F36" s="21"/>
    </row>
    <row r="37" spans="1:6" ht="14.25" x14ac:dyDescent="0.2">
      <c r="A37" s="21"/>
      <c r="B37" s="140" t="s">
        <v>60</v>
      </c>
      <c r="C37" s="140"/>
      <c r="D37" s="140"/>
      <c r="E37" s="28"/>
      <c r="F37" s="21"/>
    </row>
    <row r="38" spans="1:6" ht="14.25" x14ac:dyDescent="0.2">
      <c r="A38" s="21"/>
      <c r="B38" s="140"/>
      <c r="C38" s="140"/>
      <c r="D38" s="140"/>
      <c r="E38" s="28"/>
      <c r="F38" s="21"/>
    </row>
    <row r="39" spans="1:6" ht="14.25" x14ac:dyDescent="0.2">
      <c r="A39" s="21"/>
      <c r="B39" s="140" t="s">
        <v>61</v>
      </c>
      <c r="C39" s="140"/>
      <c r="D39" s="140"/>
      <c r="E39" s="28"/>
      <c r="F39" s="21"/>
    </row>
    <row r="40" spans="1:6" ht="14.25" x14ac:dyDescent="0.2">
      <c r="A40" s="21"/>
      <c r="B40" s="140"/>
      <c r="C40" s="140"/>
      <c r="D40" s="140"/>
      <c r="E40" s="28"/>
      <c r="F40" s="21"/>
    </row>
    <row r="41" spans="1:6" ht="14.25" x14ac:dyDescent="0.2">
      <c r="A41" s="21"/>
      <c r="B41" s="140"/>
      <c r="C41" s="140"/>
      <c r="D41" s="140"/>
      <c r="E41" s="28"/>
      <c r="F41" s="21"/>
    </row>
    <row r="42" spans="1:6" ht="14.25" x14ac:dyDescent="0.2">
      <c r="A42" s="21"/>
      <c r="B42" s="140"/>
      <c r="C42" s="140"/>
      <c r="D42" s="140"/>
      <c r="E42" s="28"/>
      <c r="F42" s="21"/>
    </row>
    <row r="43" spans="1:6" ht="14.25" x14ac:dyDescent="0.2">
      <c r="A43" s="21"/>
      <c r="B43" s="140"/>
      <c r="C43" s="140"/>
      <c r="D43" s="140"/>
      <c r="E43" s="28"/>
      <c r="F43" s="21"/>
    </row>
    <row r="44" spans="1:6" ht="14.25" x14ac:dyDescent="0.2">
      <c r="A44" s="21"/>
      <c r="B44" s="140"/>
      <c r="C44" s="140"/>
      <c r="D44" s="140"/>
      <c r="E44" s="28"/>
      <c r="F44" s="21"/>
    </row>
    <row r="45" spans="1:6" ht="14.25" x14ac:dyDescent="0.2">
      <c r="A45" s="21"/>
      <c r="B45" s="140"/>
      <c r="C45" s="140"/>
      <c r="D45" s="140"/>
      <c r="E45" s="28"/>
      <c r="F45" s="21"/>
    </row>
    <row r="46" spans="1:6" ht="14.25" x14ac:dyDescent="0.2">
      <c r="A46" s="21"/>
      <c r="B46" s="140"/>
      <c r="C46" s="140"/>
      <c r="D46" s="140"/>
      <c r="E46" s="28"/>
      <c r="F46" s="21"/>
    </row>
    <row r="47" spans="1:6" ht="14.25" x14ac:dyDescent="0.2">
      <c r="A47" s="21"/>
      <c r="B47" s="140"/>
      <c r="C47" s="140"/>
      <c r="D47" s="140"/>
      <c r="E47" s="28"/>
      <c r="F47" s="21"/>
    </row>
    <row r="48" spans="1:6" ht="14.25" x14ac:dyDescent="0.2">
      <c r="A48" s="21"/>
      <c r="B48" s="140"/>
      <c r="C48" s="140"/>
      <c r="D48" s="140"/>
      <c r="E48" s="28"/>
      <c r="F48" s="21"/>
    </row>
    <row r="49" spans="1:6" ht="14.25" x14ac:dyDescent="0.2">
      <c r="A49" s="21"/>
      <c r="B49" s="140"/>
      <c r="C49" s="140"/>
      <c r="D49" s="140"/>
      <c r="E49" s="28"/>
      <c r="F49" s="21"/>
    </row>
    <row r="50" spans="1:6" ht="14.25" x14ac:dyDescent="0.2">
      <c r="A50" s="21"/>
      <c r="B50" s="140"/>
      <c r="C50" s="140"/>
      <c r="D50" s="140"/>
      <c r="E50" s="28"/>
      <c r="F50" s="21"/>
    </row>
    <row r="51" spans="1:6" ht="14.25" x14ac:dyDescent="0.2">
      <c r="A51" s="21"/>
      <c r="B51" s="140"/>
      <c r="C51" s="140"/>
      <c r="D51" s="140"/>
      <c r="E51" s="28"/>
      <c r="F51" s="21"/>
    </row>
    <row r="52" spans="1:6" ht="14.25" x14ac:dyDescent="0.2">
      <c r="A52" s="21"/>
      <c r="B52" s="140"/>
      <c r="C52" s="140"/>
      <c r="D52" s="140"/>
      <c r="E52" s="28"/>
      <c r="F52" s="21"/>
    </row>
    <row r="53" spans="1:6" ht="14.25" x14ac:dyDescent="0.2">
      <c r="A53" s="21"/>
      <c r="B53" s="140"/>
      <c r="C53" s="140"/>
      <c r="D53" s="140"/>
      <c r="E53" s="28"/>
      <c r="F53" s="21"/>
    </row>
    <row r="54" spans="1:6" ht="14.25" x14ac:dyDescent="0.2">
      <c r="A54" s="21"/>
      <c r="B54" s="140"/>
      <c r="C54" s="140"/>
      <c r="D54" s="140"/>
      <c r="E54" s="28"/>
      <c r="F54" s="21"/>
    </row>
    <row r="55" spans="1:6" ht="14.25" x14ac:dyDescent="0.2">
      <c r="A55" s="21"/>
      <c r="B55" s="140"/>
      <c r="C55" s="140"/>
      <c r="D55" s="140"/>
      <c r="E55" s="28"/>
      <c r="F55" s="21"/>
    </row>
    <row r="56" spans="1:6" ht="14.25" x14ac:dyDescent="0.2">
      <c r="A56" s="21"/>
      <c r="B56" s="140"/>
      <c r="C56" s="140"/>
      <c r="D56" s="140"/>
      <c r="E56" s="28"/>
      <c r="F56" s="21"/>
    </row>
    <row r="57" spans="1:6" ht="14.25" x14ac:dyDescent="0.2">
      <c r="A57" s="21"/>
      <c r="B57" s="140"/>
      <c r="C57" s="140"/>
      <c r="D57" s="140"/>
      <c r="E57" s="28"/>
      <c r="F57" s="21"/>
    </row>
    <row r="58" spans="1:6" ht="14.25" x14ac:dyDescent="0.2">
      <c r="A58" s="21"/>
      <c r="B58" s="140"/>
      <c r="C58" s="140"/>
      <c r="D58" s="140"/>
      <c r="E58" s="28"/>
      <c r="F58" s="21"/>
    </row>
    <row r="59" spans="1:6" ht="14.25" x14ac:dyDescent="0.2">
      <c r="A59" s="21"/>
      <c r="B59" s="140"/>
      <c r="C59" s="140"/>
      <c r="D59" s="140"/>
      <c r="E59" s="28"/>
      <c r="F59" s="21"/>
    </row>
    <row r="60" spans="1:6" ht="14.25" x14ac:dyDescent="0.2">
      <c r="A60" s="21"/>
      <c r="B60" s="140"/>
      <c r="C60" s="140"/>
      <c r="D60" s="140"/>
      <c r="E60" s="28"/>
      <c r="F60" s="21"/>
    </row>
    <row r="61" spans="1:6" ht="14.25" x14ac:dyDescent="0.2">
      <c r="A61" s="21"/>
      <c r="B61" s="140"/>
      <c r="C61" s="140"/>
      <c r="D61" s="140"/>
      <c r="E61" s="28"/>
      <c r="F61" s="21"/>
    </row>
    <row r="62" spans="1:6" ht="14.25" x14ac:dyDescent="0.2">
      <c r="A62" s="21"/>
      <c r="B62" s="140"/>
      <c r="C62" s="140"/>
      <c r="D62" s="140"/>
      <c r="E62" s="28"/>
      <c r="F62" s="21"/>
    </row>
    <row r="63" spans="1:6" ht="14.25" x14ac:dyDescent="0.2">
      <c r="A63" s="21"/>
      <c r="B63" s="140"/>
      <c r="C63" s="140"/>
      <c r="D63" s="140"/>
      <c r="E63" s="28"/>
      <c r="F63" s="21"/>
    </row>
    <row r="64" spans="1:6" ht="14.25" x14ac:dyDescent="0.2">
      <c r="A64" s="21"/>
      <c r="B64" s="140"/>
      <c r="C64" s="140"/>
      <c r="D64" s="140"/>
      <c r="E64" s="28"/>
      <c r="F64" s="21"/>
    </row>
    <row r="65" spans="1:6" s="50" customFormat="1" ht="14.25" x14ac:dyDescent="0.2">
      <c r="A65" s="46"/>
      <c r="B65" s="47"/>
      <c r="C65" s="48"/>
      <c r="D65" s="48"/>
      <c r="E65" s="49"/>
      <c r="F65" s="46"/>
    </row>
    <row r="66" spans="1:6" s="50" customFormat="1" ht="14.25" x14ac:dyDescent="0.2">
      <c r="A66" s="46"/>
      <c r="B66" s="47"/>
      <c r="C66" s="51"/>
      <c r="D66" s="52"/>
      <c r="E66" s="49"/>
      <c r="F66" s="46"/>
    </row>
    <row r="67" spans="1:6" ht="14.25" x14ac:dyDescent="0.2">
      <c r="A67" s="21"/>
      <c r="B67" s="140"/>
      <c r="C67" s="140"/>
      <c r="D67" s="140"/>
      <c r="E67" s="28"/>
      <c r="F67" s="21"/>
    </row>
    <row r="68" spans="1:6" ht="13.5" customHeight="1" x14ac:dyDescent="0.2">
      <c r="A68" s="21"/>
      <c r="B68" s="140"/>
      <c r="C68" s="140"/>
      <c r="D68" s="140"/>
      <c r="E68" s="28"/>
      <c r="F68" s="21"/>
    </row>
    <row r="69" spans="1:6" ht="13.5" customHeight="1" x14ac:dyDescent="0.2">
      <c r="A69" s="21"/>
      <c r="B69" s="25" t="s">
        <v>15</v>
      </c>
      <c r="C69" s="26"/>
      <c r="D69" s="26"/>
      <c r="E69" s="29">
        <f>2*295</f>
        <v>590</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590</v>
      </c>
      <c r="F72" s="21"/>
    </row>
    <row r="73" spans="1:6" ht="13.5" customHeight="1" x14ac:dyDescent="0.2">
      <c r="A73" s="21"/>
      <c r="B73" s="26" t="s">
        <v>5</v>
      </c>
      <c r="C73" s="31">
        <v>0.05</v>
      </c>
      <c r="D73" s="26"/>
      <c r="E73" s="35">
        <f>ROUND(E72*C73,2)</f>
        <v>29.5</v>
      </c>
      <c r="F73" s="21"/>
    </row>
    <row r="74" spans="1:6" ht="13.5" customHeight="1" x14ac:dyDescent="0.2">
      <c r="A74" s="21"/>
      <c r="B74" s="26" t="s">
        <v>4</v>
      </c>
      <c r="C74" s="42">
        <v>9.9750000000000005E-2</v>
      </c>
      <c r="D74" s="26"/>
      <c r="E74" s="43">
        <f>ROUND(E72*C74,2)</f>
        <v>58.85</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678.35</v>
      </c>
      <c r="F76" s="21"/>
    </row>
    <row r="77" spans="1:6" ht="15.75" thickTop="1" x14ac:dyDescent="0.2">
      <c r="A77" s="21"/>
      <c r="B77" s="145"/>
      <c r="C77" s="145"/>
      <c r="D77" s="145"/>
      <c r="E77" s="36"/>
      <c r="F77" s="21"/>
    </row>
    <row r="78" spans="1:6" ht="15" x14ac:dyDescent="0.2">
      <c r="A78" s="21"/>
      <c r="B78" s="141" t="s">
        <v>18</v>
      </c>
      <c r="C78" s="141"/>
      <c r="D78" s="141"/>
      <c r="E78" s="36">
        <v>0</v>
      </c>
      <c r="F78" s="21"/>
    </row>
    <row r="79" spans="1:6" ht="15" x14ac:dyDescent="0.2">
      <c r="A79" s="21"/>
      <c r="B79" s="145"/>
      <c r="C79" s="145"/>
      <c r="D79" s="145"/>
      <c r="E79" s="36"/>
      <c r="F79" s="21"/>
    </row>
    <row r="80" spans="1:6" ht="19.5" customHeight="1" x14ac:dyDescent="0.2">
      <c r="A80" s="21"/>
      <c r="B80" s="37" t="s">
        <v>17</v>
      </c>
      <c r="C80" s="38"/>
      <c r="D80" s="38"/>
      <c r="E80" s="39">
        <f>E76-E78</f>
        <v>678.35</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38"/>
      <c r="C83" s="138"/>
      <c r="D83" s="138"/>
      <c r="E83" s="138"/>
      <c r="F83" s="21"/>
    </row>
    <row r="84" spans="1:6" ht="14.25" x14ac:dyDescent="0.2">
      <c r="A84" s="146" t="s">
        <v>29</v>
      </c>
      <c r="B84" s="146"/>
      <c r="C84" s="146"/>
      <c r="D84" s="146"/>
      <c r="E84" s="146"/>
      <c r="F84" s="146"/>
    </row>
    <row r="85" spans="1:6" ht="14.25" x14ac:dyDescent="0.2">
      <c r="A85" s="142" t="s">
        <v>30</v>
      </c>
      <c r="B85" s="142"/>
      <c r="C85" s="142"/>
      <c r="D85" s="142"/>
      <c r="E85" s="142"/>
      <c r="F85" s="142"/>
    </row>
    <row r="86" spans="1:6" x14ac:dyDescent="0.2">
      <c r="A86" s="21"/>
      <c r="B86" s="21"/>
      <c r="C86" s="21"/>
      <c r="D86" s="21"/>
      <c r="E86" s="21"/>
      <c r="F86" s="21"/>
    </row>
    <row r="87" spans="1:6" x14ac:dyDescent="0.2">
      <c r="A87" s="21"/>
      <c r="B87" s="139"/>
      <c r="C87" s="139"/>
      <c r="D87" s="139"/>
      <c r="E87" s="139"/>
      <c r="F87" s="21"/>
    </row>
    <row r="88" spans="1:6" ht="15" x14ac:dyDescent="0.2">
      <c r="A88" s="143" t="s">
        <v>7</v>
      </c>
      <c r="B88" s="143"/>
      <c r="C88" s="143"/>
      <c r="D88" s="143"/>
      <c r="E88" s="143"/>
      <c r="F88" s="143"/>
    </row>
    <row r="90" spans="1:6" ht="39.75" customHeight="1" x14ac:dyDescent="0.2">
      <c r="B90" s="136"/>
      <c r="C90" s="137"/>
      <c r="D90" s="137"/>
    </row>
    <row r="91" spans="1:6" ht="13.5" customHeight="1" x14ac:dyDescent="0.2"/>
    <row r="92" spans="1:6" x14ac:dyDescent="0.2">
      <c r="B92" s="16"/>
      <c r="C92" s="16"/>
      <c r="D92" s="16"/>
    </row>
  </sheetData>
  <mergeCells count="44">
    <mergeCell ref="B37:D37"/>
    <mergeCell ref="A30:F30"/>
    <mergeCell ref="B33:D33"/>
    <mergeCell ref="B34:D34"/>
    <mergeCell ref="B35:D35"/>
    <mergeCell ref="B36:D36"/>
    <mergeCell ref="B50:D50"/>
    <mergeCell ref="B38:D38"/>
    <mergeCell ref="B39:D39"/>
    <mergeCell ref="B40:D40"/>
    <mergeCell ref="B41:D41"/>
    <mergeCell ref="B42:D42"/>
    <mergeCell ref="B43:D43"/>
    <mergeCell ref="B45:D45"/>
    <mergeCell ref="B46:D46"/>
    <mergeCell ref="B47:D47"/>
    <mergeCell ref="B48:D48"/>
    <mergeCell ref="B49:D49"/>
    <mergeCell ref="B59:D59"/>
    <mergeCell ref="B60:D60"/>
    <mergeCell ref="B61:D61"/>
    <mergeCell ref="B62:D62"/>
    <mergeCell ref="B51:D51"/>
    <mergeCell ref="B52:D52"/>
    <mergeCell ref="B53:D53"/>
    <mergeCell ref="B54:D54"/>
    <mergeCell ref="B55:D55"/>
    <mergeCell ref="B56:D56"/>
    <mergeCell ref="B90:D90"/>
    <mergeCell ref="B44:D44"/>
    <mergeCell ref="B79:D79"/>
    <mergeCell ref="B83:E83"/>
    <mergeCell ref="A84:F84"/>
    <mergeCell ref="A85:F85"/>
    <mergeCell ref="B87:E87"/>
    <mergeCell ref="A88:F88"/>
    <mergeCell ref="B63:D63"/>
    <mergeCell ref="B64:D64"/>
    <mergeCell ref="B67:D67"/>
    <mergeCell ref="B68:D68"/>
    <mergeCell ref="B77:D77"/>
    <mergeCell ref="B78:D78"/>
    <mergeCell ref="B57:D57"/>
    <mergeCell ref="B58:D58"/>
  </mergeCells>
  <dataValidations count="1">
    <dataValidation type="list" allowBlank="1" showInputMessage="1" showErrorMessage="1" sqref="B77:B79 B12:B20 B33:B68" xr:uid="{13183CE4-84CE-4D21-9FA7-932BC19FCC10}">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C5E8C-BB83-4C48-8CB2-DA1AEE87D9AD}">
  <sheetPr>
    <pageSetUpPr fitToPage="1"/>
  </sheetPr>
  <dimension ref="A12:F92"/>
  <sheetViews>
    <sheetView view="pageBreakPreview" topLeftCell="A33"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53" t="s">
        <v>43</v>
      </c>
      <c r="C26" s="21"/>
      <c r="D26" s="21"/>
      <c r="E26" s="21"/>
      <c r="F26" s="21"/>
    </row>
    <row r="27" spans="1:6" x14ac:dyDescent="0.2">
      <c r="A27" s="18"/>
      <c r="B27" s="21"/>
      <c r="C27" s="23"/>
      <c r="D27" s="23"/>
      <c r="E27" s="24"/>
      <c r="F27" s="21"/>
    </row>
    <row r="28" spans="1:6" ht="15" x14ac:dyDescent="0.2">
      <c r="A28" s="17"/>
      <c r="B28" s="23"/>
      <c r="C28" s="23"/>
      <c r="D28" s="27" t="s">
        <v>11</v>
      </c>
      <c r="E28" s="27" t="s">
        <v>63</v>
      </c>
      <c r="F28" s="21"/>
    </row>
    <row r="29" spans="1:6" ht="13.5" thickBot="1" x14ac:dyDescent="0.25">
      <c r="A29" s="19"/>
      <c r="B29" s="19"/>
      <c r="C29" s="19"/>
      <c r="D29" s="19"/>
      <c r="E29" s="19"/>
      <c r="F29" s="20"/>
    </row>
    <row r="30" spans="1:6" s="40" customFormat="1" ht="21.75" customHeight="1" x14ac:dyDescent="0.2">
      <c r="A30" s="144" t="s">
        <v>0</v>
      </c>
      <c r="B30" s="144"/>
      <c r="C30" s="144"/>
      <c r="D30" s="144"/>
      <c r="E30" s="144"/>
      <c r="F30" s="144"/>
    </row>
    <row r="31" spans="1:6" x14ac:dyDescent="0.2">
      <c r="A31" s="17"/>
      <c r="B31" s="18"/>
      <c r="C31" s="17"/>
      <c r="D31" s="17"/>
      <c r="E31" s="17"/>
    </row>
    <row r="32" spans="1:6" ht="14.25" x14ac:dyDescent="0.2">
      <c r="A32" s="21"/>
      <c r="B32" s="22" t="s">
        <v>6</v>
      </c>
      <c r="C32" s="22"/>
      <c r="D32" s="22"/>
      <c r="E32" s="28"/>
      <c r="F32" s="21"/>
    </row>
    <row r="33" spans="1:6" ht="14.25" x14ac:dyDescent="0.2">
      <c r="A33" s="21"/>
      <c r="B33" s="140"/>
      <c r="C33" s="140"/>
      <c r="D33" s="140"/>
      <c r="E33" s="28"/>
      <c r="F33" s="21"/>
    </row>
    <row r="34" spans="1:6" ht="14.25" x14ac:dyDescent="0.2">
      <c r="A34" s="21"/>
      <c r="B34" s="140"/>
      <c r="C34" s="140"/>
      <c r="D34" s="140"/>
      <c r="E34" s="28"/>
      <c r="F34" s="21"/>
    </row>
    <row r="35" spans="1:6" ht="14.25" x14ac:dyDescent="0.2">
      <c r="A35" s="21"/>
      <c r="B35" s="140" t="s">
        <v>64</v>
      </c>
      <c r="C35" s="140"/>
      <c r="D35" s="140"/>
      <c r="E35" s="28"/>
      <c r="F35" s="21"/>
    </row>
    <row r="36" spans="1:6" ht="14.25" x14ac:dyDescent="0.2">
      <c r="A36" s="21"/>
      <c r="B36" s="140"/>
      <c r="C36" s="140"/>
      <c r="D36" s="140"/>
      <c r="E36" s="28"/>
      <c r="F36" s="21"/>
    </row>
    <row r="37" spans="1:6" ht="14.25" x14ac:dyDescent="0.2">
      <c r="A37" s="21"/>
      <c r="B37" s="140"/>
      <c r="C37" s="140"/>
      <c r="D37" s="140"/>
      <c r="E37" s="28"/>
      <c r="F37" s="21"/>
    </row>
    <row r="38" spans="1:6" ht="14.25" x14ac:dyDescent="0.2">
      <c r="A38" s="21"/>
      <c r="B38" s="140"/>
      <c r="C38" s="140"/>
      <c r="D38" s="140"/>
      <c r="E38" s="28"/>
      <c r="F38" s="21"/>
    </row>
    <row r="39" spans="1:6" ht="14.25" x14ac:dyDescent="0.2">
      <c r="A39" s="21"/>
      <c r="B39" s="140"/>
      <c r="C39" s="140"/>
      <c r="D39" s="140"/>
      <c r="E39" s="28"/>
      <c r="F39" s="21"/>
    </row>
    <row r="40" spans="1:6" ht="14.25" x14ac:dyDescent="0.2">
      <c r="A40" s="21"/>
      <c r="B40" s="140"/>
      <c r="C40" s="140"/>
      <c r="D40" s="140"/>
      <c r="E40" s="28"/>
      <c r="F40" s="21"/>
    </row>
    <row r="41" spans="1:6" ht="14.25" x14ac:dyDescent="0.2">
      <c r="A41" s="21"/>
      <c r="B41" s="140"/>
      <c r="C41" s="140"/>
      <c r="D41" s="140"/>
      <c r="E41" s="28"/>
      <c r="F41" s="21"/>
    </row>
    <row r="42" spans="1:6" ht="14.25" x14ac:dyDescent="0.2">
      <c r="A42" s="21"/>
      <c r="B42" s="140"/>
      <c r="C42" s="140"/>
      <c r="D42" s="140"/>
      <c r="E42" s="28"/>
      <c r="F42" s="21"/>
    </row>
    <row r="43" spans="1:6" ht="14.25" x14ac:dyDescent="0.2">
      <c r="A43" s="21"/>
      <c r="B43" s="140"/>
      <c r="C43" s="140"/>
      <c r="D43" s="140"/>
      <c r="E43" s="28"/>
      <c r="F43" s="21"/>
    </row>
    <row r="44" spans="1:6" ht="14.25" x14ac:dyDescent="0.2">
      <c r="A44" s="21"/>
      <c r="B44" s="140"/>
      <c r="C44" s="140"/>
      <c r="D44" s="140"/>
      <c r="E44" s="28"/>
      <c r="F44" s="21"/>
    </row>
    <row r="45" spans="1:6" ht="14.25" x14ac:dyDescent="0.2">
      <c r="A45" s="21"/>
      <c r="B45" s="140"/>
      <c r="C45" s="140"/>
      <c r="D45" s="140"/>
      <c r="E45" s="28"/>
      <c r="F45" s="21"/>
    </row>
    <row r="46" spans="1:6" ht="14.25" x14ac:dyDescent="0.2">
      <c r="A46" s="21"/>
      <c r="B46" s="140"/>
      <c r="C46" s="140"/>
      <c r="D46" s="140"/>
      <c r="E46" s="28"/>
      <c r="F46" s="21"/>
    </row>
    <row r="47" spans="1:6" ht="14.25" x14ac:dyDescent="0.2">
      <c r="A47" s="21"/>
      <c r="B47" s="140"/>
      <c r="C47" s="140"/>
      <c r="D47" s="140"/>
      <c r="E47" s="28"/>
      <c r="F47" s="21"/>
    </row>
    <row r="48" spans="1:6" ht="14.25" x14ac:dyDescent="0.2">
      <c r="A48" s="21"/>
      <c r="B48" s="140"/>
      <c r="C48" s="140"/>
      <c r="D48" s="140"/>
      <c r="E48" s="28"/>
      <c r="F48" s="21"/>
    </row>
    <row r="49" spans="1:6" ht="14.25" x14ac:dyDescent="0.2">
      <c r="A49" s="21"/>
      <c r="B49" s="140"/>
      <c r="C49" s="140"/>
      <c r="D49" s="140"/>
      <c r="E49" s="28"/>
      <c r="F49" s="21"/>
    </row>
    <row r="50" spans="1:6" ht="14.25" x14ac:dyDescent="0.2">
      <c r="A50" s="21"/>
      <c r="B50" s="140"/>
      <c r="C50" s="140"/>
      <c r="D50" s="140"/>
      <c r="E50" s="28"/>
      <c r="F50" s="21"/>
    </row>
    <row r="51" spans="1:6" ht="14.25" x14ac:dyDescent="0.2">
      <c r="A51" s="21"/>
      <c r="B51" s="140"/>
      <c r="C51" s="140"/>
      <c r="D51" s="140"/>
      <c r="E51" s="28"/>
      <c r="F51" s="21"/>
    </row>
    <row r="52" spans="1:6" ht="14.25" x14ac:dyDescent="0.2">
      <c r="A52" s="21"/>
      <c r="B52" s="140"/>
      <c r="C52" s="140"/>
      <c r="D52" s="140"/>
      <c r="E52" s="28"/>
      <c r="F52" s="21"/>
    </row>
    <row r="53" spans="1:6" ht="14.25" x14ac:dyDescent="0.2">
      <c r="A53" s="21"/>
      <c r="B53" s="140"/>
      <c r="C53" s="140"/>
      <c r="D53" s="140"/>
      <c r="E53" s="28"/>
      <c r="F53" s="21"/>
    </row>
    <row r="54" spans="1:6" ht="14.25" x14ac:dyDescent="0.2">
      <c r="A54" s="21"/>
      <c r="B54" s="140"/>
      <c r="C54" s="140"/>
      <c r="D54" s="140"/>
      <c r="E54" s="28"/>
      <c r="F54" s="21"/>
    </row>
    <row r="55" spans="1:6" ht="14.25" x14ac:dyDescent="0.2">
      <c r="A55" s="21"/>
      <c r="B55" s="140"/>
      <c r="C55" s="140"/>
      <c r="D55" s="140"/>
      <c r="E55" s="28"/>
      <c r="F55" s="21"/>
    </row>
    <row r="56" spans="1:6" ht="14.25" x14ac:dyDescent="0.2">
      <c r="A56" s="21"/>
      <c r="B56" s="140"/>
      <c r="C56" s="140"/>
      <c r="D56" s="140"/>
      <c r="E56" s="28"/>
      <c r="F56" s="21"/>
    </row>
    <row r="57" spans="1:6" ht="14.25" x14ac:dyDescent="0.2">
      <c r="A57" s="21"/>
      <c r="B57" s="140"/>
      <c r="C57" s="140"/>
      <c r="D57" s="140"/>
      <c r="E57" s="28"/>
      <c r="F57" s="21"/>
    </row>
    <row r="58" spans="1:6" ht="14.25" x14ac:dyDescent="0.2">
      <c r="A58" s="21"/>
      <c r="B58" s="140"/>
      <c r="C58" s="140"/>
      <c r="D58" s="140"/>
      <c r="E58" s="28"/>
      <c r="F58" s="21"/>
    </row>
    <row r="59" spans="1:6" ht="14.25" x14ac:dyDescent="0.2">
      <c r="A59" s="21"/>
      <c r="B59" s="140"/>
      <c r="C59" s="140"/>
      <c r="D59" s="140"/>
      <c r="E59" s="28"/>
      <c r="F59" s="21"/>
    </row>
    <row r="60" spans="1:6" ht="14.25" x14ac:dyDescent="0.2">
      <c r="A60" s="21"/>
      <c r="B60" s="140"/>
      <c r="C60" s="140"/>
      <c r="D60" s="140"/>
      <c r="E60" s="28"/>
      <c r="F60" s="21"/>
    </row>
    <row r="61" spans="1:6" ht="14.25" x14ac:dyDescent="0.2">
      <c r="A61" s="21"/>
      <c r="B61" s="140"/>
      <c r="C61" s="140"/>
      <c r="D61" s="140"/>
      <c r="E61" s="28"/>
      <c r="F61" s="21"/>
    </row>
    <row r="62" spans="1:6" ht="14.25" x14ac:dyDescent="0.2">
      <c r="A62" s="21"/>
      <c r="B62" s="140"/>
      <c r="C62" s="140"/>
      <c r="D62" s="140"/>
      <c r="E62" s="28"/>
      <c r="F62" s="21"/>
    </row>
    <row r="63" spans="1:6" ht="14.25" x14ac:dyDescent="0.2">
      <c r="A63" s="21"/>
      <c r="B63" s="140"/>
      <c r="C63" s="140"/>
      <c r="D63" s="140"/>
      <c r="E63" s="28"/>
      <c r="F63" s="21"/>
    </row>
    <row r="64" spans="1:6" ht="14.25" x14ac:dyDescent="0.2">
      <c r="A64" s="21"/>
      <c r="B64" s="140"/>
      <c r="C64" s="140"/>
      <c r="D64" s="140"/>
      <c r="E64" s="28"/>
      <c r="F64" s="21"/>
    </row>
    <row r="65" spans="1:6" s="50" customFormat="1" ht="14.25" x14ac:dyDescent="0.2">
      <c r="A65" s="46"/>
      <c r="B65" s="47"/>
      <c r="C65" s="48"/>
      <c r="D65" s="48"/>
      <c r="E65" s="49"/>
      <c r="F65" s="46"/>
    </row>
    <row r="66" spans="1:6" s="50" customFormat="1" ht="14.25" x14ac:dyDescent="0.2">
      <c r="A66" s="46"/>
      <c r="B66" s="47"/>
      <c r="C66" s="51"/>
      <c r="D66" s="52"/>
      <c r="E66" s="49"/>
      <c r="F66" s="46"/>
    </row>
    <row r="67" spans="1:6" ht="14.25" x14ac:dyDescent="0.2">
      <c r="A67" s="21"/>
      <c r="B67" s="140"/>
      <c r="C67" s="140"/>
      <c r="D67" s="140"/>
      <c r="E67" s="28"/>
      <c r="F67" s="21"/>
    </row>
    <row r="68" spans="1:6" ht="13.5" customHeight="1" x14ac:dyDescent="0.2">
      <c r="A68" s="21"/>
      <c r="B68" s="140"/>
      <c r="C68" s="140"/>
      <c r="D68" s="140"/>
      <c r="E68" s="28"/>
      <c r="F68" s="21"/>
    </row>
    <row r="69" spans="1:6" ht="13.5" customHeight="1" x14ac:dyDescent="0.2">
      <c r="A69" s="21"/>
      <c r="B69" s="25" t="s">
        <v>15</v>
      </c>
      <c r="C69" s="26"/>
      <c r="D69" s="26"/>
      <c r="E69" s="29">
        <v>295</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295</v>
      </c>
      <c r="F72" s="21"/>
    </row>
    <row r="73" spans="1:6" ht="13.5" customHeight="1" x14ac:dyDescent="0.2">
      <c r="A73" s="21"/>
      <c r="B73" s="26" t="s">
        <v>5</v>
      </c>
      <c r="C73" s="31">
        <v>0.05</v>
      </c>
      <c r="D73" s="26"/>
      <c r="E73" s="35">
        <f>ROUND(E72*C73,2)</f>
        <v>14.75</v>
      </c>
      <c r="F73" s="21"/>
    </row>
    <row r="74" spans="1:6" ht="13.5" customHeight="1" x14ac:dyDescent="0.2">
      <c r="A74" s="21"/>
      <c r="B74" s="26" t="s">
        <v>4</v>
      </c>
      <c r="C74" s="42">
        <v>9.9750000000000005E-2</v>
      </c>
      <c r="D74" s="26"/>
      <c r="E74" s="43">
        <f>ROUND(E72*C74,2)</f>
        <v>29.43</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339.18</v>
      </c>
      <c r="F76" s="21"/>
    </row>
    <row r="77" spans="1:6" ht="15.75" thickTop="1" x14ac:dyDescent="0.2">
      <c r="A77" s="21"/>
      <c r="B77" s="145"/>
      <c r="C77" s="145"/>
      <c r="D77" s="145"/>
      <c r="E77" s="36"/>
      <c r="F77" s="21"/>
    </row>
    <row r="78" spans="1:6" ht="15" x14ac:dyDescent="0.2">
      <c r="A78" s="21"/>
      <c r="B78" s="141" t="s">
        <v>18</v>
      </c>
      <c r="C78" s="141"/>
      <c r="D78" s="141"/>
      <c r="E78" s="36">
        <v>0</v>
      </c>
      <c r="F78" s="21"/>
    </row>
    <row r="79" spans="1:6" ht="15" x14ac:dyDescent="0.2">
      <c r="A79" s="21"/>
      <c r="B79" s="145"/>
      <c r="C79" s="145"/>
      <c r="D79" s="145"/>
      <c r="E79" s="36"/>
      <c r="F79" s="21"/>
    </row>
    <row r="80" spans="1:6" ht="19.5" customHeight="1" x14ac:dyDescent="0.2">
      <c r="A80" s="21"/>
      <c r="B80" s="37" t="s">
        <v>17</v>
      </c>
      <c r="C80" s="38"/>
      <c r="D80" s="38"/>
      <c r="E80" s="39">
        <f>E76-E78</f>
        <v>339.18</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38"/>
      <c r="C83" s="138"/>
      <c r="D83" s="138"/>
      <c r="E83" s="138"/>
      <c r="F83" s="21"/>
    </row>
    <row r="84" spans="1:6" ht="14.25" x14ac:dyDescent="0.2">
      <c r="A84" s="146" t="s">
        <v>29</v>
      </c>
      <c r="B84" s="146"/>
      <c r="C84" s="146"/>
      <c r="D84" s="146"/>
      <c r="E84" s="146"/>
      <c r="F84" s="146"/>
    </row>
    <row r="85" spans="1:6" ht="14.25" x14ac:dyDescent="0.2">
      <c r="A85" s="142" t="s">
        <v>30</v>
      </c>
      <c r="B85" s="142"/>
      <c r="C85" s="142"/>
      <c r="D85" s="142"/>
      <c r="E85" s="142"/>
      <c r="F85" s="142"/>
    </row>
    <row r="86" spans="1:6" x14ac:dyDescent="0.2">
      <c r="A86" s="21"/>
      <c r="B86" s="21"/>
      <c r="C86" s="21"/>
      <c r="D86" s="21"/>
      <c r="E86" s="21"/>
      <c r="F86" s="21"/>
    </row>
    <row r="87" spans="1:6" x14ac:dyDescent="0.2">
      <c r="A87" s="21"/>
      <c r="B87" s="139"/>
      <c r="C87" s="139"/>
      <c r="D87" s="139"/>
      <c r="E87" s="139"/>
      <c r="F87" s="21"/>
    </row>
    <row r="88" spans="1:6" ht="15" x14ac:dyDescent="0.2">
      <c r="A88" s="143" t="s">
        <v>7</v>
      </c>
      <c r="B88" s="143"/>
      <c r="C88" s="143"/>
      <c r="D88" s="143"/>
      <c r="E88" s="143"/>
      <c r="F88" s="143"/>
    </row>
    <row r="90" spans="1:6" ht="39.75" customHeight="1" x14ac:dyDescent="0.2">
      <c r="B90" s="136"/>
      <c r="C90" s="137"/>
      <c r="D90" s="137"/>
    </row>
    <row r="91" spans="1:6" ht="13.5" customHeight="1" x14ac:dyDescent="0.2"/>
    <row r="92" spans="1:6" x14ac:dyDescent="0.2">
      <c r="B92" s="16"/>
      <c r="C92" s="16"/>
      <c r="D92" s="16"/>
    </row>
  </sheetData>
  <mergeCells count="44">
    <mergeCell ref="A88:F88"/>
    <mergeCell ref="B90:D90"/>
    <mergeCell ref="B78:D78"/>
    <mergeCell ref="B79:D79"/>
    <mergeCell ref="B83:E83"/>
    <mergeCell ref="A84:F84"/>
    <mergeCell ref="A85:F85"/>
    <mergeCell ref="B87:E87"/>
    <mergeCell ref="B77:D77"/>
    <mergeCell ref="B56:D56"/>
    <mergeCell ref="B57:D57"/>
    <mergeCell ref="B58:D58"/>
    <mergeCell ref="B59:D59"/>
    <mergeCell ref="B60:D60"/>
    <mergeCell ref="B61:D61"/>
    <mergeCell ref="B62:D62"/>
    <mergeCell ref="B63:D63"/>
    <mergeCell ref="B64:D64"/>
    <mergeCell ref="B67:D67"/>
    <mergeCell ref="B68:D68"/>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AFDE7B9C-44D9-4857-AAF3-6784E4C3FB6C}">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D0534-4357-4668-B828-78612A176C3C}">
  <sheetPr>
    <pageSetUpPr fitToPage="1"/>
  </sheetPr>
  <dimension ref="A12:F92"/>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53" t="s">
        <v>43</v>
      </c>
      <c r="C26" s="21"/>
      <c r="D26" s="21"/>
      <c r="E26" s="21"/>
      <c r="F26" s="21"/>
    </row>
    <row r="27" spans="1:6" x14ac:dyDescent="0.2">
      <c r="A27" s="18"/>
      <c r="B27" s="21"/>
      <c r="C27" s="23"/>
      <c r="D27" s="23"/>
      <c r="E27" s="24"/>
      <c r="F27" s="21"/>
    </row>
    <row r="28" spans="1:6" ht="15" x14ac:dyDescent="0.2">
      <c r="A28" s="17"/>
      <c r="B28" s="23"/>
      <c r="C28" s="23"/>
      <c r="D28" s="27" t="s">
        <v>11</v>
      </c>
      <c r="E28" s="27" t="s">
        <v>66</v>
      </c>
      <c r="F28" s="21"/>
    </row>
    <row r="29" spans="1:6" ht="13.5" thickBot="1" x14ac:dyDescent="0.25">
      <c r="A29" s="19"/>
      <c r="B29" s="19"/>
      <c r="C29" s="19"/>
      <c r="D29" s="19"/>
      <c r="E29" s="19"/>
      <c r="F29" s="20"/>
    </row>
    <row r="30" spans="1:6" s="40" customFormat="1" ht="21.75" customHeight="1" x14ac:dyDescent="0.2">
      <c r="A30" s="144" t="s">
        <v>0</v>
      </c>
      <c r="B30" s="144"/>
      <c r="C30" s="144"/>
      <c r="D30" s="144"/>
      <c r="E30" s="144"/>
      <c r="F30" s="144"/>
    </row>
    <row r="31" spans="1:6" x14ac:dyDescent="0.2">
      <c r="A31" s="17"/>
      <c r="B31" s="18"/>
      <c r="C31" s="17"/>
      <c r="D31" s="17"/>
      <c r="E31" s="17"/>
    </row>
    <row r="32" spans="1:6" ht="14.25" x14ac:dyDescent="0.2">
      <c r="A32" s="21"/>
      <c r="B32" s="22" t="s">
        <v>6</v>
      </c>
      <c r="C32" s="22"/>
      <c r="D32" s="22"/>
      <c r="E32" s="28"/>
      <c r="F32" s="21"/>
    </row>
    <row r="33" spans="1:6" ht="14.25" x14ac:dyDescent="0.2">
      <c r="A33" s="21"/>
      <c r="B33" s="140"/>
      <c r="C33" s="140"/>
      <c r="D33" s="140"/>
      <c r="E33" s="28"/>
      <c r="F33" s="21"/>
    </row>
    <row r="34" spans="1:6" ht="14.25" x14ac:dyDescent="0.2">
      <c r="A34" s="21"/>
      <c r="B34" s="140"/>
      <c r="C34" s="140"/>
      <c r="D34" s="140"/>
      <c r="E34" s="28"/>
      <c r="F34" s="21"/>
    </row>
    <row r="35" spans="1:6" ht="14.25" x14ac:dyDescent="0.2">
      <c r="A35" s="21"/>
      <c r="B35" s="140" t="s">
        <v>32</v>
      </c>
      <c r="C35" s="140"/>
      <c r="D35" s="140"/>
      <c r="E35" s="28"/>
      <c r="F35" s="21"/>
    </row>
    <row r="36" spans="1:6" ht="14.25" x14ac:dyDescent="0.2">
      <c r="A36" s="21"/>
      <c r="B36" s="140"/>
      <c r="C36" s="140"/>
      <c r="D36" s="140"/>
      <c r="E36" s="28"/>
      <c r="F36" s="21"/>
    </row>
    <row r="37" spans="1:6" ht="14.25" x14ac:dyDescent="0.2">
      <c r="A37" s="21"/>
      <c r="B37" s="140" t="s">
        <v>31</v>
      </c>
      <c r="C37" s="140"/>
      <c r="D37" s="140"/>
      <c r="E37" s="28"/>
      <c r="F37" s="21"/>
    </row>
    <row r="38" spans="1:6" ht="14.25" x14ac:dyDescent="0.2">
      <c r="A38" s="21"/>
      <c r="B38" s="140"/>
      <c r="C38" s="140"/>
      <c r="D38" s="140"/>
      <c r="E38" s="28"/>
      <c r="F38" s="21"/>
    </row>
    <row r="39" spans="1:6" ht="14.25" x14ac:dyDescent="0.2">
      <c r="A39" s="21"/>
      <c r="B39" s="140" t="s">
        <v>69</v>
      </c>
      <c r="C39" s="140"/>
      <c r="D39" s="140"/>
      <c r="E39" s="28"/>
      <c r="F39" s="21"/>
    </row>
    <row r="40" spans="1:6" ht="14.25" x14ac:dyDescent="0.2">
      <c r="A40" s="21"/>
      <c r="B40" s="140"/>
      <c r="C40" s="140"/>
      <c r="D40" s="140"/>
      <c r="E40" s="28"/>
      <c r="F40" s="21"/>
    </row>
    <row r="41" spans="1:6" ht="14.25" x14ac:dyDescent="0.2">
      <c r="A41" s="21"/>
      <c r="B41" s="140" t="s">
        <v>2</v>
      </c>
      <c r="C41" s="140"/>
      <c r="D41" s="140"/>
      <c r="E41" s="28"/>
      <c r="F41" s="21"/>
    </row>
    <row r="42" spans="1:6" ht="14.25" x14ac:dyDescent="0.2">
      <c r="A42" s="21"/>
      <c r="B42" s="140"/>
      <c r="C42" s="140"/>
      <c r="D42" s="140"/>
      <c r="E42" s="28"/>
      <c r="F42" s="21"/>
    </row>
    <row r="43" spans="1:6" ht="14.25" x14ac:dyDescent="0.2">
      <c r="A43" s="21"/>
      <c r="B43" s="140" t="s">
        <v>68</v>
      </c>
      <c r="C43" s="140"/>
      <c r="D43" s="140"/>
      <c r="E43" s="28"/>
      <c r="F43" s="21"/>
    </row>
    <row r="44" spans="1:6" ht="14.25" x14ac:dyDescent="0.2">
      <c r="A44" s="21"/>
      <c r="B44" s="140"/>
      <c r="C44" s="140"/>
      <c r="D44" s="140"/>
      <c r="E44" s="28"/>
      <c r="F44" s="21"/>
    </row>
    <row r="45" spans="1:6" ht="14.25" x14ac:dyDescent="0.2">
      <c r="A45" s="21"/>
      <c r="B45" s="140" t="s">
        <v>67</v>
      </c>
      <c r="C45" s="140"/>
      <c r="D45" s="140"/>
      <c r="E45" s="28"/>
      <c r="F45" s="21"/>
    </row>
    <row r="46" spans="1:6" ht="14.25" x14ac:dyDescent="0.2">
      <c r="A46" s="21"/>
      <c r="B46" s="140"/>
      <c r="C46" s="140"/>
      <c r="D46" s="140"/>
      <c r="E46" s="28"/>
      <c r="F46" s="21"/>
    </row>
    <row r="47" spans="1:6" ht="14.25" x14ac:dyDescent="0.2">
      <c r="A47" s="21"/>
      <c r="B47" s="140"/>
      <c r="C47" s="140"/>
      <c r="D47" s="140"/>
      <c r="E47" s="28"/>
      <c r="F47" s="21"/>
    </row>
    <row r="48" spans="1:6" ht="14.25" x14ac:dyDescent="0.2">
      <c r="A48" s="21"/>
      <c r="B48" s="140"/>
      <c r="C48" s="140"/>
      <c r="D48" s="140"/>
      <c r="E48" s="28"/>
      <c r="F48" s="21"/>
    </row>
    <row r="49" spans="1:6" ht="14.25" x14ac:dyDescent="0.2">
      <c r="A49" s="21"/>
      <c r="B49" s="140"/>
      <c r="C49" s="140"/>
      <c r="D49" s="140"/>
      <c r="E49" s="28"/>
      <c r="F49" s="21"/>
    </row>
    <row r="50" spans="1:6" ht="14.25" x14ac:dyDescent="0.2">
      <c r="A50" s="21"/>
      <c r="B50" s="140"/>
      <c r="C50" s="140"/>
      <c r="D50" s="140"/>
      <c r="E50" s="28"/>
      <c r="F50" s="21"/>
    </row>
    <row r="51" spans="1:6" ht="14.25" x14ac:dyDescent="0.2">
      <c r="A51" s="21"/>
      <c r="B51" s="140"/>
      <c r="C51" s="140"/>
      <c r="D51" s="140"/>
      <c r="E51" s="28"/>
      <c r="F51" s="21"/>
    </row>
    <row r="52" spans="1:6" ht="14.25" x14ac:dyDescent="0.2">
      <c r="A52" s="21"/>
      <c r="B52" s="140"/>
      <c r="C52" s="140"/>
      <c r="D52" s="140"/>
      <c r="E52" s="28"/>
      <c r="F52" s="21"/>
    </row>
    <row r="53" spans="1:6" ht="14.25" x14ac:dyDescent="0.2">
      <c r="A53" s="21"/>
      <c r="B53" s="140"/>
      <c r="C53" s="140"/>
      <c r="D53" s="140"/>
      <c r="E53" s="28"/>
      <c r="F53" s="21"/>
    </row>
    <row r="54" spans="1:6" ht="14.25" x14ac:dyDescent="0.2">
      <c r="A54" s="21"/>
      <c r="B54" s="140"/>
      <c r="C54" s="140"/>
      <c r="D54" s="140"/>
      <c r="E54" s="28"/>
      <c r="F54" s="21"/>
    </row>
    <row r="55" spans="1:6" ht="14.25" x14ac:dyDescent="0.2">
      <c r="A55" s="21"/>
      <c r="B55" s="140"/>
      <c r="C55" s="140"/>
      <c r="D55" s="140"/>
      <c r="E55" s="28"/>
      <c r="F55" s="21"/>
    </row>
    <row r="56" spans="1:6" ht="14.25" x14ac:dyDescent="0.2">
      <c r="A56" s="21"/>
      <c r="B56" s="140"/>
      <c r="C56" s="140"/>
      <c r="D56" s="140"/>
      <c r="E56" s="28"/>
      <c r="F56" s="21"/>
    </row>
    <row r="57" spans="1:6" ht="14.25" x14ac:dyDescent="0.2">
      <c r="A57" s="21"/>
      <c r="B57" s="140"/>
      <c r="C57" s="140"/>
      <c r="D57" s="140"/>
      <c r="E57" s="28"/>
      <c r="F57" s="21"/>
    </row>
    <row r="58" spans="1:6" ht="14.25" x14ac:dyDescent="0.2">
      <c r="A58" s="21"/>
      <c r="B58" s="140"/>
      <c r="C58" s="140"/>
      <c r="D58" s="140"/>
      <c r="E58" s="28"/>
      <c r="F58" s="21"/>
    </row>
    <row r="59" spans="1:6" ht="14.25" x14ac:dyDescent="0.2">
      <c r="A59" s="21"/>
      <c r="B59" s="140"/>
      <c r="C59" s="140"/>
      <c r="D59" s="140"/>
      <c r="E59" s="28"/>
      <c r="F59" s="21"/>
    </row>
    <row r="60" spans="1:6" ht="14.25" x14ac:dyDescent="0.2">
      <c r="A60" s="21"/>
      <c r="B60" s="140"/>
      <c r="C60" s="140"/>
      <c r="D60" s="140"/>
      <c r="E60" s="28"/>
      <c r="F60" s="21"/>
    </row>
    <row r="61" spans="1:6" ht="14.25" x14ac:dyDescent="0.2">
      <c r="A61" s="21"/>
      <c r="B61" s="140"/>
      <c r="C61" s="140"/>
      <c r="D61" s="140"/>
      <c r="E61" s="28"/>
      <c r="F61" s="21"/>
    </row>
    <row r="62" spans="1:6" ht="14.25" x14ac:dyDescent="0.2">
      <c r="A62" s="21"/>
      <c r="B62" s="140"/>
      <c r="C62" s="140"/>
      <c r="D62" s="140"/>
      <c r="E62" s="28"/>
      <c r="F62" s="21"/>
    </row>
    <row r="63" spans="1:6" ht="14.25" x14ac:dyDescent="0.2">
      <c r="A63" s="21"/>
      <c r="B63" s="140"/>
      <c r="C63" s="140"/>
      <c r="D63" s="140"/>
      <c r="E63" s="28"/>
      <c r="F63" s="21"/>
    </row>
    <row r="64" spans="1:6" ht="14.25" x14ac:dyDescent="0.2">
      <c r="A64" s="21"/>
      <c r="B64" s="140"/>
      <c r="C64" s="140"/>
      <c r="D64" s="140"/>
      <c r="E64" s="28"/>
      <c r="F64" s="21"/>
    </row>
    <row r="65" spans="1:6" s="50" customFormat="1" ht="14.25" x14ac:dyDescent="0.2">
      <c r="A65" s="46"/>
      <c r="B65" s="47"/>
      <c r="C65" s="48"/>
      <c r="D65" s="48"/>
      <c r="E65" s="49"/>
      <c r="F65" s="46"/>
    </row>
    <row r="66" spans="1:6" s="50" customFormat="1" ht="14.25" x14ac:dyDescent="0.2">
      <c r="A66" s="46"/>
      <c r="B66" s="47"/>
      <c r="C66" s="51"/>
      <c r="D66" s="52"/>
      <c r="E66" s="49"/>
      <c r="F66" s="46"/>
    </row>
    <row r="67" spans="1:6" ht="14.25" x14ac:dyDescent="0.2">
      <c r="A67" s="21"/>
      <c r="B67" s="140"/>
      <c r="C67" s="140"/>
      <c r="D67" s="140"/>
      <c r="E67" s="28"/>
      <c r="F67" s="21"/>
    </row>
    <row r="68" spans="1:6" ht="13.5" customHeight="1" x14ac:dyDescent="0.2">
      <c r="A68" s="21"/>
      <c r="B68" s="140"/>
      <c r="C68" s="140"/>
      <c r="D68" s="140"/>
      <c r="E68" s="28"/>
      <c r="F68" s="21"/>
    </row>
    <row r="69" spans="1:6" ht="13.5" customHeight="1" x14ac:dyDescent="0.2">
      <c r="A69" s="21"/>
      <c r="B69" s="25" t="s">
        <v>15</v>
      </c>
      <c r="C69" s="26"/>
      <c r="D69" s="26"/>
      <c r="E69" s="29">
        <f>14.5*325</f>
        <v>4712.5</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4712.5</v>
      </c>
      <c r="F72" s="21"/>
    </row>
    <row r="73" spans="1:6" ht="13.5" customHeight="1" x14ac:dyDescent="0.2">
      <c r="A73" s="21"/>
      <c r="B73" s="26" t="s">
        <v>5</v>
      </c>
      <c r="C73" s="31">
        <v>0.05</v>
      </c>
      <c r="D73" s="26"/>
      <c r="E73" s="35">
        <f>ROUND(E72*C73,2)</f>
        <v>235.63</v>
      </c>
      <c r="F73" s="21"/>
    </row>
    <row r="74" spans="1:6" ht="13.5" customHeight="1" x14ac:dyDescent="0.2">
      <c r="A74" s="21"/>
      <c r="B74" s="26" t="s">
        <v>4</v>
      </c>
      <c r="C74" s="42">
        <v>9.9750000000000005E-2</v>
      </c>
      <c r="D74" s="26"/>
      <c r="E74" s="43">
        <f>ROUND(E72*C74,2)</f>
        <v>470.07</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5418.2</v>
      </c>
      <c r="F76" s="21"/>
    </row>
    <row r="77" spans="1:6" ht="15.75" thickTop="1" x14ac:dyDescent="0.2">
      <c r="A77" s="21"/>
      <c r="B77" s="145"/>
      <c r="C77" s="145"/>
      <c r="D77" s="145"/>
      <c r="E77" s="36"/>
      <c r="F77" s="21"/>
    </row>
    <row r="78" spans="1:6" ht="15" x14ac:dyDescent="0.2">
      <c r="A78" s="21"/>
      <c r="B78" s="141" t="s">
        <v>18</v>
      </c>
      <c r="C78" s="141"/>
      <c r="D78" s="141"/>
      <c r="E78" s="36">
        <v>0</v>
      </c>
      <c r="F78" s="21"/>
    </row>
    <row r="79" spans="1:6" ht="15" x14ac:dyDescent="0.2">
      <c r="A79" s="21"/>
      <c r="B79" s="145"/>
      <c r="C79" s="145"/>
      <c r="D79" s="145"/>
      <c r="E79" s="36"/>
      <c r="F79" s="21"/>
    </row>
    <row r="80" spans="1:6" ht="19.5" customHeight="1" x14ac:dyDescent="0.2">
      <c r="A80" s="21"/>
      <c r="B80" s="37" t="s">
        <v>17</v>
      </c>
      <c r="C80" s="38"/>
      <c r="D80" s="38"/>
      <c r="E80" s="39">
        <f>E76-E78</f>
        <v>5418.2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38"/>
      <c r="C83" s="138"/>
      <c r="D83" s="138"/>
      <c r="E83" s="138"/>
      <c r="F83" s="21"/>
    </row>
    <row r="84" spans="1:6" ht="14.25" x14ac:dyDescent="0.2">
      <c r="A84" s="146" t="s">
        <v>29</v>
      </c>
      <c r="B84" s="146"/>
      <c r="C84" s="146"/>
      <c r="D84" s="146"/>
      <c r="E84" s="146"/>
      <c r="F84" s="146"/>
    </row>
    <row r="85" spans="1:6" ht="14.25" x14ac:dyDescent="0.2">
      <c r="A85" s="142" t="s">
        <v>30</v>
      </c>
      <c r="B85" s="142"/>
      <c r="C85" s="142"/>
      <c r="D85" s="142"/>
      <c r="E85" s="142"/>
      <c r="F85" s="142"/>
    </row>
    <row r="86" spans="1:6" x14ac:dyDescent="0.2">
      <c r="A86" s="21"/>
      <c r="B86" s="21"/>
      <c r="C86" s="21"/>
      <c r="D86" s="21"/>
      <c r="E86" s="21"/>
      <c r="F86" s="21"/>
    </row>
    <row r="87" spans="1:6" x14ac:dyDescent="0.2">
      <c r="A87" s="21"/>
      <c r="B87" s="139"/>
      <c r="C87" s="139"/>
      <c r="D87" s="139"/>
      <c r="E87" s="139"/>
      <c r="F87" s="21"/>
    </row>
    <row r="88" spans="1:6" ht="15" x14ac:dyDescent="0.2">
      <c r="A88" s="143" t="s">
        <v>7</v>
      </c>
      <c r="B88" s="143"/>
      <c r="C88" s="143"/>
      <c r="D88" s="143"/>
      <c r="E88" s="143"/>
      <c r="F88" s="143"/>
    </row>
    <row r="90" spans="1:6" ht="39.75" customHeight="1" x14ac:dyDescent="0.2">
      <c r="B90" s="136"/>
      <c r="C90" s="137"/>
      <c r="D90" s="137"/>
    </row>
    <row r="91" spans="1:6" ht="13.5" customHeight="1" x14ac:dyDescent="0.2"/>
    <row r="92" spans="1:6" x14ac:dyDescent="0.2">
      <c r="B92" s="16"/>
      <c r="C92" s="16"/>
      <c r="D92"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4:D64"/>
    <mergeCell ref="B67:D67"/>
    <mergeCell ref="B68:D68"/>
    <mergeCell ref="A88:F88"/>
    <mergeCell ref="B90:D90"/>
    <mergeCell ref="B78:D78"/>
    <mergeCell ref="B79:D79"/>
    <mergeCell ref="B83:E83"/>
    <mergeCell ref="A84:F84"/>
    <mergeCell ref="A85:F85"/>
    <mergeCell ref="B87:E87"/>
  </mergeCells>
  <dataValidations count="1">
    <dataValidation type="list" allowBlank="1" showInputMessage="1" showErrorMessage="1" sqref="B77:B79 B12:B20 B33:B68" xr:uid="{73C4E63F-DC98-4E21-9A7B-5736D226EFF3}">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EEEC9-FE99-41FB-A41D-31E449453909}">
  <sheetPr>
    <pageSetUpPr fitToPage="1"/>
  </sheetPr>
  <dimension ref="A12:F92"/>
  <sheetViews>
    <sheetView view="pageBreakPreview" topLeftCell="A29" zoomScale="80" zoomScaleNormal="100" zoomScaleSheetLayoutView="80" workbookViewId="0">
      <selection activeCell="B52" sqref="B52:D5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53" t="s">
        <v>43</v>
      </c>
      <c r="C26" s="21"/>
      <c r="D26" s="21"/>
      <c r="E26" s="21"/>
      <c r="F26" s="21"/>
    </row>
    <row r="27" spans="1:6" x14ac:dyDescent="0.2">
      <c r="A27" s="18"/>
      <c r="B27" s="21"/>
      <c r="C27" s="23"/>
      <c r="D27" s="23"/>
      <c r="E27" s="24"/>
      <c r="F27" s="21"/>
    </row>
    <row r="28" spans="1:6" ht="15" x14ac:dyDescent="0.2">
      <c r="A28" s="17"/>
      <c r="B28" s="23"/>
      <c r="C28" s="23"/>
      <c r="D28" s="27" t="s">
        <v>11</v>
      </c>
      <c r="E28" s="27" t="s">
        <v>71</v>
      </c>
      <c r="F28" s="21"/>
    </row>
    <row r="29" spans="1:6" ht="13.5" thickBot="1" x14ac:dyDescent="0.25">
      <c r="A29" s="19"/>
      <c r="B29" s="19"/>
      <c r="C29" s="19"/>
      <c r="D29" s="19"/>
      <c r="E29" s="19"/>
      <c r="F29" s="20"/>
    </row>
    <row r="30" spans="1:6" s="40" customFormat="1" ht="21.75" customHeight="1" x14ac:dyDescent="0.2">
      <c r="A30" s="144" t="s">
        <v>0</v>
      </c>
      <c r="B30" s="144"/>
      <c r="C30" s="144"/>
      <c r="D30" s="144"/>
      <c r="E30" s="144"/>
      <c r="F30" s="144"/>
    </row>
    <row r="31" spans="1:6" x14ac:dyDescent="0.2">
      <c r="A31" s="17"/>
      <c r="B31" s="18"/>
      <c r="C31" s="17"/>
      <c r="D31" s="17"/>
      <c r="E31" s="17"/>
    </row>
    <row r="32" spans="1:6" ht="14.25" x14ac:dyDescent="0.2">
      <c r="A32" s="21"/>
      <c r="B32" s="22" t="s">
        <v>6</v>
      </c>
      <c r="C32" s="22"/>
      <c r="D32" s="22"/>
      <c r="E32" s="28"/>
      <c r="F32" s="21"/>
    </row>
    <row r="33" spans="1:6" ht="14.25" x14ac:dyDescent="0.2">
      <c r="A33" s="21"/>
      <c r="B33" s="140"/>
      <c r="C33" s="140"/>
      <c r="D33" s="140"/>
      <c r="E33" s="28"/>
      <c r="F33" s="21"/>
    </row>
    <row r="34" spans="1:6" ht="14.25" x14ac:dyDescent="0.2">
      <c r="A34" s="21"/>
      <c r="B34" s="140"/>
      <c r="C34" s="140"/>
      <c r="D34" s="140"/>
      <c r="E34" s="28"/>
      <c r="F34" s="21"/>
    </row>
    <row r="35" spans="1:6" ht="14.25" x14ac:dyDescent="0.2">
      <c r="A35" s="21"/>
      <c r="B35" s="140" t="s">
        <v>2</v>
      </c>
      <c r="C35" s="140"/>
      <c r="D35" s="140"/>
      <c r="E35" s="28"/>
      <c r="F35" s="21"/>
    </row>
    <row r="36" spans="1:6" ht="14.25" x14ac:dyDescent="0.2">
      <c r="A36" s="21"/>
      <c r="B36" s="140"/>
      <c r="C36" s="140"/>
      <c r="D36" s="140"/>
      <c r="E36" s="28"/>
      <c r="F36" s="21"/>
    </row>
    <row r="37" spans="1:6" ht="14.25" x14ac:dyDescent="0.2">
      <c r="A37" s="21"/>
      <c r="B37" s="140" t="s">
        <v>21</v>
      </c>
      <c r="C37" s="140"/>
      <c r="D37" s="140"/>
      <c r="E37" s="28"/>
      <c r="F37" s="21"/>
    </row>
    <row r="38" spans="1:6" ht="14.25" x14ac:dyDescent="0.2">
      <c r="A38" s="21"/>
      <c r="B38" s="140"/>
      <c r="C38" s="140"/>
      <c r="D38" s="140"/>
      <c r="E38" s="28"/>
      <c r="F38" s="21"/>
    </row>
    <row r="39" spans="1:6" ht="14.25" x14ac:dyDescent="0.2">
      <c r="A39" s="21"/>
      <c r="B39" s="140" t="s">
        <v>72</v>
      </c>
      <c r="C39" s="140"/>
      <c r="D39" s="140"/>
      <c r="E39" s="28"/>
      <c r="F39" s="21"/>
    </row>
    <row r="40" spans="1:6" ht="14.25" x14ac:dyDescent="0.2">
      <c r="A40" s="21"/>
      <c r="B40" s="140"/>
      <c r="C40" s="140"/>
      <c r="D40" s="140"/>
      <c r="E40" s="28"/>
      <c r="F40" s="21"/>
    </row>
    <row r="41" spans="1:6" ht="14.25" x14ac:dyDescent="0.2">
      <c r="A41" s="21"/>
      <c r="B41" s="140" t="s">
        <v>73</v>
      </c>
      <c r="C41" s="140"/>
      <c r="D41" s="140"/>
      <c r="E41" s="28"/>
      <c r="F41" s="21"/>
    </row>
    <row r="42" spans="1:6" ht="14.25" x14ac:dyDescent="0.2">
      <c r="A42" s="21"/>
      <c r="B42" s="140"/>
      <c r="C42" s="140"/>
      <c r="D42" s="140"/>
      <c r="E42" s="28"/>
      <c r="F42" s="21"/>
    </row>
    <row r="43" spans="1:6" ht="14.25" x14ac:dyDescent="0.2">
      <c r="A43" s="21"/>
      <c r="B43" s="140" t="s">
        <v>74</v>
      </c>
      <c r="C43" s="140"/>
      <c r="D43" s="140"/>
      <c r="E43" s="28"/>
      <c r="F43" s="21"/>
    </row>
    <row r="44" spans="1:6" ht="14.25" x14ac:dyDescent="0.2">
      <c r="A44" s="21"/>
      <c r="B44" s="140"/>
      <c r="C44" s="140"/>
      <c r="D44" s="140"/>
      <c r="E44" s="28"/>
      <c r="F44" s="21"/>
    </row>
    <row r="45" spans="1:6" ht="14.25" x14ac:dyDescent="0.2">
      <c r="A45" s="21"/>
      <c r="B45" s="140" t="s">
        <v>34</v>
      </c>
      <c r="C45" s="140"/>
      <c r="D45" s="140"/>
      <c r="E45" s="28"/>
      <c r="F45" s="21"/>
    </row>
    <row r="46" spans="1:6" ht="14.25" x14ac:dyDescent="0.2">
      <c r="A46" s="21"/>
      <c r="B46" s="140"/>
      <c r="C46" s="140"/>
      <c r="D46" s="140"/>
      <c r="E46" s="28"/>
      <c r="F46" s="21"/>
    </row>
    <row r="47" spans="1:6" ht="14.25" x14ac:dyDescent="0.2">
      <c r="A47" s="21"/>
      <c r="B47" s="140" t="s">
        <v>28</v>
      </c>
      <c r="C47" s="140"/>
      <c r="D47" s="140"/>
      <c r="E47" s="28"/>
      <c r="F47" s="21"/>
    </row>
    <row r="48" spans="1:6" ht="14.25" x14ac:dyDescent="0.2">
      <c r="A48" s="21"/>
      <c r="B48" s="140"/>
      <c r="C48" s="140"/>
      <c r="D48" s="140"/>
      <c r="E48" s="28"/>
      <c r="F48" s="21"/>
    </row>
    <row r="49" spans="1:6" ht="14.25" x14ac:dyDescent="0.2">
      <c r="A49" s="21"/>
      <c r="B49" s="140"/>
      <c r="C49" s="140"/>
      <c r="D49" s="140"/>
      <c r="E49" s="28"/>
      <c r="F49" s="21"/>
    </row>
    <row r="50" spans="1:6" ht="14.25" x14ac:dyDescent="0.2">
      <c r="A50" s="21"/>
      <c r="B50" s="140"/>
      <c r="C50" s="140"/>
      <c r="D50" s="140"/>
      <c r="E50" s="28"/>
      <c r="F50" s="21"/>
    </row>
    <row r="51" spans="1:6" ht="14.25" x14ac:dyDescent="0.2">
      <c r="A51" s="21"/>
      <c r="B51" s="140"/>
      <c r="C51" s="140"/>
      <c r="D51" s="140"/>
      <c r="E51" s="28"/>
      <c r="F51" s="21"/>
    </row>
    <row r="52" spans="1:6" ht="14.25" x14ac:dyDescent="0.2">
      <c r="A52" s="21"/>
      <c r="B52" s="140"/>
      <c r="C52" s="140"/>
      <c r="D52" s="140"/>
      <c r="E52" s="28"/>
      <c r="F52" s="21"/>
    </row>
    <row r="53" spans="1:6" ht="14.25" x14ac:dyDescent="0.2">
      <c r="A53" s="21"/>
      <c r="B53" s="140"/>
      <c r="C53" s="140"/>
      <c r="D53" s="140"/>
      <c r="E53" s="28"/>
      <c r="F53" s="21"/>
    </row>
    <row r="54" spans="1:6" ht="14.25" x14ac:dyDescent="0.2">
      <c r="A54" s="21"/>
      <c r="B54" s="140"/>
      <c r="C54" s="140"/>
      <c r="D54" s="140"/>
      <c r="E54" s="28"/>
      <c r="F54" s="21"/>
    </row>
    <row r="55" spans="1:6" ht="14.25" x14ac:dyDescent="0.2">
      <c r="A55" s="21"/>
      <c r="B55" s="140"/>
      <c r="C55" s="140"/>
      <c r="D55" s="140"/>
      <c r="E55" s="28"/>
      <c r="F55" s="21"/>
    </row>
    <row r="56" spans="1:6" ht="14.25" x14ac:dyDescent="0.2">
      <c r="A56" s="21"/>
      <c r="B56" s="140"/>
      <c r="C56" s="140"/>
      <c r="D56" s="140"/>
      <c r="E56" s="28"/>
      <c r="F56" s="21"/>
    </row>
    <row r="57" spans="1:6" ht="14.25" x14ac:dyDescent="0.2">
      <c r="A57" s="21"/>
      <c r="B57" s="140"/>
      <c r="C57" s="140"/>
      <c r="D57" s="140"/>
      <c r="E57" s="28"/>
      <c r="F57" s="21"/>
    </row>
    <row r="58" spans="1:6" ht="14.25" x14ac:dyDescent="0.2">
      <c r="A58" s="21"/>
      <c r="B58" s="140"/>
      <c r="C58" s="140"/>
      <c r="D58" s="140"/>
      <c r="E58" s="28"/>
      <c r="F58" s="21"/>
    </row>
    <row r="59" spans="1:6" ht="14.25" x14ac:dyDescent="0.2">
      <c r="A59" s="21"/>
      <c r="B59" s="140"/>
      <c r="C59" s="140"/>
      <c r="D59" s="140"/>
      <c r="E59" s="28"/>
      <c r="F59" s="21"/>
    </row>
    <row r="60" spans="1:6" ht="14.25" x14ac:dyDescent="0.2">
      <c r="A60" s="21"/>
      <c r="B60" s="140"/>
      <c r="C60" s="140"/>
      <c r="D60" s="140"/>
      <c r="E60" s="28"/>
      <c r="F60" s="21"/>
    </row>
    <row r="61" spans="1:6" ht="14.25" x14ac:dyDescent="0.2">
      <c r="A61" s="21"/>
      <c r="B61" s="140"/>
      <c r="C61" s="140"/>
      <c r="D61" s="140"/>
      <c r="E61" s="28"/>
      <c r="F61" s="21"/>
    </row>
    <row r="62" spans="1:6" ht="14.25" x14ac:dyDescent="0.2">
      <c r="A62" s="21"/>
      <c r="B62" s="140"/>
      <c r="C62" s="140"/>
      <c r="D62" s="140"/>
      <c r="E62" s="28"/>
      <c r="F62" s="21"/>
    </row>
    <row r="63" spans="1:6" ht="14.25" x14ac:dyDescent="0.2">
      <c r="A63" s="21"/>
      <c r="B63" s="140"/>
      <c r="C63" s="140"/>
      <c r="D63" s="140"/>
      <c r="E63" s="28"/>
      <c r="F63" s="21"/>
    </row>
    <row r="64" spans="1:6" ht="14.25" x14ac:dyDescent="0.2">
      <c r="A64" s="21"/>
      <c r="B64" s="140"/>
      <c r="C64" s="140"/>
      <c r="D64" s="140"/>
      <c r="E64" s="28"/>
      <c r="F64" s="21"/>
    </row>
    <row r="65" spans="1:6" s="50" customFormat="1" ht="14.25" x14ac:dyDescent="0.2">
      <c r="A65" s="46"/>
      <c r="B65" s="47"/>
      <c r="C65" s="48"/>
      <c r="D65" s="48"/>
      <c r="E65" s="49"/>
      <c r="F65" s="46"/>
    </row>
    <row r="66" spans="1:6" s="50" customFormat="1" ht="14.25" x14ac:dyDescent="0.2">
      <c r="A66" s="46"/>
      <c r="B66" s="47"/>
      <c r="C66" s="51"/>
      <c r="D66" s="52"/>
      <c r="E66" s="49"/>
      <c r="F66" s="46"/>
    </row>
    <row r="67" spans="1:6" ht="14.25" x14ac:dyDescent="0.2">
      <c r="A67" s="21"/>
      <c r="B67" s="140"/>
      <c r="C67" s="140"/>
      <c r="D67" s="140"/>
      <c r="E67" s="28"/>
      <c r="F67" s="21"/>
    </row>
    <row r="68" spans="1:6" ht="13.5" customHeight="1" x14ac:dyDescent="0.2">
      <c r="A68" s="21"/>
      <c r="B68" s="140"/>
      <c r="C68" s="140"/>
      <c r="D68" s="140"/>
      <c r="E68" s="28"/>
      <c r="F68" s="21"/>
    </row>
    <row r="69" spans="1:6" ht="13.5" customHeight="1" x14ac:dyDescent="0.2">
      <c r="A69" s="21"/>
      <c r="B69" s="25" t="s">
        <v>15</v>
      </c>
      <c r="C69" s="26"/>
      <c r="D69" s="26"/>
      <c r="E69" s="29">
        <f>7.5*325</f>
        <v>2437.5</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2437.5</v>
      </c>
      <c r="F72" s="21"/>
    </row>
    <row r="73" spans="1:6" ht="13.5" customHeight="1" x14ac:dyDescent="0.2">
      <c r="A73" s="21"/>
      <c r="B73" s="26" t="s">
        <v>5</v>
      </c>
      <c r="C73" s="31">
        <v>0.05</v>
      </c>
      <c r="D73" s="26"/>
      <c r="E73" s="35">
        <f>ROUND(E72*C73,2)</f>
        <v>121.88</v>
      </c>
      <c r="F73" s="21"/>
    </row>
    <row r="74" spans="1:6" ht="13.5" customHeight="1" x14ac:dyDescent="0.2">
      <c r="A74" s="21"/>
      <c r="B74" s="26" t="s">
        <v>4</v>
      </c>
      <c r="C74" s="42">
        <v>9.9750000000000005E-2</v>
      </c>
      <c r="D74" s="26"/>
      <c r="E74" s="43">
        <f>ROUND(E72*C74,2)</f>
        <v>243.14</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2802.52</v>
      </c>
      <c r="F76" s="21"/>
    </row>
    <row r="77" spans="1:6" ht="15.75" thickTop="1" x14ac:dyDescent="0.2">
      <c r="A77" s="21"/>
      <c r="B77" s="145"/>
      <c r="C77" s="145"/>
      <c r="D77" s="145"/>
      <c r="E77" s="36"/>
      <c r="F77" s="21"/>
    </row>
    <row r="78" spans="1:6" ht="15" x14ac:dyDescent="0.2">
      <c r="A78" s="21"/>
      <c r="B78" s="141" t="s">
        <v>18</v>
      </c>
      <c r="C78" s="141"/>
      <c r="D78" s="141"/>
      <c r="E78" s="36">
        <v>0</v>
      </c>
      <c r="F78" s="21"/>
    </row>
    <row r="79" spans="1:6" ht="15" x14ac:dyDescent="0.2">
      <c r="A79" s="21"/>
      <c r="B79" s="145"/>
      <c r="C79" s="145"/>
      <c r="D79" s="145"/>
      <c r="E79" s="36"/>
      <c r="F79" s="21"/>
    </row>
    <row r="80" spans="1:6" ht="19.5" customHeight="1" x14ac:dyDescent="0.2">
      <c r="A80" s="21"/>
      <c r="B80" s="37" t="s">
        <v>17</v>
      </c>
      <c r="C80" s="38"/>
      <c r="D80" s="38"/>
      <c r="E80" s="39">
        <f>E76-E78</f>
        <v>2802.52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38"/>
      <c r="C83" s="138"/>
      <c r="D83" s="138"/>
      <c r="E83" s="138"/>
      <c r="F83" s="21"/>
    </row>
    <row r="84" spans="1:6" ht="14.25" x14ac:dyDescent="0.2">
      <c r="A84" s="146" t="s">
        <v>29</v>
      </c>
      <c r="B84" s="146"/>
      <c r="C84" s="146"/>
      <c r="D84" s="146"/>
      <c r="E84" s="146"/>
      <c r="F84" s="146"/>
    </row>
    <row r="85" spans="1:6" ht="14.25" x14ac:dyDescent="0.2">
      <c r="A85" s="142" t="s">
        <v>30</v>
      </c>
      <c r="B85" s="142"/>
      <c r="C85" s="142"/>
      <c r="D85" s="142"/>
      <c r="E85" s="142"/>
      <c r="F85" s="142"/>
    </row>
    <row r="86" spans="1:6" x14ac:dyDescent="0.2">
      <c r="A86" s="21"/>
      <c r="B86" s="21"/>
      <c r="C86" s="21"/>
      <c r="D86" s="21"/>
      <c r="E86" s="21"/>
      <c r="F86" s="21"/>
    </row>
    <row r="87" spans="1:6" x14ac:dyDescent="0.2">
      <c r="A87" s="21"/>
      <c r="B87" s="139"/>
      <c r="C87" s="139"/>
      <c r="D87" s="139"/>
      <c r="E87" s="139"/>
      <c r="F87" s="21"/>
    </row>
    <row r="88" spans="1:6" ht="15" x14ac:dyDescent="0.2">
      <c r="A88" s="143" t="s">
        <v>7</v>
      </c>
      <c r="B88" s="143"/>
      <c r="C88" s="143"/>
      <c r="D88" s="143"/>
      <c r="E88" s="143"/>
      <c r="F88" s="143"/>
    </row>
    <row r="90" spans="1:6" ht="39.75" customHeight="1" x14ac:dyDescent="0.2">
      <c r="B90" s="136"/>
      <c r="C90" s="137"/>
      <c r="D90" s="137"/>
    </row>
    <row r="91" spans="1:6" ht="13.5" customHeight="1" x14ac:dyDescent="0.2"/>
    <row r="92" spans="1:6" x14ac:dyDescent="0.2">
      <c r="B92" s="16"/>
      <c r="C92" s="16"/>
      <c r="D92" s="16"/>
    </row>
  </sheetData>
  <mergeCells count="44">
    <mergeCell ref="A88:F88"/>
    <mergeCell ref="B90:D90"/>
    <mergeCell ref="B78:D78"/>
    <mergeCell ref="B79:D79"/>
    <mergeCell ref="B83:E83"/>
    <mergeCell ref="A84:F84"/>
    <mergeCell ref="A85:F85"/>
    <mergeCell ref="B87:E87"/>
    <mergeCell ref="B77:D77"/>
    <mergeCell ref="B56:D56"/>
    <mergeCell ref="B57:D57"/>
    <mergeCell ref="B58:D58"/>
    <mergeCell ref="B59:D59"/>
    <mergeCell ref="B60:D60"/>
    <mergeCell ref="B61:D61"/>
    <mergeCell ref="B62:D62"/>
    <mergeCell ref="B63:D63"/>
    <mergeCell ref="B64:D64"/>
    <mergeCell ref="B67:D67"/>
    <mergeCell ref="B68:D68"/>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BEF3295E-56E1-409B-8870-B95DAB96AF15}">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748CB-B278-4A42-BF9D-51147335FC74}">
  <sheetPr>
    <pageSetUpPr fitToPage="1"/>
  </sheetPr>
  <dimension ref="A12:F92"/>
  <sheetViews>
    <sheetView view="pageBreakPreview" topLeftCell="A31"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53" t="s">
        <v>43</v>
      </c>
      <c r="C26" s="21"/>
      <c r="D26" s="21"/>
      <c r="E26" s="21"/>
      <c r="F26" s="21"/>
    </row>
    <row r="27" spans="1:6" x14ac:dyDescent="0.2">
      <c r="A27" s="18"/>
      <c r="B27" s="21"/>
      <c r="C27" s="23"/>
      <c r="D27" s="23"/>
      <c r="E27" s="24"/>
      <c r="F27" s="21"/>
    </row>
    <row r="28" spans="1:6" ht="15" x14ac:dyDescent="0.2">
      <c r="A28" s="17"/>
      <c r="B28" s="23"/>
      <c r="C28" s="23"/>
      <c r="D28" s="27" t="s">
        <v>11</v>
      </c>
      <c r="E28" s="27" t="s">
        <v>76</v>
      </c>
      <c r="F28" s="21"/>
    </row>
    <row r="29" spans="1:6" ht="13.5" thickBot="1" x14ac:dyDescent="0.25">
      <c r="A29" s="19"/>
      <c r="B29" s="19"/>
      <c r="C29" s="19"/>
      <c r="D29" s="19"/>
      <c r="E29" s="19"/>
      <c r="F29" s="20"/>
    </row>
    <row r="30" spans="1:6" s="40" customFormat="1" ht="21.75" customHeight="1" x14ac:dyDescent="0.2">
      <c r="A30" s="144" t="s">
        <v>0</v>
      </c>
      <c r="B30" s="144"/>
      <c r="C30" s="144"/>
      <c r="D30" s="144"/>
      <c r="E30" s="144"/>
      <c r="F30" s="144"/>
    </row>
    <row r="31" spans="1:6" x14ac:dyDescent="0.2">
      <c r="A31" s="17"/>
      <c r="B31" s="18"/>
      <c r="C31" s="17"/>
      <c r="D31" s="17"/>
      <c r="E31" s="17"/>
    </row>
    <row r="32" spans="1:6" ht="14.25" x14ac:dyDescent="0.2">
      <c r="A32" s="21"/>
      <c r="B32" s="22" t="s">
        <v>6</v>
      </c>
      <c r="C32" s="22"/>
      <c r="D32" s="22"/>
      <c r="E32" s="28"/>
      <c r="F32" s="21"/>
    </row>
    <row r="33" spans="1:6" ht="14.25" x14ac:dyDescent="0.2">
      <c r="A33" s="21"/>
      <c r="B33" s="140"/>
      <c r="C33" s="140"/>
      <c r="D33" s="140"/>
      <c r="E33" s="28"/>
      <c r="F33" s="21"/>
    </row>
    <row r="34" spans="1:6" ht="14.25" x14ac:dyDescent="0.2">
      <c r="A34" s="21"/>
      <c r="B34" s="140"/>
      <c r="C34" s="140"/>
      <c r="D34" s="140"/>
      <c r="E34" s="28"/>
      <c r="F34" s="21"/>
    </row>
    <row r="35" spans="1:6" ht="14.25" x14ac:dyDescent="0.2">
      <c r="A35" s="21"/>
      <c r="B35" s="140" t="s">
        <v>28</v>
      </c>
      <c r="C35" s="140"/>
      <c r="D35" s="140"/>
      <c r="E35" s="28"/>
      <c r="F35" s="21"/>
    </row>
    <row r="36" spans="1:6" ht="14.25" x14ac:dyDescent="0.2">
      <c r="A36" s="21"/>
      <c r="B36" s="140"/>
      <c r="C36" s="140"/>
      <c r="D36" s="140"/>
      <c r="E36" s="28"/>
      <c r="F36" s="21"/>
    </row>
    <row r="37" spans="1:6" ht="14.25" x14ac:dyDescent="0.2">
      <c r="A37" s="21"/>
      <c r="B37" s="140"/>
      <c r="C37" s="140"/>
      <c r="D37" s="140"/>
      <c r="E37" s="28"/>
      <c r="F37" s="21"/>
    </row>
    <row r="38" spans="1:6" ht="14.25" x14ac:dyDescent="0.2">
      <c r="A38" s="21"/>
      <c r="B38" s="140"/>
      <c r="C38" s="140"/>
      <c r="D38" s="140"/>
      <c r="E38" s="28"/>
      <c r="F38" s="21"/>
    </row>
    <row r="39" spans="1:6" ht="14.25" x14ac:dyDescent="0.2">
      <c r="A39" s="21"/>
      <c r="B39" s="140"/>
      <c r="C39" s="140"/>
      <c r="D39" s="140"/>
      <c r="E39" s="28"/>
      <c r="F39" s="21"/>
    </row>
    <row r="40" spans="1:6" ht="14.25" x14ac:dyDescent="0.2">
      <c r="A40" s="21"/>
      <c r="B40" s="140"/>
      <c r="C40" s="140"/>
      <c r="D40" s="140"/>
      <c r="E40" s="28"/>
      <c r="F40" s="21"/>
    </row>
    <row r="41" spans="1:6" ht="14.25" x14ac:dyDescent="0.2">
      <c r="A41" s="21"/>
      <c r="B41" s="140"/>
      <c r="C41" s="140"/>
      <c r="D41" s="140"/>
      <c r="E41" s="28"/>
      <c r="F41" s="21"/>
    </row>
    <row r="42" spans="1:6" ht="14.25" x14ac:dyDescent="0.2">
      <c r="A42" s="21"/>
      <c r="B42" s="140"/>
      <c r="C42" s="140"/>
      <c r="D42" s="140"/>
      <c r="E42" s="28"/>
      <c r="F42" s="21"/>
    </row>
    <row r="43" spans="1:6" ht="14.25" x14ac:dyDescent="0.2">
      <c r="A43" s="21"/>
      <c r="B43" s="140"/>
      <c r="C43" s="140"/>
      <c r="D43" s="140"/>
      <c r="E43" s="28"/>
      <c r="F43" s="21"/>
    </row>
    <row r="44" spans="1:6" ht="14.25" x14ac:dyDescent="0.2">
      <c r="A44" s="21"/>
      <c r="B44" s="140"/>
      <c r="C44" s="140"/>
      <c r="D44" s="140"/>
      <c r="E44" s="28"/>
      <c r="F44" s="21"/>
    </row>
    <row r="45" spans="1:6" ht="14.25" x14ac:dyDescent="0.2">
      <c r="A45" s="21"/>
      <c r="B45" s="140"/>
      <c r="C45" s="140"/>
      <c r="D45" s="140"/>
      <c r="E45" s="28"/>
      <c r="F45" s="21"/>
    </row>
    <row r="46" spans="1:6" ht="14.25" x14ac:dyDescent="0.2">
      <c r="A46" s="21"/>
      <c r="B46" s="140"/>
      <c r="C46" s="140"/>
      <c r="D46" s="140"/>
      <c r="E46" s="28"/>
      <c r="F46" s="21"/>
    </row>
    <row r="47" spans="1:6" ht="14.25" x14ac:dyDescent="0.2">
      <c r="A47" s="21"/>
      <c r="B47" s="140"/>
      <c r="C47" s="140"/>
      <c r="D47" s="140"/>
      <c r="E47" s="28"/>
      <c r="F47" s="21"/>
    </row>
    <row r="48" spans="1:6" ht="14.25" x14ac:dyDescent="0.2">
      <c r="A48" s="21"/>
      <c r="B48" s="140"/>
      <c r="C48" s="140"/>
      <c r="D48" s="140"/>
      <c r="E48" s="28"/>
      <c r="F48" s="21"/>
    </row>
    <row r="49" spans="1:6" ht="14.25" x14ac:dyDescent="0.2">
      <c r="A49" s="21"/>
      <c r="B49" s="140"/>
      <c r="C49" s="140"/>
      <c r="D49" s="140"/>
      <c r="E49" s="28"/>
      <c r="F49" s="21"/>
    </row>
    <row r="50" spans="1:6" ht="14.25" x14ac:dyDescent="0.2">
      <c r="A50" s="21"/>
      <c r="B50" s="140"/>
      <c r="C50" s="140"/>
      <c r="D50" s="140"/>
      <c r="E50" s="28"/>
      <c r="F50" s="21"/>
    </row>
    <row r="51" spans="1:6" ht="14.25" x14ac:dyDescent="0.2">
      <c r="A51" s="21"/>
      <c r="B51" s="140"/>
      <c r="C51" s="140"/>
      <c r="D51" s="140"/>
      <c r="E51" s="28"/>
      <c r="F51" s="21"/>
    </row>
    <row r="52" spans="1:6" ht="14.25" x14ac:dyDescent="0.2">
      <c r="A52" s="21"/>
      <c r="B52" s="140"/>
      <c r="C52" s="140"/>
      <c r="D52" s="140"/>
      <c r="E52" s="28"/>
      <c r="F52" s="21"/>
    </row>
    <row r="53" spans="1:6" ht="14.25" x14ac:dyDescent="0.2">
      <c r="A53" s="21"/>
      <c r="B53" s="140"/>
      <c r="C53" s="140"/>
      <c r="D53" s="140"/>
      <c r="E53" s="28"/>
      <c r="F53" s="21"/>
    </row>
    <row r="54" spans="1:6" ht="14.25" x14ac:dyDescent="0.2">
      <c r="A54" s="21"/>
      <c r="B54" s="140"/>
      <c r="C54" s="140"/>
      <c r="D54" s="140"/>
      <c r="E54" s="28"/>
      <c r="F54" s="21"/>
    </row>
    <row r="55" spans="1:6" ht="14.25" x14ac:dyDescent="0.2">
      <c r="A55" s="21"/>
      <c r="B55" s="140"/>
      <c r="C55" s="140"/>
      <c r="D55" s="140"/>
      <c r="E55" s="28"/>
      <c r="F55" s="21"/>
    </row>
    <row r="56" spans="1:6" ht="14.25" x14ac:dyDescent="0.2">
      <c r="A56" s="21"/>
      <c r="B56" s="140"/>
      <c r="C56" s="140"/>
      <c r="D56" s="140"/>
      <c r="E56" s="28"/>
      <c r="F56" s="21"/>
    </row>
    <row r="57" spans="1:6" ht="14.25" x14ac:dyDescent="0.2">
      <c r="A57" s="21"/>
      <c r="B57" s="140"/>
      <c r="C57" s="140"/>
      <c r="D57" s="140"/>
      <c r="E57" s="28"/>
      <c r="F57" s="21"/>
    </row>
    <row r="58" spans="1:6" ht="14.25" x14ac:dyDescent="0.2">
      <c r="A58" s="21"/>
      <c r="B58" s="140"/>
      <c r="C58" s="140"/>
      <c r="D58" s="140"/>
      <c r="E58" s="28"/>
      <c r="F58" s="21"/>
    </row>
    <row r="59" spans="1:6" ht="14.25" x14ac:dyDescent="0.2">
      <c r="A59" s="21"/>
      <c r="B59" s="140"/>
      <c r="C59" s="140"/>
      <c r="D59" s="140"/>
      <c r="E59" s="28"/>
      <c r="F59" s="21"/>
    </row>
    <row r="60" spans="1:6" ht="14.25" x14ac:dyDescent="0.2">
      <c r="A60" s="21"/>
      <c r="B60" s="140"/>
      <c r="C60" s="140"/>
      <c r="D60" s="140"/>
      <c r="E60" s="28"/>
      <c r="F60" s="21"/>
    </row>
    <row r="61" spans="1:6" ht="14.25" x14ac:dyDescent="0.2">
      <c r="A61" s="21"/>
      <c r="B61" s="140"/>
      <c r="C61" s="140"/>
      <c r="D61" s="140"/>
      <c r="E61" s="28"/>
      <c r="F61" s="21"/>
    </row>
    <row r="62" spans="1:6" ht="14.25" x14ac:dyDescent="0.2">
      <c r="A62" s="21"/>
      <c r="B62" s="140"/>
      <c r="C62" s="140"/>
      <c r="D62" s="140"/>
      <c r="E62" s="28"/>
      <c r="F62" s="21"/>
    </row>
    <row r="63" spans="1:6" ht="14.25" x14ac:dyDescent="0.2">
      <c r="A63" s="21"/>
      <c r="B63" s="140"/>
      <c r="C63" s="140"/>
      <c r="D63" s="140"/>
      <c r="E63" s="28"/>
      <c r="F63" s="21"/>
    </row>
    <row r="64" spans="1:6" ht="14.25" x14ac:dyDescent="0.2">
      <c r="A64" s="21"/>
      <c r="B64" s="140"/>
      <c r="C64" s="140"/>
      <c r="D64" s="140"/>
      <c r="E64" s="28"/>
      <c r="F64" s="21"/>
    </row>
    <row r="65" spans="1:6" s="50" customFormat="1" ht="14.25" x14ac:dyDescent="0.2">
      <c r="A65" s="46"/>
      <c r="B65" s="47"/>
      <c r="C65" s="48"/>
      <c r="D65" s="48"/>
      <c r="E65" s="49"/>
      <c r="F65" s="46"/>
    </row>
    <row r="66" spans="1:6" s="50" customFormat="1" ht="14.25" x14ac:dyDescent="0.2">
      <c r="A66" s="46"/>
      <c r="B66" s="47"/>
      <c r="C66" s="51"/>
      <c r="D66" s="52"/>
      <c r="E66" s="49"/>
      <c r="F66" s="46"/>
    </row>
    <row r="67" spans="1:6" ht="14.25" x14ac:dyDescent="0.2">
      <c r="A67" s="21"/>
      <c r="B67" s="140"/>
      <c r="C67" s="140"/>
      <c r="D67" s="140"/>
      <c r="E67" s="28"/>
      <c r="F67" s="21"/>
    </row>
    <row r="68" spans="1:6" ht="13.5" customHeight="1" x14ac:dyDescent="0.2">
      <c r="A68" s="21"/>
      <c r="B68" s="140"/>
      <c r="C68" s="140"/>
      <c r="D68" s="140"/>
      <c r="E68" s="28"/>
      <c r="F68" s="21"/>
    </row>
    <row r="69" spans="1:6" ht="13.5" customHeight="1" x14ac:dyDescent="0.2">
      <c r="A69" s="21"/>
      <c r="B69" s="25" t="s">
        <v>15</v>
      </c>
      <c r="C69" s="26"/>
      <c r="D69" s="26"/>
      <c r="E69" s="29">
        <f>1.75*325</f>
        <v>568.75</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568.75</v>
      </c>
      <c r="F72" s="21"/>
    </row>
    <row r="73" spans="1:6" ht="13.5" customHeight="1" x14ac:dyDescent="0.2">
      <c r="A73" s="21"/>
      <c r="B73" s="26" t="s">
        <v>5</v>
      </c>
      <c r="C73" s="31">
        <v>0.05</v>
      </c>
      <c r="D73" s="26"/>
      <c r="E73" s="35">
        <f>ROUND(E72*C73,2)</f>
        <v>28.44</v>
      </c>
      <c r="F73" s="21"/>
    </row>
    <row r="74" spans="1:6" ht="13.5" customHeight="1" x14ac:dyDescent="0.2">
      <c r="A74" s="21"/>
      <c r="B74" s="26" t="s">
        <v>4</v>
      </c>
      <c r="C74" s="42">
        <v>9.9750000000000005E-2</v>
      </c>
      <c r="D74" s="26"/>
      <c r="E74" s="43">
        <f>ROUND(E72*C74,2)</f>
        <v>56.73</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653.92000000000007</v>
      </c>
      <c r="F76" s="21"/>
    </row>
    <row r="77" spans="1:6" ht="15.75" thickTop="1" x14ac:dyDescent="0.2">
      <c r="A77" s="21"/>
      <c r="B77" s="145"/>
      <c r="C77" s="145"/>
      <c r="D77" s="145"/>
      <c r="E77" s="36"/>
      <c r="F77" s="21"/>
    </row>
    <row r="78" spans="1:6" ht="15" x14ac:dyDescent="0.2">
      <c r="A78" s="21"/>
      <c r="B78" s="141" t="s">
        <v>18</v>
      </c>
      <c r="C78" s="141"/>
      <c r="D78" s="141"/>
      <c r="E78" s="36">
        <v>0</v>
      </c>
      <c r="F78" s="21"/>
    </row>
    <row r="79" spans="1:6" ht="15" x14ac:dyDescent="0.2">
      <c r="A79" s="21"/>
      <c r="B79" s="145"/>
      <c r="C79" s="145"/>
      <c r="D79" s="145"/>
      <c r="E79" s="36"/>
      <c r="F79" s="21"/>
    </row>
    <row r="80" spans="1:6" ht="19.5" customHeight="1" x14ac:dyDescent="0.2">
      <c r="A80" s="21"/>
      <c r="B80" s="37" t="s">
        <v>17</v>
      </c>
      <c r="C80" s="38"/>
      <c r="D80" s="38"/>
      <c r="E80" s="39">
        <f>E76-E78</f>
        <v>653.92000000000007</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38"/>
      <c r="C83" s="138"/>
      <c r="D83" s="138"/>
      <c r="E83" s="138"/>
      <c r="F83" s="21"/>
    </row>
    <row r="84" spans="1:6" ht="14.25" x14ac:dyDescent="0.2">
      <c r="A84" s="146" t="s">
        <v>29</v>
      </c>
      <c r="B84" s="146"/>
      <c r="C84" s="146"/>
      <c r="D84" s="146"/>
      <c r="E84" s="146"/>
      <c r="F84" s="146"/>
    </row>
    <row r="85" spans="1:6" ht="14.25" x14ac:dyDescent="0.2">
      <c r="A85" s="142" t="s">
        <v>30</v>
      </c>
      <c r="B85" s="142"/>
      <c r="C85" s="142"/>
      <c r="D85" s="142"/>
      <c r="E85" s="142"/>
      <c r="F85" s="142"/>
    </row>
    <row r="86" spans="1:6" x14ac:dyDescent="0.2">
      <c r="A86" s="21"/>
      <c r="B86" s="21"/>
      <c r="C86" s="21"/>
      <c r="D86" s="21"/>
      <c r="E86" s="21"/>
      <c r="F86" s="21"/>
    </row>
    <row r="87" spans="1:6" x14ac:dyDescent="0.2">
      <c r="A87" s="21"/>
      <c r="B87" s="139"/>
      <c r="C87" s="139"/>
      <c r="D87" s="139"/>
      <c r="E87" s="139"/>
      <c r="F87" s="21"/>
    </row>
    <row r="88" spans="1:6" ht="15" x14ac:dyDescent="0.2">
      <c r="A88" s="143" t="s">
        <v>7</v>
      </c>
      <c r="B88" s="143"/>
      <c r="C88" s="143"/>
      <c r="D88" s="143"/>
      <c r="E88" s="143"/>
      <c r="F88" s="143"/>
    </row>
    <row r="90" spans="1:6" ht="39.75" customHeight="1" x14ac:dyDescent="0.2">
      <c r="B90" s="136"/>
      <c r="C90" s="137"/>
      <c r="D90" s="137"/>
    </row>
    <row r="91" spans="1:6" ht="13.5" customHeight="1" x14ac:dyDescent="0.2"/>
    <row r="92" spans="1:6" x14ac:dyDescent="0.2">
      <c r="B92" s="16"/>
      <c r="C92" s="16"/>
      <c r="D92"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4:D64"/>
    <mergeCell ref="B67:D67"/>
    <mergeCell ref="B68:D68"/>
    <mergeCell ref="A88:F88"/>
    <mergeCell ref="B90:D90"/>
    <mergeCell ref="B78:D78"/>
    <mergeCell ref="B79:D79"/>
    <mergeCell ref="B83:E83"/>
    <mergeCell ref="A84:F84"/>
    <mergeCell ref="A85:F85"/>
    <mergeCell ref="B87:E87"/>
  </mergeCells>
  <dataValidations count="1">
    <dataValidation type="list" allowBlank="1" showInputMessage="1" showErrorMessage="1" sqref="B77:B79 B12:B20 B33:B68" xr:uid="{2591DF81-E990-416B-8472-9D1580AFFB8A}">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598E2-C755-4656-ADD1-C02F4AE136BC}">
  <sheetPr>
    <pageSetUpPr fitToPage="1"/>
  </sheetPr>
  <dimension ref="A12:F92"/>
  <sheetViews>
    <sheetView view="pageBreakPreview" topLeftCell="A40"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53" t="s">
        <v>43</v>
      </c>
      <c r="C26" s="21"/>
      <c r="D26" s="21"/>
      <c r="E26" s="21"/>
      <c r="F26" s="21"/>
    </row>
    <row r="27" spans="1:6" x14ac:dyDescent="0.2">
      <c r="A27" s="18"/>
      <c r="B27" s="21"/>
      <c r="C27" s="23"/>
      <c r="D27" s="23"/>
      <c r="E27" s="24"/>
      <c r="F27" s="21"/>
    </row>
    <row r="28" spans="1:6" ht="15" x14ac:dyDescent="0.2">
      <c r="A28" s="17"/>
      <c r="B28" s="23"/>
      <c r="C28" s="23"/>
      <c r="D28" s="27" t="s">
        <v>11</v>
      </c>
      <c r="E28" s="27" t="s">
        <v>78</v>
      </c>
      <c r="F28" s="21"/>
    </row>
    <row r="29" spans="1:6" ht="13.5" thickBot="1" x14ac:dyDescent="0.25">
      <c r="A29" s="19"/>
      <c r="B29" s="19"/>
      <c r="C29" s="19"/>
      <c r="D29" s="19"/>
      <c r="E29" s="19"/>
      <c r="F29" s="20"/>
    </row>
    <row r="30" spans="1:6" s="40" customFormat="1" ht="21.75" customHeight="1" x14ac:dyDescent="0.2">
      <c r="A30" s="144" t="s">
        <v>0</v>
      </c>
      <c r="B30" s="144"/>
      <c r="C30" s="144"/>
      <c r="D30" s="144"/>
      <c r="E30" s="144"/>
      <c r="F30" s="144"/>
    </row>
    <row r="31" spans="1:6" x14ac:dyDescent="0.2">
      <c r="A31" s="17"/>
      <c r="B31" s="18"/>
      <c r="C31" s="17"/>
      <c r="D31" s="17"/>
      <c r="E31" s="17"/>
    </row>
    <row r="32" spans="1:6" ht="14.25" x14ac:dyDescent="0.2">
      <c r="A32" s="21"/>
      <c r="B32" s="22" t="s">
        <v>6</v>
      </c>
      <c r="C32" s="22"/>
      <c r="D32" s="22"/>
      <c r="E32" s="28"/>
      <c r="F32" s="21"/>
    </row>
    <row r="33" spans="1:6" ht="14.25" x14ac:dyDescent="0.2">
      <c r="A33" s="21"/>
      <c r="B33" s="140"/>
      <c r="C33" s="140"/>
      <c r="D33" s="140"/>
      <c r="E33" s="28"/>
      <c r="F33" s="21"/>
    </row>
    <row r="34" spans="1:6" ht="14.25" x14ac:dyDescent="0.2">
      <c r="A34" s="21"/>
      <c r="B34" s="140"/>
      <c r="C34" s="140"/>
      <c r="D34" s="140"/>
      <c r="E34" s="28"/>
      <c r="F34" s="21"/>
    </row>
    <row r="35" spans="1:6" ht="14.25" x14ac:dyDescent="0.2">
      <c r="A35" s="21"/>
      <c r="B35" s="140" t="s">
        <v>28</v>
      </c>
      <c r="C35" s="140"/>
      <c r="D35" s="140"/>
      <c r="E35" s="28"/>
      <c r="F35" s="21"/>
    </row>
    <row r="36" spans="1:6" ht="14.25" x14ac:dyDescent="0.2">
      <c r="A36" s="21"/>
      <c r="B36" s="140"/>
      <c r="C36" s="140"/>
      <c r="D36" s="140"/>
      <c r="E36" s="28"/>
      <c r="F36" s="21"/>
    </row>
    <row r="37" spans="1:6" ht="14.25" x14ac:dyDescent="0.2">
      <c r="A37" s="21"/>
      <c r="B37" s="140" t="s">
        <v>2</v>
      </c>
      <c r="C37" s="140"/>
      <c r="D37" s="140"/>
      <c r="E37" s="28"/>
      <c r="F37" s="21"/>
    </row>
    <row r="38" spans="1:6" ht="14.25" x14ac:dyDescent="0.2">
      <c r="A38" s="21"/>
      <c r="B38" s="140"/>
      <c r="C38" s="140"/>
      <c r="D38" s="140"/>
      <c r="E38" s="28"/>
      <c r="F38" s="21"/>
    </row>
    <row r="39" spans="1:6" ht="14.25" x14ac:dyDescent="0.2">
      <c r="A39" s="21"/>
      <c r="B39" s="140"/>
      <c r="C39" s="140"/>
      <c r="D39" s="140"/>
      <c r="E39" s="28"/>
      <c r="F39" s="21"/>
    </row>
    <row r="40" spans="1:6" ht="14.25" x14ac:dyDescent="0.2">
      <c r="A40" s="21"/>
      <c r="B40" s="140"/>
      <c r="C40" s="140"/>
      <c r="D40" s="140"/>
      <c r="E40" s="28"/>
      <c r="F40" s="21"/>
    </row>
    <row r="41" spans="1:6" ht="14.25" x14ac:dyDescent="0.2">
      <c r="A41" s="21"/>
      <c r="B41" s="140"/>
      <c r="C41" s="140"/>
      <c r="D41" s="140"/>
      <c r="E41" s="28"/>
      <c r="F41" s="21"/>
    </row>
    <row r="42" spans="1:6" ht="14.25" x14ac:dyDescent="0.2">
      <c r="A42" s="21"/>
      <c r="B42" s="140"/>
      <c r="C42" s="140"/>
      <c r="D42" s="140"/>
      <c r="E42" s="28"/>
      <c r="F42" s="21"/>
    </row>
    <row r="43" spans="1:6" ht="14.25" x14ac:dyDescent="0.2">
      <c r="A43" s="21"/>
      <c r="B43" s="140"/>
      <c r="C43" s="140"/>
      <c r="D43" s="140"/>
      <c r="E43" s="28"/>
      <c r="F43" s="21"/>
    </row>
    <row r="44" spans="1:6" ht="14.25" x14ac:dyDescent="0.2">
      <c r="A44" s="21"/>
      <c r="B44" s="140"/>
      <c r="C44" s="140"/>
      <c r="D44" s="140"/>
      <c r="E44" s="28"/>
      <c r="F44" s="21"/>
    </row>
    <row r="45" spans="1:6" ht="14.25" x14ac:dyDescent="0.2">
      <c r="A45" s="21"/>
      <c r="B45" s="140"/>
      <c r="C45" s="140"/>
      <c r="D45" s="140"/>
      <c r="E45" s="28"/>
      <c r="F45" s="21"/>
    </row>
    <row r="46" spans="1:6" ht="14.25" x14ac:dyDescent="0.2">
      <c r="A46" s="21"/>
      <c r="B46" s="140"/>
      <c r="C46" s="140"/>
      <c r="D46" s="140"/>
      <c r="E46" s="28"/>
      <c r="F46" s="21"/>
    </row>
    <row r="47" spans="1:6" ht="14.25" x14ac:dyDescent="0.2">
      <c r="A47" s="21"/>
      <c r="B47" s="140"/>
      <c r="C47" s="140"/>
      <c r="D47" s="140"/>
      <c r="E47" s="28"/>
      <c r="F47" s="21"/>
    </row>
    <row r="48" spans="1:6" ht="14.25" x14ac:dyDescent="0.2">
      <c r="A48" s="21"/>
      <c r="B48" s="140"/>
      <c r="C48" s="140"/>
      <c r="D48" s="140"/>
      <c r="E48" s="28"/>
      <c r="F48" s="21"/>
    </row>
    <row r="49" spans="1:6" ht="14.25" x14ac:dyDescent="0.2">
      <c r="A49" s="21"/>
      <c r="B49" s="140"/>
      <c r="C49" s="140"/>
      <c r="D49" s="140"/>
      <c r="E49" s="28"/>
      <c r="F49" s="21"/>
    </row>
    <row r="50" spans="1:6" ht="14.25" x14ac:dyDescent="0.2">
      <c r="A50" s="21"/>
      <c r="B50" s="140"/>
      <c r="C50" s="140"/>
      <c r="D50" s="140"/>
      <c r="E50" s="28"/>
      <c r="F50" s="21"/>
    </row>
    <row r="51" spans="1:6" ht="14.25" x14ac:dyDescent="0.2">
      <c r="A51" s="21"/>
      <c r="B51" s="140"/>
      <c r="C51" s="140"/>
      <c r="D51" s="140"/>
      <c r="E51" s="28"/>
      <c r="F51" s="21"/>
    </row>
    <row r="52" spans="1:6" ht="14.25" x14ac:dyDescent="0.2">
      <c r="A52" s="21"/>
      <c r="B52" s="140"/>
      <c r="C52" s="140"/>
      <c r="D52" s="140"/>
      <c r="E52" s="28"/>
      <c r="F52" s="21"/>
    </row>
    <row r="53" spans="1:6" ht="14.25" x14ac:dyDescent="0.2">
      <c r="A53" s="21"/>
      <c r="B53" s="140"/>
      <c r="C53" s="140"/>
      <c r="D53" s="140"/>
      <c r="E53" s="28"/>
      <c r="F53" s="21"/>
    </row>
    <row r="54" spans="1:6" ht="14.25" x14ac:dyDescent="0.2">
      <c r="A54" s="21"/>
      <c r="B54" s="140"/>
      <c r="C54" s="140"/>
      <c r="D54" s="140"/>
      <c r="E54" s="28"/>
      <c r="F54" s="21"/>
    </row>
    <row r="55" spans="1:6" ht="14.25" x14ac:dyDescent="0.2">
      <c r="A55" s="21"/>
      <c r="B55" s="140"/>
      <c r="C55" s="140"/>
      <c r="D55" s="140"/>
      <c r="E55" s="28"/>
      <c r="F55" s="21"/>
    </row>
    <row r="56" spans="1:6" ht="14.25" x14ac:dyDescent="0.2">
      <c r="A56" s="21"/>
      <c r="B56" s="140"/>
      <c r="C56" s="140"/>
      <c r="D56" s="140"/>
      <c r="E56" s="28"/>
      <c r="F56" s="21"/>
    </row>
    <row r="57" spans="1:6" ht="14.25" x14ac:dyDescent="0.2">
      <c r="A57" s="21"/>
      <c r="B57" s="140"/>
      <c r="C57" s="140"/>
      <c r="D57" s="140"/>
      <c r="E57" s="28"/>
      <c r="F57" s="21"/>
    </row>
    <row r="58" spans="1:6" ht="14.25" x14ac:dyDescent="0.2">
      <c r="A58" s="21"/>
      <c r="B58" s="140"/>
      <c r="C58" s="140"/>
      <c r="D58" s="140"/>
      <c r="E58" s="28"/>
      <c r="F58" s="21"/>
    </row>
    <row r="59" spans="1:6" ht="14.25" x14ac:dyDescent="0.2">
      <c r="A59" s="21"/>
      <c r="B59" s="140"/>
      <c r="C59" s="140"/>
      <c r="D59" s="140"/>
      <c r="E59" s="28"/>
      <c r="F59" s="21"/>
    </row>
    <row r="60" spans="1:6" ht="14.25" x14ac:dyDescent="0.2">
      <c r="A60" s="21"/>
      <c r="B60" s="140"/>
      <c r="C60" s="140"/>
      <c r="D60" s="140"/>
      <c r="E60" s="28"/>
      <c r="F60" s="21"/>
    </row>
    <row r="61" spans="1:6" ht="14.25" x14ac:dyDescent="0.2">
      <c r="A61" s="21"/>
      <c r="B61" s="140"/>
      <c r="C61" s="140"/>
      <c r="D61" s="140"/>
      <c r="E61" s="28"/>
      <c r="F61" s="21"/>
    </row>
    <row r="62" spans="1:6" ht="14.25" x14ac:dyDescent="0.2">
      <c r="A62" s="21"/>
      <c r="B62" s="140"/>
      <c r="C62" s="140"/>
      <c r="D62" s="140"/>
      <c r="E62" s="28"/>
      <c r="F62" s="21"/>
    </row>
    <row r="63" spans="1:6" ht="14.25" x14ac:dyDescent="0.2">
      <c r="A63" s="21"/>
      <c r="B63" s="140"/>
      <c r="C63" s="140"/>
      <c r="D63" s="140"/>
      <c r="E63" s="28"/>
      <c r="F63" s="21"/>
    </row>
    <row r="64" spans="1:6" ht="14.25" x14ac:dyDescent="0.2">
      <c r="A64" s="21"/>
      <c r="B64" s="140"/>
      <c r="C64" s="140"/>
      <c r="D64" s="140"/>
      <c r="E64" s="28"/>
      <c r="F64" s="21"/>
    </row>
    <row r="65" spans="1:6" s="50" customFormat="1" ht="14.25" x14ac:dyDescent="0.2">
      <c r="A65" s="46"/>
      <c r="B65" s="47"/>
      <c r="C65" s="48"/>
      <c r="D65" s="48"/>
      <c r="E65" s="49"/>
      <c r="F65" s="46"/>
    </row>
    <row r="66" spans="1:6" s="50" customFormat="1" ht="14.25" x14ac:dyDescent="0.2">
      <c r="A66" s="46"/>
      <c r="B66" s="47"/>
      <c r="C66" s="51"/>
      <c r="D66" s="52"/>
      <c r="E66" s="49"/>
      <c r="F66" s="46"/>
    </row>
    <row r="67" spans="1:6" ht="14.25" x14ac:dyDescent="0.2">
      <c r="A67" s="21"/>
      <c r="B67" s="140"/>
      <c r="C67" s="140"/>
      <c r="D67" s="140"/>
      <c r="E67" s="28"/>
      <c r="F67" s="21"/>
    </row>
    <row r="68" spans="1:6" ht="13.5" customHeight="1" x14ac:dyDescent="0.2">
      <c r="A68" s="21"/>
      <c r="B68" s="140"/>
      <c r="C68" s="140"/>
      <c r="D68" s="140"/>
      <c r="E68" s="28"/>
      <c r="F68" s="21"/>
    </row>
    <row r="69" spans="1:6" ht="13.5" customHeight="1" x14ac:dyDescent="0.2">
      <c r="A69" s="21"/>
      <c r="B69" s="25" t="s">
        <v>15</v>
      </c>
      <c r="C69" s="26"/>
      <c r="D69" s="26"/>
      <c r="E69" s="29">
        <f>3*325</f>
        <v>975</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975</v>
      </c>
      <c r="F72" s="21"/>
    </row>
    <row r="73" spans="1:6" ht="13.5" customHeight="1" x14ac:dyDescent="0.2">
      <c r="A73" s="21"/>
      <c r="B73" s="26" t="s">
        <v>5</v>
      </c>
      <c r="C73" s="31">
        <v>0.05</v>
      </c>
      <c r="D73" s="26"/>
      <c r="E73" s="35">
        <f>ROUND(E72*C73,2)</f>
        <v>48.75</v>
      </c>
      <c r="F73" s="21"/>
    </row>
    <row r="74" spans="1:6" ht="13.5" customHeight="1" x14ac:dyDescent="0.2">
      <c r="A74" s="21"/>
      <c r="B74" s="26" t="s">
        <v>4</v>
      </c>
      <c r="C74" s="42">
        <v>9.9750000000000005E-2</v>
      </c>
      <c r="D74" s="26"/>
      <c r="E74" s="43">
        <f>ROUND(E72*C74,2)</f>
        <v>97.26</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1121.01</v>
      </c>
      <c r="F76" s="21"/>
    </row>
    <row r="77" spans="1:6" ht="15.75" thickTop="1" x14ac:dyDescent="0.2">
      <c r="A77" s="21"/>
      <c r="B77" s="145"/>
      <c r="C77" s="145"/>
      <c r="D77" s="145"/>
      <c r="E77" s="36"/>
      <c r="F77" s="21"/>
    </row>
    <row r="78" spans="1:6" ht="15" x14ac:dyDescent="0.2">
      <c r="A78" s="21"/>
      <c r="B78" s="141" t="s">
        <v>18</v>
      </c>
      <c r="C78" s="141"/>
      <c r="D78" s="141"/>
      <c r="E78" s="36">
        <v>0</v>
      </c>
      <c r="F78" s="21"/>
    </row>
    <row r="79" spans="1:6" ht="15" x14ac:dyDescent="0.2">
      <c r="A79" s="21"/>
      <c r="B79" s="145"/>
      <c r="C79" s="145"/>
      <c r="D79" s="145"/>
      <c r="E79" s="36"/>
      <c r="F79" s="21"/>
    </row>
    <row r="80" spans="1:6" ht="19.5" customHeight="1" x14ac:dyDescent="0.2">
      <c r="A80" s="21"/>
      <c r="B80" s="37" t="s">
        <v>17</v>
      </c>
      <c r="C80" s="38"/>
      <c r="D80" s="38"/>
      <c r="E80" s="39">
        <f>E76-E78</f>
        <v>1121.01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38"/>
      <c r="C83" s="138"/>
      <c r="D83" s="138"/>
      <c r="E83" s="138"/>
      <c r="F83" s="21"/>
    </row>
    <row r="84" spans="1:6" ht="14.25" x14ac:dyDescent="0.2">
      <c r="A84" s="146" t="s">
        <v>29</v>
      </c>
      <c r="B84" s="146"/>
      <c r="C84" s="146"/>
      <c r="D84" s="146"/>
      <c r="E84" s="146"/>
      <c r="F84" s="146"/>
    </row>
    <row r="85" spans="1:6" ht="14.25" x14ac:dyDescent="0.2">
      <c r="A85" s="142" t="s">
        <v>30</v>
      </c>
      <c r="B85" s="142"/>
      <c r="C85" s="142"/>
      <c r="D85" s="142"/>
      <c r="E85" s="142"/>
      <c r="F85" s="142"/>
    </row>
    <row r="86" spans="1:6" x14ac:dyDescent="0.2">
      <c r="A86" s="21"/>
      <c r="B86" s="21"/>
      <c r="C86" s="21"/>
      <c r="D86" s="21"/>
      <c r="E86" s="21"/>
      <c r="F86" s="21"/>
    </row>
    <row r="87" spans="1:6" x14ac:dyDescent="0.2">
      <c r="A87" s="21"/>
      <c r="B87" s="139"/>
      <c r="C87" s="139"/>
      <c r="D87" s="139"/>
      <c r="E87" s="139"/>
      <c r="F87" s="21"/>
    </row>
    <row r="88" spans="1:6" ht="15" x14ac:dyDescent="0.2">
      <c r="A88" s="143" t="s">
        <v>7</v>
      </c>
      <c r="B88" s="143"/>
      <c r="C88" s="143"/>
      <c r="D88" s="143"/>
      <c r="E88" s="143"/>
      <c r="F88" s="143"/>
    </row>
    <row r="90" spans="1:6" ht="39.75" customHeight="1" x14ac:dyDescent="0.2">
      <c r="B90" s="136"/>
      <c r="C90" s="137"/>
      <c r="D90" s="137"/>
    </row>
    <row r="91" spans="1:6" ht="13.5" customHeight="1" x14ac:dyDescent="0.2"/>
    <row r="92" spans="1:6" x14ac:dyDescent="0.2">
      <c r="B92" s="16"/>
      <c r="C92" s="16"/>
      <c r="D92" s="16"/>
    </row>
  </sheetData>
  <mergeCells count="44">
    <mergeCell ref="A88:F88"/>
    <mergeCell ref="B90:D90"/>
    <mergeCell ref="B78:D78"/>
    <mergeCell ref="B79:D79"/>
    <mergeCell ref="B83:E83"/>
    <mergeCell ref="A84:F84"/>
    <mergeCell ref="A85:F85"/>
    <mergeCell ref="B87:E87"/>
    <mergeCell ref="B77:D77"/>
    <mergeCell ref="B56:D56"/>
    <mergeCell ref="B57:D57"/>
    <mergeCell ref="B58:D58"/>
    <mergeCell ref="B59:D59"/>
    <mergeCell ref="B60:D60"/>
    <mergeCell ref="B61:D61"/>
    <mergeCell ref="B62:D62"/>
    <mergeCell ref="B63:D63"/>
    <mergeCell ref="B64:D64"/>
    <mergeCell ref="B67:D67"/>
    <mergeCell ref="B68:D68"/>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26F2CA0E-160B-40A3-8BF7-5298374ED22C}">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20</vt:i4>
      </vt:variant>
      <vt:variant>
        <vt:lpstr>Plages nommées</vt:lpstr>
      </vt:variant>
      <vt:variant>
        <vt:i4>37</vt:i4>
      </vt:variant>
    </vt:vector>
  </HeadingPairs>
  <TitlesOfParts>
    <vt:vector size="57" baseType="lpstr">
      <vt:lpstr>28-07-20</vt:lpstr>
      <vt:lpstr>14-12-20</vt:lpstr>
      <vt:lpstr>21-05-21</vt:lpstr>
      <vt:lpstr>21-07-21</vt:lpstr>
      <vt:lpstr>05-10-21</vt:lpstr>
      <vt:lpstr>29-03-22</vt:lpstr>
      <vt:lpstr>13-05-22</vt:lpstr>
      <vt:lpstr>30-06-22</vt:lpstr>
      <vt:lpstr>09-09-22</vt:lpstr>
      <vt:lpstr>21-12-22</vt:lpstr>
      <vt:lpstr>29-04-23</vt:lpstr>
      <vt:lpstr>03-10-23</vt:lpstr>
      <vt:lpstr>05-11-23</vt:lpstr>
      <vt:lpstr>18-02-24</vt:lpstr>
      <vt:lpstr>26-05-24</vt:lpstr>
      <vt:lpstr>24-06-24</vt:lpstr>
      <vt:lpstr>29-07-24</vt:lpstr>
      <vt:lpstr>Activités</vt:lpstr>
      <vt:lpstr>2024-09-07 - 24-24514</vt:lpstr>
      <vt:lpstr>2024-11-02 - 24-24605</vt:lpstr>
      <vt:lpstr>Liste_Activités</vt:lpstr>
      <vt:lpstr>'03-10-23'!Print_Area</vt:lpstr>
      <vt:lpstr>'05-10-21'!Print_Area</vt:lpstr>
      <vt:lpstr>'05-11-23'!Print_Area</vt:lpstr>
      <vt:lpstr>'09-09-22'!Print_Area</vt:lpstr>
      <vt:lpstr>'13-05-22'!Print_Area</vt:lpstr>
      <vt:lpstr>'14-12-20'!Print_Area</vt:lpstr>
      <vt:lpstr>'18-02-24'!Print_Area</vt:lpstr>
      <vt:lpstr>'21-05-21'!Print_Area</vt:lpstr>
      <vt:lpstr>'21-07-21'!Print_Area</vt:lpstr>
      <vt:lpstr>'21-12-22'!Print_Area</vt:lpstr>
      <vt:lpstr>'24-06-24'!Print_Area</vt:lpstr>
      <vt:lpstr>'26-05-24'!Print_Area</vt:lpstr>
      <vt:lpstr>'28-07-20'!Print_Area</vt:lpstr>
      <vt:lpstr>'29-03-22'!Print_Area</vt:lpstr>
      <vt:lpstr>'29-04-23'!Print_Area</vt:lpstr>
      <vt:lpstr>'29-07-24'!Print_Area</vt:lpstr>
      <vt:lpstr>'30-06-22'!Print_Area</vt:lpstr>
      <vt:lpstr>Activités!Print_Area</vt:lpstr>
      <vt:lpstr>'03-10-23'!Zone_d_impression</vt:lpstr>
      <vt:lpstr>'05-10-21'!Zone_d_impression</vt:lpstr>
      <vt:lpstr>'05-11-23'!Zone_d_impression</vt:lpstr>
      <vt:lpstr>'09-09-22'!Zone_d_impression</vt:lpstr>
      <vt:lpstr>'13-05-22'!Zone_d_impression</vt:lpstr>
      <vt:lpstr>'14-12-20'!Zone_d_impression</vt:lpstr>
      <vt:lpstr>'18-02-24'!Zone_d_impression</vt:lpstr>
      <vt:lpstr>'2024-11-02 - 24-24605'!Zone_d_impression</vt:lpstr>
      <vt:lpstr>'21-05-21'!Zone_d_impression</vt:lpstr>
      <vt:lpstr>'21-07-21'!Zone_d_impression</vt:lpstr>
      <vt:lpstr>'21-12-22'!Zone_d_impression</vt:lpstr>
      <vt:lpstr>'24-06-24'!Zone_d_impression</vt:lpstr>
      <vt:lpstr>'26-05-24'!Zone_d_impression</vt:lpstr>
      <vt:lpstr>'28-07-20'!Zone_d_impression</vt:lpstr>
      <vt:lpstr>'29-03-22'!Zone_d_impression</vt:lpstr>
      <vt:lpstr>'29-04-23'!Zone_d_impression</vt:lpstr>
      <vt:lpstr>'29-07-24'!Zone_d_impression</vt:lpstr>
      <vt:lpstr>'30-06-22'!Zone_d_impression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2024-06-24T16:37:18Z</cp:lastPrinted>
  <dcterms:created xsi:type="dcterms:W3CDTF">1996-11-05T19:10:39Z</dcterms:created>
  <dcterms:modified xsi:type="dcterms:W3CDTF">2024-11-02T17:52:30Z</dcterms:modified>
</cp:coreProperties>
</file>