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C76C8D8E-36A1-46D0-98C6-D6C07FE52076}" xr6:coauthVersionLast="47" xr6:coauthVersionMax="47" xr10:uidLastSave="{00000000-0000-0000-0000-000000000000}"/>
  <bookViews>
    <workbookView xWindow="-120" yWindow="-120" windowWidth="38640" windowHeight="15840" activeTab="6" xr2:uid="{00000000-000D-0000-FFFF-FFFF00000000}"/>
  </bookViews>
  <sheets>
    <sheet name="17-04-21" sheetId="4" r:id="rId1"/>
    <sheet name="18-06-21" sheetId="6" r:id="rId2"/>
    <sheet name="11-12-21" sheetId="7" r:id="rId3"/>
    <sheet name="04-02-22" sheetId="8" r:id="rId4"/>
    <sheet name="30-06-22" sheetId="9" r:id="rId5"/>
    <sheet name="21-12-22" sheetId="10" r:id="rId6"/>
    <sheet name="11-05-24" sheetId="11" r:id="rId7"/>
    <sheet name="Activités" sheetId="5" r:id="rId8"/>
  </sheets>
  <definedNames>
    <definedName name="Liste_Activités">Activités!$C$5:$C$53</definedName>
    <definedName name="Print_Area" localSheetId="3">'04-02-22'!$A$1:$F$87</definedName>
    <definedName name="Print_Area" localSheetId="6">'11-05-24'!$A$1:$F$87</definedName>
    <definedName name="Print_Area" localSheetId="2">'11-12-21'!$A$1:$F$88</definedName>
    <definedName name="Print_Area" localSheetId="0">'17-04-21'!$A$1:$F$89</definedName>
    <definedName name="Print_Area" localSheetId="1">'18-06-21'!$A$1:$F$86</definedName>
    <definedName name="Print_Area" localSheetId="5">'21-12-22'!$A$1:$F$87</definedName>
    <definedName name="Print_Area" localSheetId="4">'30-06-22'!$A$1:$F$88</definedName>
    <definedName name="Print_Area" localSheetId="7">Activités!$A$1:$D$53</definedName>
    <definedName name="_xlnm.Print_Area" localSheetId="3">'04-02-22'!$A$1:$F$87</definedName>
    <definedName name="_xlnm.Print_Area" localSheetId="6">'11-05-24'!$A$1:$F$87</definedName>
    <definedName name="_xlnm.Print_Area" localSheetId="2">'11-12-21'!$A$1:$F$88</definedName>
    <definedName name="_xlnm.Print_Area" localSheetId="0">'17-04-21'!$A$1:$F$89</definedName>
    <definedName name="_xlnm.Print_Area" localSheetId="1">'18-06-21'!$A$1:$F$86</definedName>
    <definedName name="_xlnm.Print_Area" localSheetId="5">'21-12-22'!$A$1:$F$87</definedName>
    <definedName name="_xlnm.Print_Area" localSheetId="4">'30-06-22'!$A$1:$F$88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1" l="1"/>
  <c r="E67" i="11" s="1"/>
  <c r="E70" i="11" s="1"/>
  <c r="E35" i="10"/>
  <c r="E67" i="10"/>
  <c r="E70" i="10"/>
  <c r="E71" i="10"/>
  <c r="E72" i="10"/>
  <c r="E74" i="10"/>
  <c r="E78" i="10"/>
  <c r="E68" i="9"/>
  <c r="E71" i="9"/>
  <c r="E72" i="9"/>
  <c r="E73" i="9"/>
  <c r="E75" i="9"/>
  <c r="E79" i="9"/>
  <c r="E67" i="8"/>
  <c r="E37" i="8"/>
  <c r="E34" i="8"/>
  <c r="E70" i="8"/>
  <c r="E71" i="8"/>
  <c r="E72" i="8"/>
  <c r="E74" i="8"/>
  <c r="E78" i="8"/>
  <c r="E37" i="7"/>
  <c r="E34" i="7"/>
  <c r="E68" i="7"/>
  <c r="E71" i="7"/>
  <c r="E72" i="7"/>
  <c r="E73" i="7"/>
  <c r="E75" i="7"/>
  <c r="E79" i="7"/>
  <c r="E66" i="6"/>
  <c r="E69" i="6"/>
  <c r="E70" i="6"/>
  <c r="E71" i="6"/>
  <c r="E73" i="6"/>
  <c r="E77" i="6"/>
  <c r="E69" i="4"/>
  <c r="E72" i="4"/>
  <c r="E74" i="4"/>
  <c r="E73" i="4"/>
  <c r="E76" i="4"/>
  <c r="E80" i="4"/>
  <c r="E72" i="11" l="1"/>
  <c r="E71" i="11"/>
  <c r="E74" i="11" s="1"/>
  <c r="E78" i="11" s="1"/>
</calcChain>
</file>

<file path=xl/sharedStrings.xml><?xml version="1.0" encoding="utf-8"?>
<sst xmlns="http://schemas.openxmlformats.org/spreadsheetml/2006/main" count="200" uniqueCount="92">
  <si>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</si>
  <si>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</si>
  <si>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</si>
  <si>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</si>
  <si>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</si>
  <si>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</si>
  <si>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</si>
  <si>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</si>
  <si>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</si>
  <si>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</si>
  <si>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</si>
  <si>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</si>
  <si>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</si>
  <si>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</si>
  <si>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</si>
  <si>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</si>
  <si>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</si>
  <si>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</si>
  <si>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</si>
  <si>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</si>
  <si>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</si>
  <si>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</si>
  <si>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</si>
  <si>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</si>
  <si>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</si>
  <si>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</si>
  <si>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</si>
  <si>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</si>
  <si>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</si>
  <si>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</si>
  <si>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</si>
  <si>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</si>
  <si>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</si>
  <si>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</si>
  <si>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</si>
  <si>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</si>
  <si>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</si>
  <si>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</si>
  <si>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</si>
  <si>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</si>
  <si>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</si>
  <si>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</si>
  <si>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</si>
  <si>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</si>
  <si>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</si>
  <si>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</si>
  <si>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</si>
  <si>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</si>
  <si>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</si>
  <si>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</si>
  <si>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</si>
  <si>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</si>
  <si>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</si>
  <si>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</si>
  <si>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</si>
  <si>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</si>
  <si>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</si>
  <si>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Préparer un sommaire de chèques à faire pour la séance de clôture ;</t>
  </si>
  <si>
    <t xml:space="preserve"> - Préparation de lettres aux gouvernements afin de conserver et d'annuler les numéros d'entreprises post fusion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</si>
  <si>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</si>
  <si>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</si>
  <si>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</si>
  <si>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</si>
  <si>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</si>
  <si>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</si>
  <si>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17 AVRIL 2021</t>
  </si>
  <si>
    <t>GILLES TURBIDE</t>
  </si>
  <si>
    <t>11605 Boul. Rivière-des-Prairies
Montréal  Québec  H1C 1R1</t>
  </si>
  <si>
    <t>Turbide Paquette, CPA, SENC</t>
  </si>
  <si>
    <t xml:space="preserve"> - Consultations fiscales relativement au fonctionnement des dividende déterminés/CRTG/RTD ;</t>
  </si>
  <si>
    <t># 21158</t>
  </si>
  <si>
    <t>Le 18 JUIN 2021</t>
  </si>
  <si>
    <t># 21271</t>
  </si>
  <si>
    <t xml:space="preserve"> - Analyse des documents reçus, analyse/révision de la déclaration de revenus et des états financiers de 3122921 Canada, préparation des demandes de vérifications de soldes de CDC, préparation des autorisations afin d'avoir accès aux différents soldes fiscaux, validation de certains soldes fiscaux, préparation de simulations et discussions avec Gilles relativement au dossier de la société 3122921 Canada Inc et de l'optimisation dans les années à venir ;</t>
  </si>
  <si>
    <t>Le 11 DÉCEMBRE 2021</t>
  </si>
  <si>
    <t># 21459</t>
  </si>
  <si>
    <t xml:space="preserve"> - Dossier de M. Roberge - Analyse de planification de rémunération, courriels et discussion téléphoniques;</t>
  </si>
  <si>
    <t xml:space="preserve"> - Analyse du traitement du prêt conditionnel FARR et sommaire par courriel ;</t>
  </si>
  <si>
    <t>Le 4 FÉVRIER 2022</t>
  </si>
  <si>
    <t># 22021</t>
  </si>
  <si>
    <t xml:space="preserve"> - Dossier de Alain Brulé - analyse de documents soumis, recherches fiscales, révision de déclaration de revenus et discussion avec vous ainsi que courriel sommaire ;</t>
  </si>
  <si>
    <t xml:space="preserve"> - Analyse de dossier de M. Roberge - dividende à déclarer ;</t>
  </si>
  <si>
    <t>Le 30 JUIN 2022</t>
  </si>
  <si>
    <t># 22229</t>
  </si>
  <si>
    <t xml:space="preserve"> - Dossier M. Cohen, révision de T2, modifications et discussion téléphonique ;</t>
  </si>
  <si>
    <t xml:space="preserve"> - Dossier M. Roberge, révision de T2, modifications et discussion téléphonique ;</t>
  </si>
  <si>
    <t>Le 21 DÉCEMBRE 2022</t>
  </si>
  <si>
    <t># 22448</t>
  </si>
  <si>
    <t xml:space="preserve"> - Dossier de M. Roberge - prise de connaissance et analyse des documents soumis, analyse de planification fiscale optimale possible à mettre en place, commentaires et recommandations, diverses discussions téléphoniques et courriels ;</t>
  </si>
  <si>
    <t>Le 11 MAI 2024</t>
  </si>
  <si>
    <t># 24188</t>
  </si>
  <si>
    <t xml:space="preserve"> - Question relativementau capital imposable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</si>
</sst>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6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cellXfs>
  <cellStyles count="4">
    <cellStyle name="Milliers" xfId="1" builtinId="3"/>
    <cellStyle name="Monétaire" xfId="2" builtinId="4"/>
    <cellStyle name="Normal" xfId="0" builtinId="0"/>
    <cellStyle name="Normal 2" xfId="3" xr:uid="{05AE08AC-AFEC-4B9B-A8E8-E482E13645A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E11B55-C212-4E8C-8713-46B13A0591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5853EA-7930-4890-9DF6-48B459605B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9824FC8-84DF-4367-9775-7F1405D36F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0701ABA-C706-4E33-B803-33C3CB97F5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1B018B2-E67C-40C7-A8DD-A5430DDDE6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828BAA-83E0-46DD-BFCF-F2B38E966D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6"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70</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c r="C34" s="57"/>
      <c r="D34" s="57"/>
      <c r="E34" s="29"/>
      <c r="F34" s="22"/>
    </row>
    <row r="35" spans="1:6" ht="14.25" x14ac:dyDescent="0.2">
      <c r="A35" s="22"/>
      <c r="B35" s="57" t="s">
        <v>69</v>
      </c>
      <c r="C35" s="57"/>
      <c r="D35" s="57"/>
      <c r="E35" s="29"/>
      <c r="F35" s="22"/>
    </row>
    <row r="36" spans="1:6" ht="14.25" x14ac:dyDescent="0.2">
      <c r="A36" s="22"/>
      <c r="B36" s="57"/>
      <c r="C36" s="57"/>
      <c r="D36" s="57"/>
      <c r="E36" s="29"/>
      <c r="F36" s="22"/>
    </row>
    <row r="37" spans="1:6" ht="14.25" x14ac:dyDescent="0.2">
      <c r="A37" s="22"/>
      <c r="B37" s="57"/>
      <c r="C37" s="57"/>
      <c r="D37" s="57"/>
      <c r="E37" s="29"/>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ht="14.25" x14ac:dyDescent="0.2">
      <c r="A63" s="22"/>
      <c r="B63" s="57"/>
      <c r="C63" s="57"/>
      <c r="D63" s="57"/>
      <c r="E63" s="29"/>
      <c r="F63" s="22"/>
    </row>
    <row r="64" spans="1:6" ht="14.25" x14ac:dyDescent="0.2">
      <c r="A64" s="22"/>
      <c r="B64" s="57"/>
      <c r="C64" s="57"/>
      <c r="D64" s="57"/>
      <c r="E64" s="29"/>
      <c r="F64" s="22"/>
    </row>
    <row r="65" spans="1:6" s="51" customFormat="1" ht="14.25" x14ac:dyDescent="0.2">
      <c r="A65" s="47"/>
      <c r="B65" s="48"/>
      <c r="C65" s="49" t="s">
        <v>45</v>
      </c>
      <c r="D65" s="49" t="s">
        <v>46</v>
      </c>
      <c r="E65" s="50"/>
      <c r="F65" s="47"/>
    </row>
    <row r="66" spans="1:6" s="51" customFormat="1" ht="14.25" x14ac:dyDescent="0.2">
      <c r="A66" s="47"/>
      <c r="B66" s="48"/>
      <c r="C66" s="52">
        <v>0.75</v>
      </c>
      <c r="D66" s="53">
        <v>295</v>
      </c>
      <c r="E66" s="50"/>
      <c r="F66" s="47"/>
    </row>
    <row r="67" spans="1:6" ht="14.25" x14ac:dyDescent="0.2">
      <c r="A67" s="22"/>
      <c r="B67" s="57"/>
      <c r="C67" s="57"/>
      <c r="D67" s="57"/>
      <c r="E67" s="29"/>
      <c r="F67" s="22"/>
    </row>
    <row r="68" spans="1:6" ht="13.5" customHeight="1" x14ac:dyDescent="0.2">
      <c r="A68" s="22"/>
      <c r="B68" s="57"/>
      <c r="C68" s="57"/>
      <c r="D68" s="57"/>
      <c r="E68" s="29"/>
      <c r="F68" s="22"/>
    </row>
    <row r="69" spans="1:6" ht="13.5" customHeight="1" x14ac:dyDescent="0.2">
      <c r="A69" s="22"/>
      <c r="B69" s="26" t="s">
        <v>17</v>
      </c>
      <c r="C69" s="27"/>
      <c r="D69" s="27"/>
      <c r="E69" s="30">
        <f>D66*C66</f>
        <v>221.25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221.25</v>
      </c>
      <c r="F72" s="22"/>
    </row>
    <row r="73" spans="1:6" ht="13.5" customHeight="1" x14ac:dyDescent="0.2">
      <c r="A73" s="22"/>
      <c r="B73" s="27" t="s">
        <v>5</v>
      </c>
      <c r="C73" s="32">
        <v>0.05</v>
      </c>
      <c r="D73" s="27"/>
      <c r="E73" s="36">
        <f>ROUND(E72*C73,2)</f>
        <v>11.06</v>
      </c>
      <c r="F73" s="22"/>
    </row>
    <row r="74" spans="1:6" ht="13.5" customHeight="1" x14ac:dyDescent="0.2">
      <c r="A74" s="22"/>
      <c r="B74" s="27" t="s">
        <v>4</v>
      </c>
      <c r="C74" s="43">
        <v>9.9750000000000005E-2</v>
      </c>
      <c r="D74" s="27"/>
      <c r="E74" s="44">
        <f>ROUND(E72*C74,2)</f>
        <v>22.07</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254.38</v>
      </c>
      <c r="F76" s="22"/>
    </row>
    <row r="77" spans="1:6" ht="15.75" thickTop="1" x14ac:dyDescent="0.2">
      <c r="A77" s="22"/>
      <c r="B77" s="59"/>
      <c r="C77" s="59"/>
      <c r="D77" s="59"/>
      <c r="E77" s="37"/>
      <c r="F77" s="22"/>
    </row>
    <row r="78" spans="1:6" ht="15" x14ac:dyDescent="0.2">
      <c r="A78" s="22"/>
      <c r="B78" s="64" t="s">
        <v>20</v>
      </c>
      <c r="C78" s="64"/>
      <c r="D78" s="64"/>
      <c r="E78" s="37">
        <v>0</v>
      </c>
      <c r="F78" s="22"/>
    </row>
    <row r="79" spans="1:6" ht="15" x14ac:dyDescent="0.2">
      <c r="A79" s="22"/>
      <c r="B79" s="59"/>
      <c r="C79" s="59"/>
      <c r="D79" s="59"/>
      <c r="E79" s="37"/>
      <c r="F79" s="22"/>
    </row>
    <row r="80" spans="1:6" ht="19.5" customHeight="1" x14ac:dyDescent="0.2">
      <c r="A80" s="22"/>
      <c r="B80" s="38" t="s">
        <v>19</v>
      </c>
      <c r="C80" s="39"/>
      <c r="D80" s="39"/>
      <c r="E80" s="40">
        <f>E76-E78</f>
        <v>254.38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2"/>
      <c r="C83" s="62"/>
      <c r="D83" s="62"/>
      <c r="E83" s="62"/>
      <c r="F83" s="22"/>
    </row>
    <row r="84" spans="1:6" ht="14.25" x14ac:dyDescent="0.2">
      <c r="A84" s="56" t="s">
        <v>37</v>
      </c>
      <c r="B84" s="56"/>
      <c r="C84" s="56"/>
      <c r="D84" s="56"/>
      <c r="E84" s="56"/>
      <c r="F84" s="56"/>
    </row>
    <row r="85" spans="1:6" ht="14.25" x14ac:dyDescent="0.2">
      <c r="A85" s="65" t="s">
        <v>38</v>
      </c>
      <c r="B85" s="65"/>
      <c r="C85" s="65"/>
      <c r="D85" s="65"/>
      <c r="E85" s="65"/>
      <c r="F85" s="65"/>
    </row>
    <row r="86" spans="1:6" x14ac:dyDescent="0.2">
      <c r="A86" s="22"/>
      <c r="B86" s="22"/>
      <c r="C86" s="22"/>
      <c r="D86" s="22"/>
      <c r="E86" s="22"/>
      <c r="F86" s="22"/>
    </row>
    <row r="87" spans="1:6" x14ac:dyDescent="0.2">
      <c r="A87" s="22"/>
      <c r="B87" s="63"/>
      <c r="C87" s="63"/>
      <c r="D87" s="63"/>
      <c r="E87" s="63"/>
      <c r="F87" s="22"/>
    </row>
    <row r="88" spans="1:6" ht="15" x14ac:dyDescent="0.2">
      <c r="A88" s="55" t="s">
        <v>7</v>
      </c>
      <c r="B88" s="55"/>
      <c r="C88" s="55"/>
      <c r="D88" s="55"/>
      <c r="E88" s="55"/>
      <c r="F88" s="55"/>
    </row>
    <row r="90" spans="1:6" ht="39.75" customHeight="1" x14ac:dyDescent="0.2">
      <c r="B90" s="60"/>
      <c r="C90" s="61"/>
      <c r="D90" s="61"/>
    </row>
    <row r="91" spans="1:6" ht="13.5" customHeight="1" x14ac:dyDescent="0.2"/>
    <row r="92" spans="1:6" x14ac:dyDescent="0.2">
      <c r="B92" s="17"/>
      <c r="C92" s="17"/>
      <c r="D92" s="17"/>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F538-40C9-4ADE-9711-46ECDE1BC3EB}">
  <sheetPr>
    <pageSetUpPr fitToPage="1"/>
  </sheetPr>
  <dimension ref="A12:F89"/>
  <sheetViews>
    <sheetView view="pageBreakPreview" topLeftCell="A12"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72</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c r="C34" s="57"/>
      <c r="D34" s="57"/>
      <c r="E34" s="29"/>
      <c r="F34" s="22"/>
    </row>
    <row r="35" spans="1:6" ht="57.75" customHeight="1" x14ac:dyDescent="0.2">
      <c r="A35" s="22"/>
      <c r="B35" s="57" t="s">
        <v>73</v>
      </c>
      <c r="C35" s="57"/>
      <c r="D35" s="57"/>
      <c r="E35" s="29"/>
      <c r="F35" s="22"/>
    </row>
    <row r="36" spans="1:6" ht="14.25" x14ac:dyDescent="0.2">
      <c r="A36" s="22"/>
      <c r="B36" s="57"/>
      <c r="C36" s="57"/>
      <c r="D36" s="57"/>
      <c r="E36" s="29"/>
      <c r="F36" s="22"/>
    </row>
    <row r="37" spans="1:6" ht="14.25" x14ac:dyDescent="0.2">
      <c r="A37" s="22"/>
      <c r="B37" s="57"/>
      <c r="C37" s="57"/>
      <c r="D37" s="57"/>
      <c r="E37" s="29"/>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s="51" customFormat="1" ht="14.25" x14ac:dyDescent="0.2">
      <c r="A62" s="47"/>
      <c r="B62" s="48"/>
      <c r="C62" s="49"/>
      <c r="D62" s="49"/>
      <c r="E62" s="50"/>
      <c r="F62" s="47"/>
    </row>
    <row r="63" spans="1:6" s="51" customFormat="1" ht="14.25" x14ac:dyDescent="0.2">
      <c r="A63" s="47"/>
      <c r="B63" s="48"/>
      <c r="C63" s="52"/>
      <c r="D63" s="53"/>
      <c r="E63" s="50"/>
      <c r="F63" s="47"/>
    </row>
    <row r="64" spans="1:6" ht="14.25" x14ac:dyDescent="0.2">
      <c r="A64" s="22"/>
      <c r="B64" s="57"/>
      <c r="C64" s="57"/>
      <c r="D64" s="57"/>
      <c r="E64" s="29"/>
      <c r="F64" s="22"/>
    </row>
    <row r="65" spans="1:6" ht="13.5" customHeight="1" x14ac:dyDescent="0.2">
      <c r="A65" s="22"/>
      <c r="B65" s="57"/>
      <c r="C65" s="57"/>
      <c r="D65" s="57"/>
      <c r="E65" s="29"/>
      <c r="F65" s="22"/>
    </row>
    <row r="66" spans="1:6" ht="13.5" customHeight="1" x14ac:dyDescent="0.2">
      <c r="A66" s="22"/>
      <c r="B66" s="26" t="s">
        <v>17</v>
      </c>
      <c r="C66" s="27"/>
      <c r="D66" s="27"/>
      <c r="E66" s="30">
        <f>4*295</f>
        <v>1180</v>
      </c>
      <c r="F66" s="22"/>
    </row>
    <row r="67" spans="1:6" ht="13.5" customHeight="1" x14ac:dyDescent="0.2">
      <c r="A67" s="22"/>
      <c r="B67" s="35" t="s">
        <v>14</v>
      </c>
      <c r="C67" s="27"/>
      <c r="D67" s="27"/>
      <c r="E67" s="31">
        <v>0</v>
      </c>
      <c r="F67" s="22"/>
    </row>
    <row r="68" spans="1:6" ht="13.5" customHeight="1" x14ac:dyDescent="0.2">
      <c r="A68" s="22"/>
      <c r="B68" s="35" t="s">
        <v>15</v>
      </c>
      <c r="C68" s="27"/>
      <c r="D68" s="27"/>
      <c r="E68" s="31">
        <v>0</v>
      </c>
      <c r="F68" s="22"/>
    </row>
    <row r="69" spans="1:6" ht="13.5" customHeight="1" x14ac:dyDescent="0.2">
      <c r="A69" s="22"/>
      <c r="B69" s="26" t="s">
        <v>16</v>
      </c>
      <c r="C69" s="27"/>
      <c r="D69" s="27"/>
      <c r="E69" s="30">
        <f>SUM(E66:E68)</f>
        <v>1180</v>
      </c>
      <c r="F69" s="22"/>
    </row>
    <row r="70" spans="1:6" ht="13.5" customHeight="1" x14ac:dyDescent="0.2">
      <c r="A70" s="22"/>
      <c r="B70" s="27" t="s">
        <v>5</v>
      </c>
      <c r="C70" s="32">
        <v>0.05</v>
      </c>
      <c r="D70" s="27"/>
      <c r="E70" s="36">
        <f>ROUND(E69*C70,2)</f>
        <v>59</v>
      </c>
      <c r="F70" s="22"/>
    </row>
    <row r="71" spans="1:6" ht="13.5" customHeight="1" x14ac:dyDescent="0.2">
      <c r="A71" s="22"/>
      <c r="B71" s="27" t="s">
        <v>4</v>
      </c>
      <c r="C71" s="43">
        <v>9.9750000000000005E-2</v>
      </c>
      <c r="D71" s="27"/>
      <c r="E71" s="44">
        <f>ROUND(E69*C71,2)</f>
        <v>117.71</v>
      </c>
      <c r="F71" s="22"/>
    </row>
    <row r="72" spans="1:6" ht="13.5" customHeight="1" x14ac:dyDescent="0.2">
      <c r="A72" s="22"/>
      <c r="B72" s="27"/>
      <c r="C72" s="27"/>
      <c r="D72" s="27"/>
      <c r="E72" s="33"/>
      <c r="F72" s="22"/>
    </row>
    <row r="73" spans="1:6" ht="16.5" customHeight="1" thickBot="1" x14ac:dyDescent="0.25">
      <c r="A73" s="22"/>
      <c r="B73" s="26" t="s">
        <v>18</v>
      </c>
      <c r="C73" s="27"/>
      <c r="D73" s="27"/>
      <c r="E73" s="34">
        <f>SUM(E69:E71)</f>
        <v>1356.71</v>
      </c>
      <c r="F73" s="22"/>
    </row>
    <row r="74" spans="1:6" ht="15.75" thickTop="1" x14ac:dyDescent="0.2">
      <c r="A74" s="22"/>
      <c r="B74" s="59"/>
      <c r="C74" s="59"/>
      <c r="D74" s="59"/>
      <c r="E74" s="37"/>
      <c r="F74" s="22"/>
    </row>
    <row r="75" spans="1:6" ht="15" x14ac:dyDescent="0.2">
      <c r="A75" s="22"/>
      <c r="B75" s="64" t="s">
        <v>20</v>
      </c>
      <c r="C75" s="64"/>
      <c r="D75" s="64"/>
      <c r="E75" s="37">
        <v>0</v>
      </c>
      <c r="F75" s="22"/>
    </row>
    <row r="76" spans="1:6" ht="15" x14ac:dyDescent="0.2">
      <c r="A76" s="22"/>
      <c r="B76" s="59"/>
      <c r="C76" s="59"/>
      <c r="D76" s="59"/>
      <c r="E76" s="37"/>
      <c r="F76" s="22"/>
    </row>
    <row r="77" spans="1:6" ht="19.5" customHeight="1" x14ac:dyDescent="0.2">
      <c r="A77" s="22"/>
      <c r="B77" s="38" t="s">
        <v>19</v>
      </c>
      <c r="C77" s="39"/>
      <c r="D77" s="39"/>
      <c r="E77" s="40">
        <f>E73-E75</f>
        <v>1356.71</v>
      </c>
      <c r="F77" s="22"/>
    </row>
    <row r="78" spans="1:6" ht="13.5" customHeight="1" x14ac:dyDescent="0.2">
      <c r="A78" s="22"/>
      <c r="B78" s="22"/>
      <c r="C78" s="22"/>
      <c r="D78" s="22"/>
      <c r="E78" s="22"/>
      <c r="F78" s="22"/>
    </row>
    <row r="79" spans="1:6" x14ac:dyDescent="0.2">
      <c r="A79" s="22"/>
      <c r="B79" s="22"/>
      <c r="C79" s="22"/>
      <c r="D79" s="22"/>
      <c r="E79" s="22"/>
      <c r="F79" s="22"/>
    </row>
    <row r="80" spans="1:6" x14ac:dyDescent="0.2">
      <c r="A80" s="22"/>
      <c r="B80" s="62"/>
      <c r="C80" s="62"/>
      <c r="D80" s="62"/>
      <c r="E80" s="62"/>
      <c r="F80" s="22"/>
    </row>
    <row r="81" spans="1:6" ht="14.25" x14ac:dyDescent="0.2">
      <c r="A81" s="56" t="s">
        <v>37</v>
      </c>
      <c r="B81" s="56"/>
      <c r="C81" s="56"/>
      <c r="D81" s="56"/>
      <c r="E81" s="56"/>
      <c r="F81" s="56"/>
    </row>
    <row r="82" spans="1:6" ht="14.25" x14ac:dyDescent="0.2">
      <c r="A82" s="65" t="s">
        <v>38</v>
      </c>
      <c r="B82" s="65"/>
      <c r="C82" s="65"/>
      <c r="D82" s="65"/>
      <c r="E82" s="65"/>
      <c r="F82" s="65"/>
    </row>
    <row r="83" spans="1:6" x14ac:dyDescent="0.2">
      <c r="A83" s="22"/>
      <c r="B83" s="22"/>
      <c r="C83" s="22"/>
      <c r="D83" s="22"/>
      <c r="E83" s="22"/>
      <c r="F83" s="22"/>
    </row>
    <row r="84" spans="1:6" x14ac:dyDescent="0.2">
      <c r="A84" s="22"/>
      <c r="B84" s="63"/>
      <c r="C84" s="63"/>
      <c r="D84" s="63"/>
      <c r="E84" s="63"/>
      <c r="F84" s="22"/>
    </row>
    <row r="85" spans="1:6" ht="15" x14ac:dyDescent="0.2">
      <c r="A85" s="55" t="s">
        <v>7</v>
      </c>
      <c r="B85" s="55"/>
      <c r="C85" s="55"/>
      <c r="D85" s="55"/>
      <c r="E85" s="55"/>
      <c r="F85" s="55"/>
    </row>
    <row r="87" spans="1:6" ht="39.75" customHeight="1" x14ac:dyDescent="0.2">
      <c r="B87" s="60"/>
      <c r="C87" s="61"/>
      <c r="D87" s="61"/>
    </row>
    <row r="88" spans="1:6" ht="13.5" customHeight="1" x14ac:dyDescent="0.2"/>
    <row r="89" spans="1:6" x14ac:dyDescent="0.2">
      <c r="B89" s="17"/>
      <c r="C89" s="17"/>
      <c r="D89" s="17"/>
    </row>
  </sheetData>
  <mergeCells count="41">
    <mergeCell ref="A85:F85"/>
    <mergeCell ref="B87:D87"/>
    <mergeCell ref="B75:D75"/>
    <mergeCell ref="B76:D76"/>
    <mergeCell ref="B80:E80"/>
    <mergeCell ref="A81:F81"/>
    <mergeCell ref="A82:F82"/>
    <mergeCell ref="B84:E84"/>
    <mergeCell ref="B74:D74"/>
    <mergeCell ref="B53:D53"/>
    <mergeCell ref="B54:D54"/>
    <mergeCell ref="B55:D55"/>
    <mergeCell ref="B56:D56"/>
    <mergeCell ref="B57:D57"/>
    <mergeCell ref="B58:D58"/>
    <mergeCell ref="B59:D59"/>
    <mergeCell ref="B60:D60"/>
    <mergeCell ref="B61:D61"/>
    <mergeCell ref="B64:D64"/>
    <mergeCell ref="B65:D65"/>
    <mergeCell ref="B52:D52"/>
    <mergeCell ref="B41:D41"/>
    <mergeCell ref="B42:D42"/>
    <mergeCell ref="B43:D43"/>
    <mergeCell ref="B44:D44"/>
    <mergeCell ref="B45:D45"/>
    <mergeCell ref="B46:D46"/>
    <mergeCell ref="B47:D47"/>
    <mergeCell ref="B48:D48"/>
    <mergeCell ref="B49:D49"/>
    <mergeCell ref="B50:D50"/>
    <mergeCell ref="B51:D51"/>
    <mergeCell ref="B37:D37"/>
    <mergeCell ref="B38:D38"/>
    <mergeCell ref="B39:D39"/>
    <mergeCell ref="B40:D40"/>
    <mergeCell ref="A30:F30"/>
    <mergeCell ref="B33:D33"/>
    <mergeCell ref="B34:D34"/>
    <mergeCell ref="B35:D35"/>
    <mergeCell ref="B36:D36"/>
  </mergeCells>
  <dataValidations count="1">
    <dataValidation type="list" allowBlank="1" showInputMessage="1" showErrorMessage="1" sqref="B74:B76 B12:B20 B33:B65" xr:uid="{96426611-6849-4BB6-92B1-5D29C5F6E61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99195-2EBC-4699-AD60-D193450AAB54}">
  <sheetPr>
    <pageSetUpPr fitToPage="1"/>
  </sheetPr>
  <dimension ref="A12:F91"/>
  <sheetViews>
    <sheetView view="pageBreakPreview" topLeftCell="A28"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75</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t="s">
        <v>76</v>
      </c>
      <c r="C34" s="57"/>
      <c r="D34" s="57"/>
      <c r="E34" s="29">
        <f>0.75*295</f>
        <v>221.25</v>
      </c>
      <c r="F34" s="22"/>
    </row>
    <row r="35" spans="1:6" ht="14.25" x14ac:dyDescent="0.2">
      <c r="A35" s="22"/>
      <c r="B35" s="57"/>
      <c r="C35" s="57"/>
      <c r="D35" s="57"/>
      <c r="E35" s="29"/>
      <c r="F35" s="22"/>
    </row>
    <row r="36" spans="1:6" ht="14.25" x14ac:dyDescent="0.2">
      <c r="A36" s="22"/>
      <c r="B36" s="57"/>
      <c r="C36" s="57"/>
      <c r="D36" s="57"/>
      <c r="E36" s="29"/>
      <c r="F36" s="22"/>
    </row>
    <row r="37" spans="1:6" ht="14.25" x14ac:dyDescent="0.2">
      <c r="A37" s="22"/>
      <c r="B37" s="57" t="s">
        <v>77</v>
      </c>
      <c r="C37" s="57"/>
      <c r="D37" s="57"/>
      <c r="E37" s="29">
        <f>2*295</f>
        <v>590</v>
      </c>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ht="14.25" x14ac:dyDescent="0.2">
      <c r="A63" s="22"/>
      <c r="B63" s="57"/>
      <c r="C63" s="57"/>
      <c r="D63" s="57"/>
      <c r="E63" s="29"/>
      <c r="F63" s="22"/>
    </row>
    <row r="64" spans="1:6" s="51" customFormat="1" ht="14.25" x14ac:dyDescent="0.2">
      <c r="A64" s="47"/>
      <c r="B64" s="48"/>
      <c r="C64" s="49"/>
      <c r="D64" s="49"/>
      <c r="E64" s="50"/>
      <c r="F64" s="47"/>
    </row>
    <row r="65" spans="1:6" s="51" customFormat="1" ht="14.25" x14ac:dyDescent="0.2">
      <c r="A65" s="47"/>
      <c r="B65" s="48"/>
      <c r="C65" s="52"/>
      <c r="D65" s="53"/>
      <c r="E65" s="50"/>
      <c r="F65" s="47"/>
    </row>
    <row r="66" spans="1:6" ht="14.25" x14ac:dyDescent="0.2">
      <c r="A66" s="22"/>
      <c r="B66" s="57"/>
      <c r="C66" s="57"/>
      <c r="D66" s="57"/>
      <c r="E66" s="29"/>
      <c r="F66" s="22"/>
    </row>
    <row r="67" spans="1:6" ht="13.5" customHeight="1" x14ac:dyDescent="0.2">
      <c r="A67" s="22"/>
      <c r="B67" s="57"/>
      <c r="C67" s="57"/>
      <c r="D67" s="57"/>
      <c r="E67" s="29"/>
      <c r="F67" s="22"/>
    </row>
    <row r="68" spans="1:6" ht="13.5" customHeight="1" x14ac:dyDescent="0.2">
      <c r="A68" s="22"/>
      <c r="B68" s="26" t="s">
        <v>17</v>
      </c>
      <c r="C68" s="27"/>
      <c r="D68" s="27"/>
      <c r="E68" s="30">
        <f>4*295</f>
        <v>1180</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1180</v>
      </c>
      <c r="F71" s="22"/>
    </row>
    <row r="72" spans="1:6" ht="13.5" customHeight="1" x14ac:dyDescent="0.2">
      <c r="A72" s="22"/>
      <c r="B72" s="27" t="s">
        <v>5</v>
      </c>
      <c r="C72" s="32">
        <v>0.05</v>
      </c>
      <c r="D72" s="27"/>
      <c r="E72" s="36">
        <f>ROUND(E71*C72,2)</f>
        <v>59</v>
      </c>
      <c r="F72" s="22"/>
    </row>
    <row r="73" spans="1:6" ht="13.5" customHeight="1" x14ac:dyDescent="0.2">
      <c r="A73" s="22"/>
      <c r="B73" s="27" t="s">
        <v>4</v>
      </c>
      <c r="C73" s="43">
        <v>9.9750000000000005E-2</v>
      </c>
      <c r="D73" s="27"/>
      <c r="E73" s="44">
        <f>ROUND(E71*C73,2)</f>
        <v>117.71</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1356.71</v>
      </c>
      <c r="F75" s="22"/>
    </row>
    <row r="76" spans="1:6" ht="15.75" thickTop="1" x14ac:dyDescent="0.2">
      <c r="A76" s="22"/>
      <c r="B76" s="59"/>
      <c r="C76" s="59"/>
      <c r="D76" s="59"/>
      <c r="E76" s="37"/>
      <c r="F76" s="22"/>
    </row>
    <row r="77" spans="1:6" ht="15" x14ac:dyDescent="0.2">
      <c r="A77" s="22"/>
      <c r="B77" s="64" t="s">
        <v>20</v>
      </c>
      <c r="C77" s="64"/>
      <c r="D77" s="64"/>
      <c r="E77" s="37">
        <v>0</v>
      </c>
      <c r="F77" s="22"/>
    </row>
    <row r="78" spans="1:6" ht="15" x14ac:dyDescent="0.2">
      <c r="A78" s="22"/>
      <c r="B78" s="59"/>
      <c r="C78" s="59"/>
      <c r="D78" s="59"/>
      <c r="E78" s="37"/>
      <c r="F78" s="22"/>
    </row>
    <row r="79" spans="1:6" ht="19.5" customHeight="1" x14ac:dyDescent="0.2">
      <c r="A79" s="22"/>
      <c r="B79" s="38" t="s">
        <v>19</v>
      </c>
      <c r="C79" s="39"/>
      <c r="D79" s="39"/>
      <c r="E79" s="40">
        <f>E75-E77</f>
        <v>1356.71</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2"/>
      <c r="C82" s="62"/>
      <c r="D82" s="62"/>
      <c r="E82" s="62"/>
      <c r="F82" s="22"/>
    </row>
    <row r="83" spans="1:6" ht="14.25" x14ac:dyDescent="0.2">
      <c r="A83" s="56" t="s">
        <v>37</v>
      </c>
      <c r="B83" s="56"/>
      <c r="C83" s="56"/>
      <c r="D83" s="56"/>
      <c r="E83" s="56"/>
      <c r="F83" s="56"/>
    </row>
    <row r="84" spans="1:6" ht="14.25" x14ac:dyDescent="0.2">
      <c r="A84" s="65" t="s">
        <v>38</v>
      </c>
      <c r="B84" s="65"/>
      <c r="C84" s="65"/>
      <c r="D84" s="65"/>
      <c r="E84" s="65"/>
      <c r="F84" s="65"/>
    </row>
    <row r="85" spans="1:6" x14ac:dyDescent="0.2">
      <c r="A85" s="22"/>
      <c r="B85" s="22"/>
      <c r="C85" s="22"/>
      <c r="D85" s="22"/>
      <c r="E85" s="22"/>
      <c r="F85" s="22"/>
    </row>
    <row r="86" spans="1:6" x14ac:dyDescent="0.2">
      <c r="A86" s="22"/>
      <c r="B86" s="63"/>
      <c r="C86" s="63"/>
      <c r="D86" s="63"/>
      <c r="E86" s="63"/>
      <c r="F86" s="22"/>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7"/>
      <c r="C91" s="17"/>
      <c r="D91" s="17"/>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66:D66"/>
    <mergeCell ref="B67:D67"/>
    <mergeCell ref="B76:D76"/>
    <mergeCell ref="B44:D44"/>
    <mergeCell ref="B47:D47"/>
    <mergeCell ref="B48:D48"/>
    <mergeCell ref="B49:D49"/>
    <mergeCell ref="B50:D50"/>
    <mergeCell ref="B45:D45"/>
    <mergeCell ref="B46:D46"/>
    <mergeCell ref="B59:D59"/>
    <mergeCell ref="B60:D60"/>
    <mergeCell ref="B61:D61"/>
    <mergeCell ref="B62:D62"/>
    <mergeCell ref="B63:D63"/>
    <mergeCell ref="A87:F87"/>
    <mergeCell ref="B89:D89"/>
    <mergeCell ref="B57:D57"/>
    <mergeCell ref="B51:D51"/>
    <mergeCell ref="A83:F83"/>
    <mergeCell ref="A84:F84"/>
    <mergeCell ref="B86:E86"/>
    <mergeCell ref="B52:D52"/>
    <mergeCell ref="B53:D53"/>
    <mergeCell ref="B54:D54"/>
    <mergeCell ref="B55:D55"/>
    <mergeCell ref="B56:D56"/>
    <mergeCell ref="B77:D77"/>
    <mergeCell ref="B78:D78"/>
    <mergeCell ref="B82:E82"/>
    <mergeCell ref="B58:D58"/>
  </mergeCells>
  <dataValidations count="1">
    <dataValidation type="list" allowBlank="1" showInputMessage="1" showErrorMessage="1" sqref="B76:B78 B12:B20 B33:B67" xr:uid="{0B26AED5-BB08-495F-99B3-C3C1C70928C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342D-2215-45E0-93E0-392D723F9A06}">
  <sheetPr>
    <pageSetUpPr fitToPage="1"/>
  </sheetPr>
  <dimension ref="A12:F90"/>
  <sheetViews>
    <sheetView view="pageBreakPreview" topLeftCell="A34"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79</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29.25" customHeight="1" x14ac:dyDescent="0.2">
      <c r="A34" s="22"/>
      <c r="B34" s="57" t="s">
        <v>80</v>
      </c>
      <c r="C34" s="57"/>
      <c r="D34" s="57"/>
      <c r="E34" s="29">
        <f>2*325</f>
        <v>650</v>
      </c>
      <c r="F34" s="22"/>
    </row>
    <row r="35" spans="1:6" ht="14.25" x14ac:dyDescent="0.2">
      <c r="A35" s="22"/>
      <c r="B35" s="57"/>
      <c r="C35" s="57"/>
      <c r="D35" s="57"/>
      <c r="E35" s="29"/>
      <c r="F35" s="22"/>
    </row>
    <row r="36" spans="1:6" ht="14.25" x14ac:dyDescent="0.2">
      <c r="A36" s="22"/>
      <c r="B36" s="57"/>
      <c r="C36" s="57"/>
      <c r="D36" s="57"/>
      <c r="E36" s="29"/>
      <c r="F36" s="22"/>
    </row>
    <row r="37" spans="1:6" ht="14.25" x14ac:dyDescent="0.2">
      <c r="A37" s="22"/>
      <c r="B37" s="57" t="s">
        <v>81</v>
      </c>
      <c r="C37" s="57"/>
      <c r="D37" s="57"/>
      <c r="E37" s="29">
        <f>0.75*325</f>
        <v>243.75</v>
      </c>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s="51" customFormat="1" ht="14.25" x14ac:dyDescent="0.2">
      <c r="A63" s="47"/>
      <c r="B63" s="48"/>
      <c r="C63" s="49"/>
      <c r="D63" s="49"/>
      <c r="E63" s="50"/>
      <c r="F63" s="47"/>
    </row>
    <row r="64" spans="1:6" s="51" customFormat="1" ht="14.25" x14ac:dyDescent="0.2">
      <c r="A64" s="47"/>
      <c r="B64" s="48"/>
      <c r="C64" s="52"/>
      <c r="D64" s="53"/>
      <c r="E64" s="50"/>
      <c r="F64" s="47"/>
    </row>
    <row r="65" spans="1:6" ht="14.25" x14ac:dyDescent="0.2">
      <c r="A65" s="22"/>
      <c r="B65" s="57"/>
      <c r="C65" s="57"/>
      <c r="D65" s="57"/>
      <c r="E65" s="29"/>
      <c r="F65" s="22"/>
    </row>
    <row r="66" spans="1:6" ht="13.5" customHeight="1" x14ac:dyDescent="0.2">
      <c r="A66" s="22"/>
      <c r="B66" s="57"/>
      <c r="C66" s="57"/>
      <c r="D66" s="57"/>
      <c r="E66" s="29"/>
      <c r="F66" s="22"/>
    </row>
    <row r="67" spans="1:6" ht="13.5" customHeight="1" x14ac:dyDescent="0.2">
      <c r="A67" s="22"/>
      <c r="B67" s="26" t="s">
        <v>17</v>
      </c>
      <c r="C67" s="27"/>
      <c r="D67" s="27"/>
      <c r="E67" s="30">
        <f>SUM(E31:E65)</f>
        <v>893.75</v>
      </c>
      <c r="F67" s="22"/>
    </row>
    <row r="68" spans="1:6" ht="13.5" customHeight="1" x14ac:dyDescent="0.2">
      <c r="A68" s="22"/>
      <c r="B68" s="35" t="s">
        <v>14</v>
      </c>
      <c r="C68" s="27"/>
      <c r="D68" s="27"/>
      <c r="E68" s="31">
        <v>0</v>
      </c>
      <c r="F68" s="22"/>
    </row>
    <row r="69" spans="1:6" ht="13.5" customHeight="1" x14ac:dyDescent="0.2">
      <c r="A69" s="22"/>
      <c r="B69" s="35" t="s">
        <v>15</v>
      </c>
      <c r="C69" s="27"/>
      <c r="D69" s="27"/>
      <c r="E69" s="31">
        <v>0</v>
      </c>
      <c r="F69" s="22"/>
    </row>
    <row r="70" spans="1:6" ht="13.5" customHeight="1" x14ac:dyDescent="0.2">
      <c r="A70" s="22"/>
      <c r="B70" s="26" t="s">
        <v>16</v>
      </c>
      <c r="C70" s="27"/>
      <c r="D70" s="27"/>
      <c r="E70" s="30">
        <f>SUM(E67:E69)</f>
        <v>893.75</v>
      </c>
      <c r="F70" s="22"/>
    </row>
    <row r="71" spans="1:6" ht="13.5" customHeight="1" x14ac:dyDescent="0.2">
      <c r="A71" s="22"/>
      <c r="B71" s="27" t="s">
        <v>5</v>
      </c>
      <c r="C71" s="32">
        <v>0.05</v>
      </c>
      <c r="D71" s="27"/>
      <c r="E71" s="36">
        <f>ROUND(E70*C71,2)</f>
        <v>44.69</v>
      </c>
      <c r="F71" s="22"/>
    </row>
    <row r="72" spans="1:6" ht="13.5" customHeight="1" x14ac:dyDescent="0.2">
      <c r="A72" s="22"/>
      <c r="B72" s="27" t="s">
        <v>4</v>
      </c>
      <c r="C72" s="43">
        <v>9.9750000000000005E-2</v>
      </c>
      <c r="D72" s="27"/>
      <c r="E72" s="44">
        <f>ROUND(E70*C72,2)</f>
        <v>89.15</v>
      </c>
      <c r="F72" s="22"/>
    </row>
    <row r="73" spans="1:6" ht="13.5" customHeight="1" x14ac:dyDescent="0.2">
      <c r="A73" s="22"/>
      <c r="B73" s="27"/>
      <c r="C73" s="27"/>
      <c r="D73" s="27"/>
      <c r="E73" s="33"/>
      <c r="F73" s="22"/>
    </row>
    <row r="74" spans="1:6" ht="16.5" customHeight="1" thickBot="1" x14ac:dyDescent="0.25">
      <c r="A74" s="22"/>
      <c r="B74" s="26" t="s">
        <v>18</v>
      </c>
      <c r="C74" s="27"/>
      <c r="D74" s="27"/>
      <c r="E74" s="34">
        <f>SUM(E70:E72)</f>
        <v>1027.5900000000001</v>
      </c>
      <c r="F74" s="22"/>
    </row>
    <row r="75" spans="1:6" ht="15.75" thickTop="1" x14ac:dyDescent="0.2">
      <c r="A75" s="22"/>
      <c r="B75" s="59"/>
      <c r="C75" s="59"/>
      <c r="D75" s="59"/>
      <c r="E75" s="37"/>
      <c r="F75" s="22"/>
    </row>
    <row r="76" spans="1:6" ht="15" x14ac:dyDescent="0.2">
      <c r="A76" s="22"/>
      <c r="B76" s="64" t="s">
        <v>20</v>
      </c>
      <c r="C76" s="64"/>
      <c r="D76" s="64"/>
      <c r="E76" s="37">
        <v>0</v>
      </c>
      <c r="F76" s="22"/>
    </row>
    <row r="77" spans="1:6" ht="15" x14ac:dyDescent="0.2">
      <c r="A77" s="22"/>
      <c r="B77" s="59"/>
      <c r="C77" s="59"/>
      <c r="D77" s="59"/>
      <c r="E77" s="37"/>
      <c r="F77" s="22"/>
    </row>
    <row r="78" spans="1:6" ht="19.5" customHeight="1" x14ac:dyDescent="0.2">
      <c r="A78" s="22"/>
      <c r="B78" s="38" t="s">
        <v>19</v>
      </c>
      <c r="C78" s="39"/>
      <c r="D78" s="39"/>
      <c r="E78" s="40">
        <f>E74-E76</f>
        <v>1027.5900000000001</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62"/>
      <c r="C81" s="62"/>
      <c r="D81" s="62"/>
      <c r="E81" s="62"/>
      <c r="F81" s="22"/>
    </row>
    <row r="82" spans="1:6" ht="14.25" x14ac:dyDescent="0.2">
      <c r="A82" s="56" t="s">
        <v>37</v>
      </c>
      <c r="B82" s="56"/>
      <c r="C82" s="56"/>
      <c r="D82" s="56"/>
      <c r="E82" s="56"/>
      <c r="F82" s="56"/>
    </row>
    <row r="83" spans="1:6" ht="14.25" x14ac:dyDescent="0.2">
      <c r="A83" s="65" t="s">
        <v>38</v>
      </c>
      <c r="B83" s="65"/>
      <c r="C83" s="65"/>
      <c r="D83" s="65"/>
      <c r="E83" s="65"/>
      <c r="F83" s="65"/>
    </row>
    <row r="84" spans="1:6" x14ac:dyDescent="0.2">
      <c r="A84" s="22"/>
      <c r="B84" s="22"/>
      <c r="C84" s="22"/>
      <c r="D84" s="22"/>
      <c r="E84" s="22"/>
      <c r="F84" s="22"/>
    </row>
    <row r="85" spans="1:6" x14ac:dyDescent="0.2">
      <c r="A85" s="22"/>
      <c r="B85" s="63"/>
      <c r="C85" s="63"/>
      <c r="D85" s="63"/>
      <c r="E85" s="63"/>
      <c r="F85" s="22"/>
    </row>
    <row r="86" spans="1:6" ht="15" x14ac:dyDescent="0.2">
      <c r="A86" s="55" t="s">
        <v>7</v>
      </c>
      <c r="B86" s="55"/>
      <c r="C86" s="55"/>
      <c r="D86" s="55"/>
      <c r="E86" s="55"/>
      <c r="F86" s="55"/>
    </row>
    <row r="88" spans="1:6" ht="39.75" customHeight="1" x14ac:dyDescent="0.2">
      <c r="B88" s="60"/>
      <c r="C88" s="61"/>
      <c r="D88" s="61"/>
    </row>
    <row r="89" spans="1:6" ht="13.5" customHeight="1" x14ac:dyDescent="0.2"/>
    <row r="90" spans="1:6" x14ac:dyDescent="0.2">
      <c r="B90" s="17"/>
      <c r="C90" s="17"/>
      <c r="D90" s="17"/>
    </row>
  </sheetData>
  <mergeCells count="42">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5:D65"/>
    <mergeCell ref="B66:D66"/>
    <mergeCell ref="B75:D75"/>
    <mergeCell ref="B88:D88"/>
    <mergeCell ref="B77:D77"/>
    <mergeCell ref="B81:E81"/>
    <mergeCell ref="A82:F82"/>
    <mergeCell ref="A83:F83"/>
    <mergeCell ref="B85:E85"/>
    <mergeCell ref="A86:F86"/>
  </mergeCells>
  <dataValidations count="1">
    <dataValidation type="list" allowBlank="1" showInputMessage="1" showErrorMessage="1" sqref="B75:B77 B12:B20 B33:B66" xr:uid="{66795435-A6F7-477B-956F-726A5CDBDA3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EA3D-452A-4182-A792-3C2C56CA3461}">
  <sheetPr>
    <pageSetUpPr fitToPage="1"/>
  </sheetPr>
  <dimension ref="A12:F91"/>
  <sheetViews>
    <sheetView view="pageBreakPreview" topLeftCell="A14"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83</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t="s">
        <v>84</v>
      </c>
      <c r="C34" s="57"/>
      <c r="D34" s="57"/>
      <c r="E34" s="29">
        <v>325</v>
      </c>
      <c r="F34" s="22"/>
    </row>
    <row r="35" spans="1:6" ht="14.25" x14ac:dyDescent="0.2">
      <c r="A35" s="22"/>
      <c r="B35" s="57"/>
      <c r="C35" s="57"/>
      <c r="D35" s="57"/>
      <c r="E35" s="29"/>
      <c r="F35" s="22"/>
    </row>
    <row r="36" spans="1:6" ht="14.25" x14ac:dyDescent="0.2">
      <c r="A36" s="22"/>
      <c r="B36" s="57"/>
      <c r="C36" s="57"/>
      <c r="D36" s="57"/>
      <c r="E36" s="29"/>
      <c r="F36" s="22"/>
    </row>
    <row r="37" spans="1:6" ht="14.25" x14ac:dyDescent="0.2">
      <c r="A37" s="22"/>
      <c r="B37" s="57" t="s">
        <v>85</v>
      </c>
      <c r="C37" s="57"/>
      <c r="D37" s="57"/>
      <c r="E37" s="29">
        <v>325</v>
      </c>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ht="14.25" x14ac:dyDescent="0.2">
      <c r="A63" s="22"/>
      <c r="B63" s="57"/>
      <c r="C63" s="57"/>
      <c r="D63" s="57"/>
      <c r="E63" s="29"/>
      <c r="F63" s="22"/>
    </row>
    <row r="64" spans="1:6" s="51" customFormat="1" ht="14.25" x14ac:dyDescent="0.2">
      <c r="A64" s="47"/>
      <c r="B64" s="48"/>
      <c r="C64" s="49"/>
      <c r="D64" s="49"/>
      <c r="E64" s="50"/>
      <c r="F64" s="47"/>
    </row>
    <row r="65" spans="1:6" s="51" customFormat="1" ht="14.25" x14ac:dyDescent="0.2">
      <c r="A65" s="47"/>
      <c r="B65" s="48"/>
      <c r="C65" s="52"/>
      <c r="D65" s="53"/>
      <c r="E65" s="50"/>
      <c r="F65" s="47"/>
    </row>
    <row r="66" spans="1:6" ht="14.25" x14ac:dyDescent="0.2">
      <c r="A66" s="22"/>
      <c r="B66" s="57"/>
      <c r="C66" s="57"/>
      <c r="D66" s="57"/>
      <c r="E66" s="29"/>
      <c r="F66" s="22"/>
    </row>
    <row r="67" spans="1:6" ht="13.5" customHeight="1" x14ac:dyDescent="0.2">
      <c r="A67" s="22"/>
      <c r="B67" s="57"/>
      <c r="C67" s="57"/>
      <c r="D67" s="57"/>
      <c r="E67" s="29"/>
      <c r="F67" s="22"/>
    </row>
    <row r="68" spans="1:6" ht="13.5" customHeight="1" x14ac:dyDescent="0.2">
      <c r="A68" s="22"/>
      <c r="B68" s="26" t="s">
        <v>17</v>
      </c>
      <c r="C68" s="27"/>
      <c r="D68" s="27"/>
      <c r="E68" s="30">
        <f>SUM(E31:E66)</f>
        <v>650</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650</v>
      </c>
      <c r="F71" s="22"/>
    </row>
    <row r="72" spans="1:6" ht="13.5" customHeight="1" x14ac:dyDescent="0.2">
      <c r="A72" s="22"/>
      <c r="B72" s="27" t="s">
        <v>5</v>
      </c>
      <c r="C72" s="32">
        <v>0.05</v>
      </c>
      <c r="D72" s="27"/>
      <c r="E72" s="36">
        <f>ROUND(E71*C72,2)</f>
        <v>32.5</v>
      </c>
      <c r="F72" s="22"/>
    </row>
    <row r="73" spans="1:6" ht="13.5" customHeight="1" x14ac:dyDescent="0.2">
      <c r="A73" s="22"/>
      <c r="B73" s="27" t="s">
        <v>4</v>
      </c>
      <c r="C73" s="43">
        <v>9.9750000000000005E-2</v>
      </c>
      <c r="D73" s="27"/>
      <c r="E73" s="44">
        <f>ROUND(E71*C73,2)</f>
        <v>64.84</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747.34</v>
      </c>
      <c r="F75" s="22"/>
    </row>
    <row r="76" spans="1:6" ht="15.75" thickTop="1" x14ac:dyDescent="0.2">
      <c r="A76" s="22"/>
      <c r="B76" s="59"/>
      <c r="C76" s="59"/>
      <c r="D76" s="59"/>
      <c r="E76" s="37"/>
      <c r="F76" s="22"/>
    </row>
    <row r="77" spans="1:6" ht="15" x14ac:dyDescent="0.2">
      <c r="A77" s="22"/>
      <c r="B77" s="64" t="s">
        <v>20</v>
      </c>
      <c r="C77" s="64"/>
      <c r="D77" s="64"/>
      <c r="E77" s="37">
        <v>0</v>
      </c>
      <c r="F77" s="22"/>
    </row>
    <row r="78" spans="1:6" ht="15" x14ac:dyDescent="0.2">
      <c r="A78" s="22"/>
      <c r="B78" s="59"/>
      <c r="C78" s="59"/>
      <c r="D78" s="59"/>
      <c r="E78" s="37"/>
      <c r="F78" s="22"/>
    </row>
    <row r="79" spans="1:6" ht="19.5" customHeight="1" x14ac:dyDescent="0.2">
      <c r="A79" s="22"/>
      <c r="B79" s="38" t="s">
        <v>19</v>
      </c>
      <c r="C79" s="39"/>
      <c r="D79" s="39"/>
      <c r="E79" s="40">
        <f>E75-E77</f>
        <v>747.34</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2"/>
      <c r="C82" s="62"/>
      <c r="D82" s="62"/>
      <c r="E82" s="62"/>
      <c r="F82" s="22"/>
    </row>
    <row r="83" spans="1:6" ht="14.25" x14ac:dyDescent="0.2">
      <c r="A83" s="56" t="s">
        <v>37</v>
      </c>
      <c r="B83" s="56"/>
      <c r="C83" s="56"/>
      <c r="D83" s="56"/>
      <c r="E83" s="56"/>
      <c r="F83" s="56"/>
    </row>
    <row r="84" spans="1:6" ht="14.25" x14ac:dyDescent="0.2">
      <c r="A84" s="65" t="s">
        <v>38</v>
      </c>
      <c r="B84" s="65"/>
      <c r="C84" s="65"/>
      <c r="D84" s="65"/>
      <c r="E84" s="65"/>
      <c r="F84" s="65"/>
    </row>
    <row r="85" spans="1:6" x14ac:dyDescent="0.2">
      <c r="A85" s="22"/>
      <c r="B85" s="22"/>
      <c r="C85" s="22"/>
      <c r="D85" s="22"/>
      <c r="E85" s="22"/>
      <c r="F85" s="22"/>
    </row>
    <row r="86" spans="1:6" x14ac:dyDescent="0.2">
      <c r="A86" s="22"/>
      <c r="B86" s="63"/>
      <c r="C86" s="63"/>
      <c r="D86" s="63"/>
      <c r="E86" s="63"/>
      <c r="F86" s="22"/>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7"/>
      <c r="C91" s="17"/>
      <c r="D91" s="17"/>
    </row>
  </sheetData>
  <mergeCells count="43">
    <mergeCell ref="B89:D89"/>
    <mergeCell ref="B63:D63"/>
    <mergeCell ref="B66:D66"/>
    <mergeCell ref="B67:D67"/>
    <mergeCell ref="B76:D76"/>
    <mergeCell ref="B77:D77"/>
    <mergeCell ref="B78:D78"/>
    <mergeCell ref="B82:E82"/>
    <mergeCell ref="A83:F83"/>
    <mergeCell ref="A84:F84"/>
    <mergeCell ref="B86:E86"/>
    <mergeCell ref="A87:F87"/>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1:D41"/>
    <mergeCell ref="B43:D43"/>
    <mergeCell ref="B44:D44"/>
    <mergeCell ref="B42:D42"/>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6:B78 B12:B20 B33:B67" xr:uid="{01D4ACE8-5B4B-4B4A-8EE2-403D36FE10D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3FFF-C98B-4A35-A1A9-8312088C0C35}">
  <sheetPr>
    <pageSetUpPr fitToPage="1"/>
  </sheetPr>
  <dimension ref="A12:F90"/>
  <sheetViews>
    <sheetView view="pageBreakPreview" topLeftCell="A46"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87</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c r="C34" s="57"/>
      <c r="D34" s="57"/>
      <c r="E34" s="29"/>
      <c r="F34" s="22"/>
    </row>
    <row r="35" spans="1:6" ht="31.5" customHeight="1" x14ac:dyDescent="0.2">
      <c r="A35" s="22"/>
      <c r="B35" s="57" t="s">
        <v>88</v>
      </c>
      <c r="C35" s="57"/>
      <c r="D35" s="57"/>
      <c r="E35" s="29">
        <f>4.5*325</f>
        <v>1462.5</v>
      </c>
      <c r="F35" s="22"/>
    </row>
    <row r="36" spans="1:6" ht="14.25" x14ac:dyDescent="0.2">
      <c r="A36" s="22"/>
      <c r="B36" s="57"/>
      <c r="C36" s="57"/>
      <c r="D36" s="57"/>
      <c r="E36" s="29"/>
      <c r="F36" s="22"/>
    </row>
    <row r="37" spans="1:6" ht="14.25" x14ac:dyDescent="0.2">
      <c r="A37" s="22"/>
      <c r="B37" s="57"/>
      <c r="C37" s="57"/>
      <c r="D37" s="57"/>
      <c r="E37" s="29"/>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s="51" customFormat="1" ht="14.25" x14ac:dyDescent="0.2">
      <c r="A63" s="47"/>
      <c r="B63" s="48"/>
      <c r="C63" s="49"/>
      <c r="D63" s="49"/>
      <c r="E63" s="50"/>
      <c r="F63" s="47"/>
    </row>
    <row r="64" spans="1:6" s="51" customFormat="1" ht="14.25" x14ac:dyDescent="0.2">
      <c r="A64" s="47"/>
      <c r="B64" s="48"/>
      <c r="C64" s="52"/>
      <c r="D64" s="53"/>
      <c r="E64" s="50"/>
      <c r="F64" s="47"/>
    </row>
    <row r="65" spans="1:6" ht="14.25" x14ac:dyDescent="0.2">
      <c r="A65" s="22"/>
      <c r="B65" s="57"/>
      <c r="C65" s="57"/>
      <c r="D65" s="57"/>
      <c r="E65" s="29"/>
      <c r="F65" s="22"/>
    </row>
    <row r="66" spans="1:6" ht="13.5" customHeight="1" x14ac:dyDescent="0.2">
      <c r="A66" s="22"/>
      <c r="B66" s="57"/>
      <c r="C66" s="57"/>
      <c r="D66" s="57"/>
      <c r="E66" s="29"/>
      <c r="F66" s="22"/>
    </row>
    <row r="67" spans="1:6" ht="13.5" customHeight="1" x14ac:dyDescent="0.2">
      <c r="A67" s="22"/>
      <c r="B67" s="26" t="s">
        <v>17</v>
      </c>
      <c r="C67" s="27"/>
      <c r="D67" s="27"/>
      <c r="E67" s="30">
        <f>SUM(E31:E65)</f>
        <v>1462.5</v>
      </c>
      <c r="F67" s="22"/>
    </row>
    <row r="68" spans="1:6" ht="13.5" customHeight="1" x14ac:dyDescent="0.2">
      <c r="A68" s="22"/>
      <c r="B68" s="35" t="s">
        <v>14</v>
      </c>
      <c r="C68" s="27"/>
      <c r="D68" s="27"/>
      <c r="E68" s="31">
        <v>0</v>
      </c>
      <c r="F68" s="22"/>
    </row>
    <row r="69" spans="1:6" ht="13.5" customHeight="1" x14ac:dyDescent="0.2">
      <c r="A69" s="22"/>
      <c r="B69" s="35" t="s">
        <v>15</v>
      </c>
      <c r="C69" s="27"/>
      <c r="D69" s="27"/>
      <c r="E69" s="31">
        <v>0</v>
      </c>
      <c r="F69" s="22"/>
    </row>
    <row r="70" spans="1:6" ht="13.5" customHeight="1" x14ac:dyDescent="0.2">
      <c r="A70" s="22"/>
      <c r="B70" s="26" t="s">
        <v>16</v>
      </c>
      <c r="C70" s="27"/>
      <c r="D70" s="27"/>
      <c r="E70" s="30">
        <f>SUM(E67:E69)</f>
        <v>1462.5</v>
      </c>
      <c r="F70" s="22"/>
    </row>
    <row r="71" spans="1:6" ht="13.5" customHeight="1" x14ac:dyDescent="0.2">
      <c r="A71" s="22"/>
      <c r="B71" s="27" t="s">
        <v>5</v>
      </c>
      <c r="C71" s="32">
        <v>0.05</v>
      </c>
      <c r="D71" s="27"/>
      <c r="E71" s="36">
        <f>ROUND(E70*C71,2)</f>
        <v>73.13</v>
      </c>
      <c r="F71" s="22"/>
    </row>
    <row r="72" spans="1:6" ht="13.5" customHeight="1" x14ac:dyDescent="0.2">
      <c r="A72" s="22"/>
      <c r="B72" s="27" t="s">
        <v>4</v>
      </c>
      <c r="C72" s="43">
        <v>9.9750000000000005E-2</v>
      </c>
      <c r="D72" s="27"/>
      <c r="E72" s="44">
        <f>ROUND(E70*C72,2)</f>
        <v>145.88</v>
      </c>
      <c r="F72" s="22"/>
    </row>
    <row r="73" spans="1:6" ht="13.5" customHeight="1" x14ac:dyDescent="0.2">
      <c r="A73" s="22"/>
      <c r="B73" s="27"/>
      <c r="C73" s="27"/>
      <c r="D73" s="27"/>
      <c r="E73" s="33"/>
      <c r="F73" s="22"/>
    </row>
    <row r="74" spans="1:6" ht="16.5" customHeight="1" thickBot="1" x14ac:dyDescent="0.25">
      <c r="A74" s="22"/>
      <c r="B74" s="26" t="s">
        <v>18</v>
      </c>
      <c r="C74" s="27"/>
      <c r="D74" s="27"/>
      <c r="E74" s="34">
        <f>SUM(E70:E72)</f>
        <v>1681.5100000000002</v>
      </c>
      <c r="F74" s="22"/>
    </row>
    <row r="75" spans="1:6" ht="15.75" thickTop="1" x14ac:dyDescent="0.2">
      <c r="A75" s="22"/>
      <c r="B75" s="59"/>
      <c r="C75" s="59"/>
      <c r="D75" s="59"/>
      <c r="E75" s="37"/>
      <c r="F75" s="22"/>
    </row>
    <row r="76" spans="1:6" ht="15" x14ac:dyDescent="0.2">
      <c r="A76" s="22"/>
      <c r="B76" s="64" t="s">
        <v>20</v>
      </c>
      <c r="C76" s="64"/>
      <c r="D76" s="64"/>
      <c r="E76" s="37">
        <v>0</v>
      </c>
      <c r="F76" s="22"/>
    </row>
    <row r="77" spans="1:6" ht="15" x14ac:dyDescent="0.2">
      <c r="A77" s="22"/>
      <c r="B77" s="59"/>
      <c r="C77" s="59"/>
      <c r="D77" s="59"/>
      <c r="E77" s="37"/>
      <c r="F77" s="22"/>
    </row>
    <row r="78" spans="1:6" ht="19.5" customHeight="1" x14ac:dyDescent="0.2">
      <c r="A78" s="22"/>
      <c r="B78" s="38" t="s">
        <v>19</v>
      </c>
      <c r="C78" s="39"/>
      <c r="D78" s="39"/>
      <c r="E78" s="40">
        <f>E74-E76</f>
        <v>1681.5100000000002</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62"/>
      <c r="C81" s="62"/>
      <c r="D81" s="62"/>
      <c r="E81" s="62"/>
      <c r="F81" s="22"/>
    </row>
    <row r="82" spans="1:6" ht="14.25" x14ac:dyDescent="0.2">
      <c r="A82" s="56" t="s">
        <v>37</v>
      </c>
      <c r="B82" s="56"/>
      <c r="C82" s="56"/>
      <c r="D82" s="56"/>
      <c r="E82" s="56"/>
      <c r="F82" s="56"/>
    </row>
    <row r="83" spans="1:6" ht="14.25" x14ac:dyDescent="0.2">
      <c r="A83" s="65" t="s">
        <v>38</v>
      </c>
      <c r="B83" s="65"/>
      <c r="C83" s="65"/>
      <c r="D83" s="65"/>
      <c r="E83" s="65"/>
      <c r="F83" s="65"/>
    </row>
    <row r="84" spans="1:6" x14ac:dyDescent="0.2">
      <c r="A84" s="22"/>
      <c r="B84" s="22"/>
      <c r="C84" s="22"/>
      <c r="D84" s="22"/>
      <c r="E84" s="22"/>
      <c r="F84" s="22"/>
    </row>
    <row r="85" spans="1:6" x14ac:dyDescent="0.2">
      <c r="A85" s="22"/>
      <c r="B85" s="63"/>
      <c r="C85" s="63"/>
      <c r="D85" s="63"/>
      <c r="E85" s="63"/>
      <c r="F85" s="22"/>
    </row>
    <row r="86" spans="1:6" ht="15" x14ac:dyDescent="0.2">
      <c r="A86" s="55" t="s">
        <v>7</v>
      </c>
      <c r="B86" s="55"/>
      <c r="C86" s="55"/>
      <c r="D86" s="55"/>
      <c r="E86" s="55"/>
      <c r="F86" s="55"/>
    </row>
    <row r="88" spans="1:6" ht="39.75" customHeight="1" x14ac:dyDescent="0.2">
      <c r="B88" s="60"/>
      <c r="C88" s="61"/>
      <c r="D88" s="61"/>
    </row>
    <row r="89" spans="1:6" ht="13.5" customHeight="1" x14ac:dyDescent="0.2"/>
    <row r="90" spans="1:6" x14ac:dyDescent="0.2">
      <c r="B90" s="17"/>
      <c r="C90" s="17"/>
      <c r="D90" s="17"/>
    </row>
  </sheetData>
  <mergeCells count="42">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5:D65"/>
    <mergeCell ref="B66:D66"/>
    <mergeCell ref="B75:D75"/>
    <mergeCell ref="B88:D88"/>
    <mergeCell ref="B77:D77"/>
    <mergeCell ref="B81:E81"/>
    <mergeCell ref="A82:F82"/>
    <mergeCell ref="A83:F83"/>
    <mergeCell ref="B85:E85"/>
    <mergeCell ref="A86:F86"/>
  </mergeCells>
  <dataValidations count="1">
    <dataValidation type="list" allowBlank="1" showInputMessage="1" showErrorMessage="1" sqref="B75:B77 B12:B20 B33:B66" xr:uid="{3860CFA5-D207-4093-803D-7199B75C5E3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428F-174F-4D82-82DD-222D57DFEBD2}">
  <sheetPr>
    <pageSetUpPr fitToPage="1"/>
  </sheetPr>
  <dimension ref="A12:F90"/>
  <sheetViews>
    <sheetView tabSelected="1" view="pageBreakPreview" topLeftCell="A38"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66</v>
      </c>
      <c r="C24" s="22"/>
      <c r="D24" s="22"/>
      <c r="E24" s="22"/>
      <c r="F24" s="22"/>
    </row>
    <row r="25" spans="1:6" ht="15" x14ac:dyDescent="0.2">
      <c r="A25" s="18"/>
      <c r="B25" s="26" t="s">
        <v>68</v>
      </c>
      <c r="C25" s="22"/>
      <c r="D25" s="22"/>
      <c r="E25" s="22"/>
      <c r="F25" s="22"/>
    </row>
    <row r="26" spans="1:6" ht="33.75" customHeight="1" x14ac:dyDescent="0.2">
      <c r="A26" s="18"/>
      <c r="B26" s="54" t="s">
        <v>67</v>
      </c>
      <c r="C26" s="22"/>
      <c r="D26" s="22"/>
      <c r="E26" s="22"/>
      <c r="F26" s="22"/>
    </row>
    <row r="27" spans="1:6" x14ac:dyDescent="0.2">
      <c r="A27" s="19"/>
      <c r="B27" s="22"/>
      <c r="C27" s="24"/>
      <c r="D27" s="24"/>
      <c r="E27" s="25"/>
      <c r="F27" s="22"/>
    </row>
    <row r="28" spans="1:6" ht="15" x14ac:dyDescent="0.2">
      <c r="A28" s="18"/>
      <c r="B28" s="24"/>
      <c r="C28" s="24"/>
      <c r="D28" s="28" t="s">
        <v>13</v>
      </c>
      <c r="E28" s="28" t="s">
        <v>90</v>
      </c>
      <c r="F28" s="22"/>
    </row>
    <row r="29" spans="1:6" ht="13.5" thickBot="1" x14ac:dyDescent="0.25">
      <c r="A29" s="20"/>
      <c r="B29" s="20"/>
      <c r="C29" s="20"/>
      <c r="D29" s="20"/>
      <c r="E29" s="20"/>
      <c r="F29" s="21"/>
    </row>
    <row r="30" spans="1:6" s="41" customFormat="1" ht="21.75" customHeight="1" x14ac:dyDescent="0.2">
      <c r="A30" s="58" t="s">
        <v>0</v>
      </c>
      <c r="B30" s="58"/>
      <c r="C30" s="58"/>
      <c r="D30" s="58"/>
      <c r="E30" s="58"/>
      <c r="F30" s="58"/>
    </row>
    <row r="31" spans="1:6" x14ac:dyDescent="0.2">
      <c r="A31" s="18"/>
      <c r="B31" s="19"/>
      <c r="C31" s="18"/>
      <c r="D31" s="18"/>
      <c r="E31" s="18"/>
    </row>
    <row r="32" spans="1:6" ht="14.25" x14ac:dyDescent="0.2">
      <c r="A32" s="22"/>
      <c r="B32" s="23" t="s">
        <v>6</v>
      </c>
      <c r="C32" s="23"/>
      <c r="D32" s="23"/>
      <c r="E32" s="29"/>
      <c r="F32" s="22"/>
    </row>
    <row r="33" spans="1:6" ht="14.25" x14ac:dyDescent="0.2">
      <c r="A33" s="22"/>
      <c r="B33" s="57"/>
      <c r="C33" s="57"/>
      <c r="D33" s="57"/>
      <c r="E33" s="29"/>
      <c r="F33" s="22"/>
    </row>
    <row r="34" spans="1:6" ht="14.25" x14ac:dyDescent="0.2">
      <c r="A34" s="22"/>
      <c r="B34" s="57"/>
      <c r="C34" s="57"/>
      <c r="D34" s="57"/>
      <c r="E34" s="29"/>
      <c r="F34" s="22"/>
    </row>
    <row r="35" spans="1:6" ht="31.5" customHeight="1" x14ac:dyDescent="0.2">
      <c r="A35" s="22"/>
      <c r="B35" s="57" t="s">
        <v>91</v>
      </c>
      <c r="C35" s="57"/>
      <c r="D35" s="57"/>
      <c r="E35" s="29">
        <f>0.25*350</f>
        <v>87.5</v>
      </c>
      <c r="F35" s="22"/>
    </row>
    <row r="36" spans="1:6" ht="14.25" x14ac:dyDescent="0.2">
      <c r="A36" s="22"/>
      <c r="B36" s="57"/>
      <c r="C36" s="57"/>
      <c r="D36" s="57"/>
      <c r="E36" s="29"/>
      <c r="F36" s="22"/>
    </row>
    <row r="37" spans="1:6" ht="14.25" x14ac:dyDescent="0.2">
      <c r="A37" s="22"/>
      <c r="B37" s="57"/>
      <c r="C37" s="57"/>
      <c r="D37" s="57"/>
      <c r="E37" s="29"/>
      <c r="F37" s="22"/>
    </row>
    <row r="38" spans="1:6" ht="14.25" x14ac:dyDescent="0.2">
      <c r="A38" s="22"/>
      <c r="B38" s="57"/>
      <c r="C38" s="57"/>
      <c r="D38" s="57"/>
      <c r="E38" s="29"/>
      <c r="F38" s="22"/>
    </row>
    <row r="39" spans="1:6" ht="14.25" x14ac:dyDescent="0.2">
      <c r="A39" s="22"/>
      <c r="B39" s="57"/>
      <c r="C39" s="57"/>
      <c r="D39" s="57"/>
      <c r="E39" s="29"/>
      <c r="F39" s="22"/>
    </row>
    <row r="40" spans="1:6" ht="14.25" x14ac:dyDescent="0.2">
      <c r="A40" s="22"/>
      <c r="B40" s="57"/>
      <c r="C40" s="57"/>
      <c r="D40" s="57"/>
      <c r="E40" s="29"/>
      <c r="F40" s="22"/>
    </row>
    <row r="41" spans="1:6" ht="14.25" x14ac:dyDescent="0.2">
      <c r="A41" s="22"/>
      <c r="B41" s="57"/>
      <c r="C41" s="57"/>
      <c r="D41" s="57"/>
      <c r="E41" s="29"/>
      <c r="F41" s="22"/>
    </row>
    <row r="42" spans="1:6" ht="14.25" x14ac:dyDescent="0.2">
      <c r="A42" s="22"/>
      <c r="B42" s="57"/>
      <c r="C42" s="57"/>
      <c r="D42" s="57"/>
      <c r="E42" s="29"/>
      <c r="F42" s="22"/>
    </row>
    <row r="43" spans="1:6" ht="14.25" x14ac:dyDescent="0.2">
      <c r="A43" s="22"/>
      <c r="B43" s="57"/>
      <c r="C43" s="57"/>
      <c r="D43" s="57"/>
      <c r="E43" s="29"/>
      <c r="F43" s="22"/>
    </row>
    <row r="44" spans="1:6" ht="14.25" x14ac:dyDescent="0.2">
      <c r="A44" s="22"/>
      <c r="B44" s="57"/>
      <c r="C44" s="57"/>
      <c r="D44" s="57"/>
      <c r="E44" s="29"/>
      <c r="F44" s="22"/>
    </row>
    <row r="45" spans="1:6" ht="14.25" x14ac:dyDescent="0.2">
      <c r="A45" s="22"/>
      <c r="B45" s="57"/>
      <c r="C45" s="57"/>
      <c r="D45" s="57"/>
      <c r="E45" s="29"/>
      <c r="F45" s="22"/>
    </row>
    <row r="46" spans="1:6" ht="14.25" x14ac:dyDescent="0.2">
      <c r="A46" s="22"/>
      <c r="B46" s="57"/>
      <c r="C46" s="57"/>
      <c r="D46" s="57"/>
      <c r="E46" s="29"/>
      <c r="F46" s="22"/>
    </row>
    <row r="47" spans="1:6" ht="14.25" x14ac:dyDescent="0.2">
      <c r="A47" s="22"/>
      <c r="B47" s="57"/>
      <c r="C47" s="57"/>
      <c r="D47" s="57"/>
      <c r="E47" s="29"/>
      <c r="F47" s="22"/>
    </row>
    <row r="48" spans="1:6" ht="14.25" x14ac:dyDescent="0.2">
      <c r="A48" s="22"/>
      <c r="B48" s="57"/>
      <c r="C48" s="57"/>
      <c r="D48" s="57"/>
      <c r="E48" s="29"/>
      <c r="F48" s="22"/>
    </row>
    <row r="49" spans="1:6" ht="14.25" x14ac:dyDescent="0.2">
      <c r="A49" s="22"/>
      <c r="B49" s="57"/>
      <c r="C49" s="57"/>
      <c r="D49" s="57"/>
      <c r="E49" s="29"/>
      <c r="F49" s="22"/>
    </row>
    <row r="50" spans="1:6" ht="14.25" x14ac:dyDescent="0.2">
      <c r="A50" s="22"/>
      <c r="B50" s="57"/>
      <c r="C50" s="57"/>
      <c r="D50" s="57"/>
      <c r="E50" s="29"/>
      <c r="F50" s="22"/>
    </row>
    <row r="51" spans="1:6" ht="14.25" x14ac:dyDescent="0.2">
      <c r="A51" s="22"/>
      <c r="B51" s="57"/>
      <c r="C51" s="57"/>
      <c r="D51" s="57"/>
      <c r="E51" s="29"/>
      <c r="F51" s="22"/>
    </row>
    <row r="52" spans="1:6" ht="14.25" x14ac:dyDescent="0.2">
      <c r="A52" s="22"/>
      <c r="B52" s="57"/>
      <c r="C52" s="57"/>
      <c r="D52" s="57"/>
      <c r="E52" s="29"/>
      <c r="F52" s="22"/>
    </row>
    <row r="53" spans="1:6" ht="14.25" x14ac:dyDescent="0.2">
      <c r="A53" s="22"/>
      <c r="B53" s="57"/>
      <c r="C53" s="57"/>
      <c r="D53" s="57"/>
      <c r="E53" s="29"/>
      <c r="F53" s="22"/>
    </row>
    <row r="54" spans="1:6" ht="14.25" x14ac:dyDescent="0.2">
      <c r="A54" s="22"/>
      <c r="B54" s="57"/>
      <c r="C54" s="57"/>
      <c r="D54" s="57"/>
      <c r="E54" s="29"/>
      <c r="F54" s="22"/>
    </row>
    <row r="55" spans="1:6" ht="14.25" x14ac:dyDescent="0.2">
      <c r="A55" s="22"/>
      <c r="B55" s="57"/>
      <c r="C55" s="57"/>
      <c r="D55" s="57"/>
      <c r="E55" s="29"/>
      <c r="F55" s="22"/>
    </row>
    <row r="56" spans="1:6" ht="14.25" x14ac:dyDescent="0.2">
      <c r="A56" s="22"/>
      <c r="B56" s="57"/>
      <c r="C56" s="57"/>
      <c r="D56" s="57"/>
      <c r="E56" s="29"/>
      <c r="F56" s="22"/>
    </row>
    <row r="57" spans="1:6" ht="14.25" x14ac:dyDescent="0.2">
      <c r="A57" s="22"/>
      <c r="B57" s="57"/>
      <c r="C57" s="57"/>
      <c r="D57" s="57"/>
      <c r="E57" s="29"/>
      <c r="F57" s="22"/>
    </row>
    <row r="58" spans="1:6" ht="14.25" x14ac:dyDescent="0.2">
      <c r="A58" s="22"/>
      <c r="B58" s="57"/>
      <c r="C58" s="57"/>
      <c r="D58" s="57"/>
      <c r="E58" s="29"/>
      <c r="F58" s="22"/>
    </row>
    <row r="59" spans="1:6" ht="14.25" x14ac:dyDescent="0.2">
      <c r="A59" s="22"/>
      <c r="B59" s="57"/>
      <c r="C59" s="57"/>
      <c r="D59" s="57"/>
      <c r="E59" s="29"/>
      <c r="F59" s="22"/>
    </row>
    <row r="60" spans="1:6" ht="14.25" x14ac:dyDescent="0.2">
      <c r="A60" s="22"/>
      <c r="B60" s="57"/>
      <c r="C60" s="57"/>
      <c r="D60" s="57"/>
      <c r="E60" s="29"/>
      <c r="F60" s="22"/>
    </row>
    <row r="61" spans="1:6" ht="14.25" x14ac:dyDescent="0.2">
      <c r="A61" s="22"/>
      <c r="B61" s="57"/>
      <c r="C61" s="57"/>
      <c r="D61" s="57"/>
      <c r="E61" s="29"/>
      <c r="F61" s="22"/>
    </row>
    <row r="62" spans="1:6" ht="14.25" x14ac:dyDescent="0.2">
      <c r="A62" s="22"/>
      <c r="B62" s="57"/>
      <c r="C62" s="57"/>
      <c r="D62" s="57"/>
      <c r="E62" s="29"/>
      <c r="F62" s="22"/>
    </row>
    <row r="63" spans="1:6" s="51" customFormat="1" ht="14.25" x14ac:dyDescent="0.2">
      <c r="A63" s="47"/>
      <c r="B63" s="48"/>
      <c r="C63" s="49"/>
      <c r="D63" s="49"/>
      <c r="E63" s="50"/>
      <c r="F63" s="47"/>
    </row>
    <row r="64" spans="1:6" s="51" customFormat="1" ht="14.25" x14ac:dyDescent="0.2">
      <c r="A64" s="47"/>
      <c r="B64" s="48"/>
      <c r="C64" s="52"/>
      <c r="D64" s="53"/>
      <c r="E64" s="50"/>
      <c r="F64" s="47"/>
    </row>
    <row r="65" spans="1:6" ht="14.25" x14ac:dyDescent="0.2">
      <c r="A65" s="22"/>
      <c r="B65" s="57"/>
      <c r="C65" s="57"/>
      <c r="D65" s="57"/>
      <c r="E65" s="29"/>
      <c r="F65" s="22"/>
    </row>
    <row r="66" spans="1:6" ht="13.5" customHeight="1" x14ac:dyDescent="0.2">
      <c r="A66" s="22"/>
      <c r="B66" s="57"/>
      <c r="C66" s="57"/>
      <c r="D66" s="57"/>
      <c r="E66" s="29"/>
      <c r="F66" s="22"/>
    </row>
    <row r="67" spans="1:6" ht="13.5" customHeight="1" x14ac:dyDescent="0.2">
      <c r="A67" s="22"/>
      <c r="B67" s="26" t="s">
        <v>17</v>
      </c>
      <c r="C67" s="27"/>
      <c r="D67" s="27"/>
      <c r="E67" s="30">
        <f>SUM(E31:E65)</f>
        <v>87.5</v>
      </c>
      <c r="F67" s="22"/>
    </row>
    <row r="68" spans="1:6" ht="13.5" customHeight="1" x14ac:dyDescent="0.2">
      <c r="A68" s="22"/>
      <c r="B68" s="35" t="s">
        <v>14</v>
      </c>
      <c r="C68" s="27"/>
      <c r="D68" s="27"/>
      <c r="E68" s="31">
        <v>0</v>
      </c>
      <c r="F68" s="22"/>
    </row>
    <row r="69" spans="1:6" ht="13.5" customHeight="1" x14ac:dyDescent="0.2">
      <c r="A69" s="22"/>
      <c r="B69" s="35" t="s">
        <v>15</v>
      </c>
      <c r="C69" s="27"/>
      <c r="D69" s="27"/>
      <c r="E69" s="31">
        <v>0</v>
      </c>
      <c r="F69" s="22"/>
    </row>
    <row r="70" spans="1:6" ht="13.5" customHeight="1" x14ac:dyDescent="0.2">
      <c r="A70" s="22"/>
      <c r="B70" s="26" t="s">
        <v>16</v>
      </c>
      <c r="C70" s="27"/>
      <c r="D70" s="27"/>
      <c r="E70" s="30">
        <f>SUM(E67:E69)</f>
        <v>87.5</v>
      </c>
      <c r="F70" s="22"/>
    </row>
    <row r="71" spans="1:6" ht="13.5" customHeight="1" x14ac:dyDescent="0.2">
      <c r="A71" s="22"/>
      <c r="B71" s="27" t="s">
        <v>5</v>
      </c>
      <c r="C71" s="32">
        <v>0.05</v>
      </c>
      <c r="D71" s="27"/>
      <c r="E71" s="36">
        <f>ROUND(E70*C71,2)</f>
        <v>4.38</v>
      </c>
      <c r="F71" s="22"/>
    </row>
    <row r="72" spans="1:6" ht="13.5" customHeight="1" x14ac:dyDescent="0.2">
      <c r="A72" s="22"/>
      <c r="B72" s="27" t="s">
        <v>4</v>
      </c>
      <c r="C72" s="43">
        <v>9.9750000000000005E-2</v>
      </c>
      <c r="D72" s="27"/>
      <c r="E72" s="44">
        <f>ROUND(E70*C72,2)</f>
        <v>8.73</v>
      </c>
      <c r="F72" s="22"/>
    </row>
    <row r="73" spans="1:6" ht="13.5" customHeight="1" x14ac:dyDescent="0.2">
      <c r="A73" s="22"/>
      <c r="B73" s="27"/>
      <c r="C73" s="27"/>
      <c r="D73" s="27"/>
      <c r="E73" s="33"/>
      <c r="F73" s="22"/>
    </row>
    <row r="74" spans="1:6" ht="16.5" customHeight="1" thickBot="1" x14ac:dyDescent="0.25">
      <c r="A74" s="22"/>
      <c r="B74" s="26" t="s">
        <v>18</v>
      </c>
      <c r="C74" s="27"/>
      <c r="D74" s="27"/>
      <c r="E74" s="34">
        <f>SUM(E70:E72)</f>
        <v>100.61</v>
      </c>
      <c r="F74" s="22"/>
    </row>
    <row r="75" spans="1:6" ht="15.75" thickTop="1" x14ac:dyDescent="0.2">
      <c r="A75" s="22"/>
      <c r="B75" s="59"/>
      <c r="C75" s="59"/>
      <c r="D75" s="59"/>
      <c r="E75" s="37"/>
      <c r="F75" s="22"/>
    </row>
    <row r="76" spans="1:6" ht="15" x14ac:dyDescent="0.2">
      <c r="A76" s="22"/>
      <c r="B76" s="64" t="s">
        <v>20</v>
      </c>
      <c r="C76" s="64"/>
      <c r="D76" s="64"/>
      <c r="E76" s="37">
        <v>0</v>
      </c>
      <c r="F76" s="22"/>
    </row>
    <row r="77" spans="1:6" ht="15" x14ac:dyDescent="0.2">
      <c r="A77" s="22"/>
      <c r="B77" s="59"/>
      <c r="C77" s="59"/>
      <c r="D77" s="59"/>
      <c r="E77" s="37"/>
      <c r="F77" s="22"/>
    </row>
    <row r="78" spans="1:6" ht="19.5" customHeight="1" x14ac:dyDescent="0.2">
      <c r="A78" s="22"/>
      <c r="B78" s="38" t="s">
        <v>19</v>
      </c>
      <c r="C78" s="39"/>
      <c r="D78" s="39"/>
      <c r="E78" s="40">
        <f>E74-E76</f>
        <v>100.61</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62"/>
      <c r="C81" s="62"/>
      <c r="D81" s="62"/>
      <c r="E81" s="62"/>
      <c r="F81" s="22"/>
    </row>
    <row r="82" spans="1:6" ht="14.25" x14ac:dyDescent="0.2">
      <c r="A82" s="56" t="s">
        <v>37</v>
      </c>
      <c r="B82" s="56"/>
      <c r="C82" s="56"/>
      <c r="D82" s="56"/>
      <c r="E82" s="56"/>
      <c r="F82" s="56"/>
    </row>
    <row r="83" spans="1:6" ht="14.25" x14ac:dyDescent="0.2">
      <c r="A83" s="65" t="s">
        <v>38</v>
      </c>
      <c r="B83" s="65"/>
      <c r="C83" s="65"/>
      <c r="D83" s="65"/>
      <c r="E83" s="65"/>
      <c r="F83" s="65"/>
    </row>
    <row r="84" spans="1:6" x14ac:dyDescent="0.2">
      <c r="A84" s="22"/>
      <c r="B84" s="22"/>
      <c r="C84" s="22"/>
      <c r="D84" s="22"/>
      <c r="E84" s="22"/>
      <c r="F84" s="22"/>
    </row>
    <row r="85" spans="1:6" x14ac:dyDescent="0.2">
      <c r="A85" s="22"/>
      <c r="B85" s="63"/>
      <c r="C85" s="63"/>
      <c r="D85" s="63"/>
      <c r="E85" s="63"/>
      <c r="F85" s="22"/>
    </row>
    <row r="86" spans="1:6" ht="15" x14ac:dyDescent="0.2">
      <c r="A86" s="55" t="s">
        <v>7</v>
      </c>
      <c r="B86" s="55"/>
      <c r="C86" s="55"/>
      <c r="D86" s="55"/>
      <c r="E86" s="55"/>
      <c r="F86" s="55"/>
    </row>
    <row r="88" spans="1:6" ht="39.75" customHeight="1" x14ac:dyDescent="0.2">
      <c r="B88" s="60"/>
      <c r="C88" s="61"/>
      <c r="D88" s="61"/>
    </row>
    <row r="89" spans="1:6" ht="13.5" customHeight="1" x14ac:dyDescent="0.2"/>
    <row r="90" spans="1:6" x14ac:dyDescent="0.2">
      <c r="B90" s="17"/>
      <c r="C90" s="17"/>
      <c r="D90" s="17"/>
    </row>
  </sheetData>
  <mergeCells count="42">
    <mergeCell ref="B81:E81"/>
    <mergeCell ref="A82:F82"/>
    <mergeCell ref="A83:F83"/>
    <mergeCell ref="B85:E85"/>
    <mergeCell ref="A86:F86"/>
    <mergeCell ref="B88:D88"/>
    <mergeCell ref="B62:D62"/>
    <mergeCell ref="B65:D65"/>
    <mergeCell ref="B66:D66"/>
    <mergeCell ref="B75:D75"/>
    <mergeCell ref="B76:D76"/>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5:B77 B12:B20 B33:B66" xr:uid="{39798476-6BE9-4A52-943F-476B5A119B0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53"/>
  <sheetViews>
    <sheetView view="pageBreakPreview" zoomScaleNormal="100" workbookViewId="0">
      <selection activeCell="C6" sqref="C6:C4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6" t="s">
        <v>1</v>
      </c>
      <c r="C1" s="66"/>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36</v>
      </c>
      <c r="D5" s="7"/>
    </row>
    <row r="6" spans="1:4" x14ac:dyDescent="0.2">
      <c r="A6" s="6"/>
      <c r="B6" s="15"/>
      <c r="C6" s="8" t="s">
        <v>10</v>
      </c>
      <c r="D6" s="7"/>
    </row>
    <row r="7" spans="1:4" x14ac:dyDescent="0.2">
      <c r="A7" s="6"/>
      <c r="B7" s="15"/>
      <c r="C7" s="8" t="s">
        <v>48</v>
      </c>
      <c r="D7" s="7"/>
    </row>
    <row r="8" spans="1:4" x14ac:dyDescent="0.2">
      <c r="A8" s="6"/>
      <c r="B8" s="15"/>
      <c r="C8" s="8" t="s">
        <v>21</v>
      </c>
      <c r="D8" s="7"/>
    </row>
    <row r="9" spans="1:4" x14ac:dyDescent="0.2">
      <c r="A9" s="6"/>
      <c r="B9" s="15"/>
      <c r="C9" s="8" t="s">
        <v>60</v>
      </c>
      <c r="D9" s="7"/>
    </row>
    <row r="10" spans="1:4" x14ac:dyDescent="0.2">
      <c r="A10" s="6"/>
      <c r="B10" s="15"/>
      <c r="C10" s="8" t="s">
        <v>49</v>
      </c>
      <c r="D10" s="7"/>
    </row>
    <row r="11" spans="1:4" x14ac:dyDescent="0.2">
      <c r="A11" s="6"/>
      <c r="B11" s="15"/>
      <c r="C11" s="8" t="s">
        <v>50</v>
      </c>
      <c r="D11" s="7"/>
    </row>
    <row r="12" spans="1:4" x14ac:dyDescent="0.2">
      <c r="A12" s="6"/>
      <c r="B12" s="15"/>
      <c r="C12" s="8" t="s">
        <v>51</v>
      </c>
      <c r="D12" s="7"/>
    </row>
    <row r="13" spans="1:4" x14ac:dyDescent="0.2">
      <c r="A13" s="6"/>
      <c r="B13" s="15"/>
      <c r="C13" s="8" t="s">
        <v>61</v>
      </c>
      <c r="D13" s="7"/>
    </row>
    <row r="14" spans="1:4" x14ac:dyDescent="0.2">
      <c r="A14" s="6"/>
      <c r="B14" s="15"/>
      <c r="C14" s="8" t="s">
        <v>64</v>
      </c>
      <c r="D14" s="7"/>
    </row>
    <row r="15" spans="1:4" x14ac:dyDescent="0.2">
      <c r="A15" s="6"/>
      <c r="B15" s="15"/>
      <c r="C15" s="8" t="s">
        <v>40</v>
      </c>
      <c r="D15" s="7"/>
    </row>
    <row r="16" spans="1:4" x14ac:dyDescent="0.2">
      <c r="A16" s="6"/>
      <c r="B16" s="15"/>
      <c r="C16" s="8" t="s">
        <v>39</v>
      </c>
      <c r="D16" s="7"/>
    </row>
    <row r="17" spans="1:4" x14ac:dyDescent="0.2">
      <c r="A17" s="6"/>
      <c r="B17" s="15"/>
      <c r="C17" s="8" t="s">
        <v>2</v>
      </c>
      <c r="D17" s="7"/>
    </row>
    <row r="18" spans="1:4" x14ac:dyDescent="0.2">
      <c r="A18" s="6"/>
      <c r="B18" s="15"/>
      <c r="C18" s="8" t="s">
        <v>23</v>
      </c>
      <c r="D18" s="7"/>
    </row>
    <row r="19" spans="1:4" x14ac:dyDescent="0.2">
      <c r="A19" s="6"/>
      <c r="B19" s="15"/>
      <c r="C19" s="8" t="s">
        <v>52</v>
      </c>
      <c r="D19" s="7"/>
    </row>
    <row r="20" spans="1:4" x14ac:dyDescent="0.2">
      <c r="A20" s="6"/>
      <c r="B20" s="15"/>
      <c r="C20" s="8" t="s">
        <v>53</v>
      </c>
      <c r="D20" s="7"/>
    </row>
    <row r="21" spans="1:4" x14ac:dyDescent="0.2">
      <c r="A21" s="6"/>
      <c r="B21" s="15"/>
      <c r="C21" s="8" t="s">
        <v>54</v>
      </c>
      <c r="D21" s="7"/>
    </row>
    <row r="22" spans="1:4" x14ac:dyDescent="0.2">
      <c r="A22" s="6"/>
      <c r="B22" s="15"/>
      <c r="C22" s="8" t="s">
        <v>22</v>
      </c>
      <c r="D22" s="7"/>
    </row>
    <row r="23" spans="1:4" x14ac:dyDescent="0.2">
      <c r="A23" s="6"/>
      <c r="B23" s="15"/>
      <c r="C23" s="8" t="s">
        <v>24</v>
      </c>
      <c r="D23" s="7"/>
    </row>
    <row r="24" spans="1:4" x14ac:dyDescent="0.2">
      <c r="A24" s="6"/>
      <c r="B24" s="15"/>
      <c r="C24" s="8" t="s">
        <v>25</v>
      </c>
      <c r="D24" s="7"/>
    </row>
    <row r="25" spans="1:4" x14ac:dyDescent="0.2">
      <c r="A25" s="6"/>
      <c r="B25" s="15"/>
      <c r="C25" s="8" t="s">
        <v>9</v>
      </c>
      <c r="D25" s="7"/>
    </row>
    <row r="26" spans="1:4" x14ac:dyDescent="0.2">
      <c r="A26" s="6"/>
      <c r="B26" s="15"/>
      <c r="C26" s="8" t="s">
        <v>8</v>
      </c>
      <c r="D26" s="7"/>
    </row>
    <row r="27" spans="1:4" x14ac:dyDescent="0.2">
      <c r="A27" s="6"/>
      <c r="B27" s="15"/>
      <c r="C27" s="8" t="s">
        <v>55</v>
      </c>
      <c r="D27" s="7"/>
    </row>
    <row r="28" spans="1:4" x14ac:dyDescent="0.2">
      <c r="A28" s="6"/>
      <c r="B28" s="15"/>
      <c r="C28" s="8" t="s">
        <v>41</v>
      </c>
      <c r="D28" s="7"/>
    </row>
    <row r="29" spans="1:4" x14ac:dyDescent="0.2">
      <c r="A29" s="6"/>
      <c r="B29" s="15"/>
      <c r="C29" s="8" t="s">
        <v>56</v>
      </c>
      <c r="D29" s="7"/>
    </row>
    <row r="30" spans="1:4" x14ac:dyDescent="0.2">
      <c r="A30" s="6"/>
      <c r="B30" s="15"/>
      <c r="C30" s="9" t="s">
        <v>27</v>
      </c>
      <c r="D30" s="7"/>
    </row>
    <row r="31" spans="1:4" x14ac:dyDescent="0.2">
      <c r="A31" s="6"/>
      <c r="B31" s="15"/>
      <c r="C31" s="9" t="s">
        <v>29</v>
      </c>
      <c r="D31" s="7"/>
    </row>
    <row r="32" spans="1:4" x14ac:dyDescent="0.2">
      <c r="A32" s="6"/>
      <c r="B32" s="15"/>
      <c r="C32" s="9" t="s">
        <v>28</v>
      </c>
      <c r="D32" s="7"/>
    </row>
    <row r="33" spans="1:4" x14ac:dyDescent="0.2">
      <c r="A33" s="6"/>
      <c r="B33" s="15"/>
      <c r="C33" s="9" t="s">
        <v>59</v>
      </c>
      <c r="D33" s="7"/>
    </row>
    <row r="34" spans="1:4" x14ac:dyDescent="0.2">
      <c r="A34" s="6"/>
      <c r="B34" s="15"/>
      <c r="C34" s="9" t="s">
        <v>26</v>
      </c>
      <c r="D34" s="7"/>
    </row>
    <row r="35" spans="1:4" x14ac:dyDescent="0.2">
      <c r="A35" s="6"/>
      <c r="B35" s="15"/>
      <c r="C35" s="9" t="s">
        <v>58</v>
      </c>
      <c r="D35" s="7"/>
    </row>
    <row r="36" spans="1:4" x14ac:dyDescent="0.2">
      <c r="A36" s="6"/>
      <c r="B36" s="15"/>
      <c r="C36" s="9" t="s">
        <v>57</v>
      </c>
      <c r="D36" s="7"/>
    </row>
    <row r="37" spans="1:4" x14ac:dyDescent="0.2">
      <c r="A37" s="6"/>
      <c r="B37" s="15"/>
      <c r="C37" s="9" t="s">
        <v>44</v>
      </c>
      <c r="D37" s="7"/>
    </row>
    <row r="38" spans="1:4" x14ac:dyDescent="0.2">
      <c r="A38" s="6"/>
      <c r="B38" s="15"/>
      <c r="C38" s="8" t="s">
        <v>30</v>
      </c>
      <c r="D38" s="7"/>
    </row>
    <row r="39" spans="1:4" x14ac:dyDescent="0.2">
      <c r="A39" s="6"/>
      <c r="B39" s="15"/>
      <c r="C39" s="8" t="s">
        <v>42</v>
      </c>
      <c r="D39" s="7"/>
    </row>
    <row r="40" spans="1:4" x14ac:dyDescent="0.2">
      <c r="A40" s="6"/>
      <c r="B40" s="15"/>
      <c r="C40" s="8" t="s">
        <v>43</v>
      </c>
      <c r="D40" s="7"/>
    </row>
    <row r="41" spans="1:4" x14ac:dyDescent="0.2">
      <c r="A41" s="6"/>
      <c r="B41" s="15"/>
      <c r="C41" s="8" t="s">
        <v>47</v>
      </c>
      <c r="D41" s="7"/>
    </row>
    <row r="42" spans="1:4" x14ac:dyDescent="0.2">
      <c r="A42" s="6"/>
      <c r="B42" s="15"/>
      <c r="C42" s="8" t="s">
        <v>62</v>
      </c>
      <c r="D42" s="7"/>
    </row>
    <row r="43" spans="1:4" x14ac:dyDescent="0.2">
      <c r="A43" s="6"/>
      <c r="B43" s="15"/>
      <c r="C43" s="8" t="s">
        <v>63</v>
      </c>
      <c r="D43" s="7"/>
    </row>
    <row r="44" spans="1:4" x14ac:dyDescent="0.2">
      <c r="A44" s="6"/>
      <c r="B44" s="15"/>
      <c r="C44" s="8"/>
      <c r="D44" s="7"/>
    </row>
    <row r="45" spans="1:4" x14ac:dyDescent="0.2">
      <c r="A45" s="6"/>
      <c r="B45" s="15"/>
      <c r="C45" s="42" t="s">
        <v>11</v>
      </c>
      <c r="D45" s="7"/>
    </row>
    <row r="46" spans="1:4" x14ac:dyDescent="0.2">
      <c r="A46" s="6"/>
      <c r="B46" s="15"/>
      <c r="C46" s="8" t="s">
        <v>33</v>
      </c>
      <c r="D46" s="7"/>
    </row>
    <row r="47" spans="1:4" x14ac:dyDescent="0.2">
      <c r="A47" s="6"/>
      <c r="B47" s="15"/>
      <c r="C47" s="8" t="s">
        <v>34</v>
      </c>
      <c r="D47" s="7"/>
    </row>
    <row r="48" spans="1:4" x14ac:dyDescent="0.2">
      <c r="A48" s="6"/>
      <c r="B48" s="15"/>
      <c r="C48" s="8" t="s">
        <v>35</v>
      </c>
      <c r="D48" s="7"/>
    </row>
    <row r="49" spans="1:4" x14ac:dyDescent="0.2">
      <c r="A49" s="6"/>
      <c r="B49" s="15"/>
      <c r="C49" s="10" t="s">
        <v>31</v>
      </c>
      <c r="D49" s="7"/>
    </row>
    <row r="50" spans="1:4" x14ac:dyDescent="0.2">
      <c r="A50" s="6"/>
      <c r="B50" s="15"/>
      <c r="C50" s="7" t="s">
        <v>12</v>
      </c>
      <c r="D50" s="7"/>
    </row>
    <row r="51" spans="1:4" x14ac:dyDescent="0.2">
      <c r="A51" s="6"/>
      <c r="B51" s="15"/>
      <c r="C51" s="10" t="s">
        <v>32</v>
      </c>
      <c r="D51" s="7"/>
    </row>
    <row r="52" spans="1:4" x14ac:dyDescent="0.2">
      <c r="A52" s="6"/>
      <c r="B52" s="15"/>
      <c r="C52" s="8"/>
      <c r="D52" s="7"/>
    </row>
    <row r="53" spans="1:4" ht="13.5" thickBot="1" x14ac:dyDescent="0.25">
      <c r="A53" s="11"/>
      <c r="B53" s="16"/>
      <c r="C53" s="12"/>
      <c r="D53"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17-04-21</vt:lpstr>
      <vt:lpstr>18-06-21</vt:lpstr>
      <vt:lpstr>11-12-21</vt:lpstr>
      <vt:lpstr>04-02-22</vt:lpstr>
      <vt:lpstr>30-06-22</vt:lpstr>
      <vt:lpstr>21-12-22</vt:lpstr>
      <vt:lpstr>11-05-24</vt:lpstr>
      <vt:lpstr>Activités</vt:lpstr>
      <vt:lpstr>Liste_Activités</vt:lpstr>
      <vt:lpstr>'04-02-22'!Print_Area</vt:lpstr>
      <vt:lpstr>'11-05-24'!Print_Area</vt:lpstr>
      <vt:lpstr>'11-12-21'!Print_Area</vt:lpstr>
      <vt:lpstr>'17-04-21'!Print_Area</vt:lpstr>
      <vt:lpstr>'18-06-21'!Print_Area</vt:lpstr>
      <vt:lpstr>'21-12-22'!Print_Area</vt:lpstr>
      <vt:lpstr>'30-06-22'!Print_Area</vt:lpstr>
      <vt:lpstr>Activités!Print_Area</vt:lpstr>
      <vt:lpstr>'04-02-22'!Zone_d_impression</vt:lpstr>
      <vt:lpstr>'11-05-24'!Zone_d_impression</vt:lpstr>
      <vt:lpstr>'11-12-21'!Zone_d_impression</vt:lpstr>
      <vt:lpstr>'17-04-21'!Zone_d_impression</vt:lpstr>
      <vt:lpstr>'18-06-21'!Zone_d_impression</vt:lpstr>
      <vt:lpstr>'21-12-22'!Zone_d_impression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2024-05-11T10:31:25Z</cp:lastPrinted>
  <dcterms:created xsi:type="dcterms:W3CDTF">1996-11-05T19:10:39Z</dcterms:created>
  <dcterms:modified xsi:type="dcterms:W3CDTF">2024-05-11T10:31:54Z</dcterms:modified>
</cp:coreProperties>
</file>