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codeName="ThisWorkbook" defaultThemeVersion="124226"/>
  <mc:AlternateContent xmlns:mc="http://schemas.openxmlformats.org/markup-compatibility/2006">
    <mc:Choice Requires="x15">
      <x15ac:absPath xmlns:x15ac="http://schemas.microsoft.com/office/spreadsheetml/2010/11/ac" url="P:\Administration\Facturation\"/>
    </mc:Choice>
  </mc:AlternateContent>
  <xr:revisionPtr revIDLastSave="0" documentId="13_ncr:1_{D3ABC2EA-AD23-4BC8-A7DB-7A44F40C8843}" xr6:coauthVersionLast="47" xr6:coauthVersionMax="47" xr10:uidLastSave="{00000000-0000-0000-0000-000000000000}"/>
  <bookViews>
    <workbookView xWindow="38280" yWindow="-105" windowWidth="29040" windowHeight="15840" firstSheet="2" activeTab="19" xr2:uid="{00000000-000D-0000-FFFF-FFFF00000000}"/>
  </bookViews>
  <sheets>
    <sheet name="04-03-21" sheetId="4" r:id="rId1"/>
    <sheet name="05-05-21" sheetId="6" r:id="rId2"/>
    <sheet name="21-07-21" sheetId="7" r:id="rId3"/>
    <sheet name="05-10-21" sheetId="8" r:id="rId4"/>
    <sheet name="11-12-21" sheetId="9" r:id="rId5"/>
    <sheet name="05-02-22" sheetId="10" r:id="rId6"/>
    <sheet name="30-03-22" sheetId="11" r:id="rId7"/>
    <sheet name="30-06-22" sheetId="12" r:id="rId8"/>
    <sheet name="09-09-22" sheetId="13" r:id="rId9"/>
    <sheet name="04-02-23" sheetId="14" r:id="rId10"/>
    <sheet name="21-03-23" sheetId="15" r:id="rId11"/>
    <sheet name="05-05-23" sheetId="16" r:id="rId12"/>
    <sheet name="31-05-23" sheetId="17" r:id="rId13"/>
    <sheet name="29-06-23" sheetId="18" r:id="rId14"/>
    <sheet name="03-10-23" sheetId="19" r:id="rId15"/>
    <sheet name="09-12-23" sheetId="20" r:id="rId16"/>
    <sheet name="01-06-24" sheetId="21" r:id="rId17"/>
    <sheet name="28-07-24" sheetId="22" r:id="rId18"/>
    <sheet name="Activités" sheetId="5" r:id="rId19"/>
    <sheet name="2024-09-07 - 24-24505" sheetId="23" r:id="rId20"/>
  </sheets>
  <externalReferences>
    <externalReference r:id="rId21"/>
  </externalReferences>
  <definedNames>
    <definedName name="dnrServices">OFFSET([1]Admin!$Z$11,,,COUNTA([1]Admin!$Z:$Z)-1,1)</definedName>
    <definedName name="Liste_Activités">Activités!$C$5:$C$47</definedName>
    <definedName name="Print_Area" localSheetId="16">'01-06-24'!$A$1:$F$89</definedName>
    <definedName name="Print_Area" localSheetId="14">'03-10-23'!$A$1:$F$89</definedName>
    <definedName name="Print_Area" localSheetId="9">'04-02-23'!$A$1:$F$91</definedName>
    <definedName name="Print_Area" localSheetId="0">'04-03-21'!$A$1:$F$88</definedName>
    <definedName name="Print_Area" localSheetId="5">'05-02-22'!$A$1:$F$90</definedName>
    <definedName name="Print_Area" localSheetId="1">'05-05-21'!$A$1:$F$90</definedName>
    <definedName name="Print_Area" localSheetId="11">'05-05-23'!$A$1:$F$90</definedName>
    <definedName name="Print_Area" localSheetId="3">'05-10-21'!$A$1:$F$90</definedName>
    <definedName name="Print_Area" localSheetId="8">'09-09-22'!$A$1:$F$91</definedName>
    <definedName name="Print_Area" localSheetId="15">'09-12-23'!$A$1:$F$88</definedName>
    <definedName name="Print_Area" localSheetId="4">'11-12-21'!$A$1:$F$90</definedName>
    <definedName name="Print_Area" localSheetId="10">'21-03-23'!$A$1:$F$91</definedName>
    <definedName name="Print_Area" localSheetId="2">'21-07-21'!$A$1:$F$90</definedName>
    <definedName name="Print_Area" localSheetId="17">'28-07-24'!$A$1:$F$88</definedName>
    <definedName name="Print_Area" localSheetId="13">'29-06-23'!$A$1:$F$90</definedName>
    <definedName name="Print_Area" localSheetId="6">'30-03-22'!$A$1:$F$90</definedName>
    <definedName name="Print_Area" localSheetId="7">'30-06-22'!$A$1:$F$90</definedName>
    <definedName name="Print_Area" localSheetId="12">'31-05-23'!$A$1:$F$90</definedName>
    <definedName name="Print_Area" localSheetId="18">Activités!$A$1:$D$47</definedName>
    <definedName name="_xlnm.Print_Area" localSheetId="16">'01-06-24'!$A$1:$F$89</definedName>
    <definedName name="_xlnm.Print_Area" localSheetId="14">'03-10-23'!$A$1:$F$89</definedName>
    <definedName name="_xlnm.Print_Area" localSheetId="9">'04-02-23'!$A$1:$F$91</definedName>
    <definedName name="_xlnm.Print_Area" localSheetId="0">'04-03-21'!$A$1:$F$88</definedName>
    <definedName name="_xlnm.Print_Area" localSheetId="5">'05-02-22'!$A$1:$F$90</definedName>
    <definedName name="_xlnm.Print_Area" localSheetId="1">'05-05-21'!$A$1:$F$90</definedName>
    <definedName name="_xlnm.Print_Area" localSheetId="11">'05-05-23'!$A$1:$F$90</definedName>
    <definedName name="_xlnm.Print_Area" localSheetId="3">'05-10-21'!$A$1:$F$90</definedName>
    <definedName name="_xlnm.Print_Area" localSheetId="8">'09-09-22'!$A$1:$F$91</definedName>
    <definedName name="_xlnm.Print_Area" localSheetId="15">'09-12-23'!$A$1:$F$88</definedName>
    <definedName name="_xlnm.Print_Area" localSheetId="4">'11-12-21'!$A$1:$F$90</definedName>
    <definedName name="_xlnm.Print_Area" localSheetId="10">'21-03-23'!$A$1:$F$91</definedName>
    <definedName name="_xlnm.Print_Area" localSheetId="2">'21-07-21'!$A$1:$F$90</definedName>
    <definedName name="_xlnm.Print_Area" localSheetId="17">'28-07-24'!$A$1:$F$88</definedName>
    <definedName name="_xlnm.Print_Area" localSheetId="13">'29-06-23'!$A$1:$F$90</definedName>
    <definedName name="_xlnm.Print_Area" localSheetId="6">'30-03-22'!$A$1:$F$90</definedName>
    <definedName name="_xlnm.Print_Area" localSheetId="7">'30-06-22'!$A$1:$F$90</definedName>
    <definedName name="_xlnm.Print_Area" localSheetId="12">'31-05-23'!$A$1:$F$90</definedName>
    <definedName name="_xlnm.Print_Area" localSheetId="18">Activités!$A$1:$D$48</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22" l="1"/>
  <c r="E71" i="22"/>
  <c r="E69" i="21"/>
  <c r="E72" i="21"/>
  <c r="E68" i="20"/>
  <c r="E71" i="20" s="1"/>
  <c r="E69" i="19"/>
  <c r="E72" i="19"/>
  <c r="E70" i="18"/>
  <c r="E73" i="18"/>
  <c r="E70" i="17"/>
  <c r="E73" i="17"/>
  <c r="E70" i="16"/>
  <c r="E73" i="16"/>
  <c r="E71" i="15"/>
  <c r="E74" i="15"/>
  <c r="E75" i="15"/>
  <c r="E76" i="15"/>
  <c r="E78" i="15"/>
  <c r="E82" i="15"/>
  <c r="E71" i="14"/>
  <c r="E74" i="14"/>
  <c r="E75" i="14"/>
  <c r="E76" i="14"/>
  <c r="E78" i="14"/>
  <c r="E82" i="14"/>
  <c r="E71" i="13"/>
  <c r="E74" i="13"/>
  <c r="E75" i="13"/>
  <c r="E76" i="13"/>
  <c r="E78" i="13"/>
  <c r="E82" i="13"/>
  <c r="E70" i="12"/>
  <c r="E73" i="12"/>
  <c r="E74" i="12"/>
  <c r="E75" i="12"/>
  <c r="E77" i="12"/>
  <c r="E81" i="12"/>
  <c r="E70" i="11"/>
  <c r="E73" i="11"/>
  <c r="E74" i="11"/>
  <c r="E75" i="11"/>
  <c r="E77" i="11"/>
  <c r="E81" i="11"/>
  <c r="E70" i="10"/>
  <c r="E73" i="10"/>
  <c r="E74" i="10"/>
  <c r="E75" i="10"/>
  <c r="E77" i="10"/>
  <c r="E81" i="10"/>
  <c r="E70" i="9"/>
  <c r="E73" i="9"/>
  <c r="E74" i="9"/>
  <c r="E75" i="9"/>
  <c r="E77" i="9"/>
  <c r="E81" i="9"/>
  <c r="E70" i="8"/>
  <c r="E73" i="8"/>
  <c r="E74" i="8"/>
  <c r="E75" i="8"/>
  <c r="E77" i="8"/>
  <c r="E81" i="8"/>
  <c r="E70" i="7"/>
  <c r="E73" i="7"/>
  <c r="E74" i="7"/>
  <c r="E75" i="7"/>
  <c r="E77" i="7"/>
  <c r="E81" i="7"/>
  <c r="E70" i="6"/>
  <c r="E73" i="6"/>
  <c r="E74" i="6"/>
  <c r="E75" i="6"/>
  <c r="E77" i="6"/>
  <c r="E81" i="6"/>
  <c r="E68" i="4"/>
  <c r="E71" i="4"/>
  <c r="E73" i="4"/>
  <c r="E72" i="4"/>
  <c r="E75" i="4"/>
  <c r="E79" i="4"/>
  <c r="E72" i="22" l="1"/>
  <c r="E73" i="22"/>
  <c r="E74" i="21"/>
  <c r="E73" i="21"/>
  <c r="E76" i="21" s="1"/>
  <c r="E80" i="21" s="1"/>
  <c r="E73" i="20"/>
  <c r="E72" i="20"/>
  <c r="E75" i="20" s="1"/>
  <c r="E79" i="20" s="1"/>
  <c r="E73" i="19"/>
  <c r="E74" i="19"/>
  <c r="E74" i="18"/>
  <c r="E75" i="18"/>
  <c r="E74" i="17"/>
  <c r="E77" i="17" s="1"/>
  <c r="E81" i="17" s="1"/>
  <c r="E75" i="17"/>
  <c r="E74" i="16"/>
  <c r="E75" i="16"/>
  <c r="E75" i="22" l="1"/>
  <c r="E79" i="22" s="1"/>
  <c r="E76" i="19"/>
  <c r="E80" i="19" s="1"/>
  <c r="E77" i="18"/>
  <c r="E81" i="18" s="1"/>
  <c r="E77" i="16"/>
  <c r="E81" i="16" s="1"/>
</calcChain>
</file>

<file path=xl/sharedStrings.xml><?xml version="1.0" encoding="utf-8"?>
<sst xmlns="http://schemas.openxmlformats.org/spreadsheetml/2006/main" count="567" uniqueCount="200">
  <si>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</si>
  <si>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</si>
  <si>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</si>
  <si>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</si>
  <si>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</si>
  <si>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</si>
  <si>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</si>
  <si>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</si>
  <si>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</si>
  <si>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</si>
  <si>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</si>
  <si>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</si>
  <si>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</si>
  <si>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</si>
  <si>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</si>
  <si>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</si>
  <si>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</si>
  <si>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</si>
  <si>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</si>
  <si>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</si>
  <si>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</si>
  <si>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</si>
  <si>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</si>
  <si>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</si>
  <si>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</si>
  <si>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</si>
  <si>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</si>
  <si>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</si>
  <si>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</si>
  <si>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</si>
  <si>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</si>
  <si>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</si>
  <si>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</si>
  <si>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</si>
  <si>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</si>
  <si>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</si>
  <si>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</si>
  <si>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Heures</t>
  </si>
  <si>
    <t>Taux</t>
  </si>
  <si>
    <t xml:space="preserve"> - Lecture, analyse et rédaction de divers courriels avec les divers intervenants;</t>
  </si>
  <si>
    <t xml:space="preserve"> - Rencontre avec vous aux bureaux des notaires et déplacement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</si>
  <si>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</si>
  <si>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</si>
  <si>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</si>
  <si>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</si>
  <si>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</si>
  <si>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</si>
  <si>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Aide à la détermination de la juste valeur marchande de la société ;</t>
  </si>
  <si>
    <t xml:space="preserve"> - Démarches d'obtention du numéro d'entreprise fédéral pour la nouvelle société ;</t>
  </si>
  <si>
    <t xml:space="preserve"> - Préparer un sommaire de chèques à faire pour la séance de clôture ;</t>
  </si>
  <si>
    <t xml:space="preserve"> - Préparation des différents formulaires et annexes requises afin de déclarer un CDC ;</t>
  </si>
  <si>
    <t xml:space="preserve"> - Rencontre avec vous par Vidéoconférence ;</t>
  </si>
  <si>
    <t xml:space="preserve"> - Préparation à la rencontre et rencontre avec vous par Vidéoconférence ;</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</si>
  <si>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</si>
  <si>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</si>
  <si>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Recueullir les différentes informations pertinentes à l'élaboration de la planification fiscale ;</t>
  </si>
  <si>
    <t>Le 4 MARS 2021</t>
  </si>
  <si>
    <t>DIANE DOUTRE</t>
  </si>
  <si>
    <t>149 rue de Sauternes
Terrebonne (Québec) J6W 6L5</t>
  </si>
  <si>
    <t>SERVICES DE PNEUS ROBERT INC.</t>
  </si>
  <si>
    <t># 21079</t>
  </si>
  <si>
    <t xml:space="preserve"> - Préparation d'un organigramme des différentes société après transactions incluant les différentes caractéristiques fiscales ;</t>
  </si>
  <si>
    <t xml:space="preserve"> - Diverses discussions téléphoniques avec vous, Claudette, votre notaire et votre comptable;</t>
  </si>
  <si>
    <t xml:space="preserve"> - Préparation d'un calcul du Revenu Protégé année par année nécessaire pour les fins de la réorganisation;</t>
  </si>
  <si>
    <t xml:space="preserve"> - Préparation de l'analyse de qualification aux fins de l'exonération pour gain en capital sur actions se qualifiant de AAPE ;</t>
  </si>
  <si>
    <t xml:space="preserve"> - Analyse de la planification de retraite des actionnaires et détermination de la meilleure planification de retraite possible et préparation d'un sommaire relativement à la meilleure planification fiscale pour les années à venir ;</t>
  </si>
  <si>
    <t xml:space="preserve"> - Analyse des impôts au décès vs le besoin d'assurance-vie ;</t>
  </si>
  <si>
    <t xml:space="preserve"> - Début des démarches pour être en mesure de déclarer un dividende du compte de dividende en capital ;</t>
  </si>
  <si>
    <t xml:space="preserve"> - Rédaction d'un sommaire des modifications à apporter à la documentation pour mettre en place les transactions les plus fiscalement avantageuses ;</t>
  </si>
  <si>
    <t xml:space="preserve"> - Divers calculs effectués en lien avec la mise en place, dont une simulation relativement à l'impôt minimum de remplacement ;</t>
  </si>
  <si>
    <t>Le 5 MAI 2021</t>
  </si>
  <si>
    <t># 21192</t>
  </si>
  <si>
    <t xml:space="preserve"> - Travail avec Claudette et préparation des déclarations de revenus ;</t>
  </si>
  <si>
    <t xml:space="preserve"> - Préparation de lettre à l'intention de Revenu Québec ;</t>
  </si>
  <si>
    <t xml:space="preserve"> - Analyse fiscales afin de répondre aux diverses interrogations soumises ;</t>
  </si>
  <si>
    <t xml:space="preserve"> - Travail avec vos notaires afin de tenter de trouver des solutions aux différentes problématiques ;</t>
  </si>
  <si>
    <t xml:space="preserve"> - Révision de la documentation juridique préparée par vos juristes ;</t>
  </si>
  <si>
    <t xml:space="preserve"> - Diverses discussions téléphoniques avec vous, Claudette et votre notaire ;</t>
  </si>
  <si>
    <t xml:space="preserve"> - Préparation de la documentation pour la déclaration d'un dividende du compte de dividende en capital ;</t>
  </si>
  <si>
    <t>Le 21 JUILLET 2021</t>
  </si>
  <si>
    <t># 21321</t>
  </si>
  <si>
    <t xml:space="preserve"> - Analyse et réflexions fiscales sur possibilité de séparer la société en deux et des conséquences fiscales ;</t>
  </si>
  <si>
    <t xml:space="preserve"> - Différentes analyses demandées, tel que le 80 000$ de stock, les impôts à estimer, etc</t>
  </si>
  <si>
    <t xml:space="preserve"> - Diverses discussions téléphoniques et courriels avec vous et Claudette ;</t>
  </si>
  <si>
    <t>Le 5 OCTOBRE 2021</t>
  </si>
  <si>
    <t xml:space="preserve"> - Analyses des différentes questions soumises en lien avec la planification fiscale 2021 ;</t>
  </si>
  <si>
    <t xml:space="preserve"> - Analyse des différents problèmes de conciliation de l'année et trouver les solutions pour régler le tout ;</t>
  </si>
  <si>
    <t xml:space="preserve"> - Travail relativement aux états financiers et déclarations de revenus du 30/06/2021 des deux sociétés ;</t>
  </si>
  <si>
    <t xml:space="preserve"> - Différentes discussions téléphoniques avec vous, Claudette et votre comptable afférent à divers sujets ;</t>
  </si>
  <si>
    <t xml:space="preserve"> - Optimiser et s'assurer de la conformité avec la planification fiscale de l'année et la faire évoluer ;</t>
  </si>
  <si>
    <t># 21377</t>
  </si>
  <si>
    <t>Le 11 DÉCEMBRE 2021</t>
  </si>
  <si>
    <t># 21465</t>
  </si>
  <si>
    <t xml:space="preserve"> - Préparation de divers scénarios de planification de retraites en fonction de différentes hypothèses ;</t>
  </si>
  <si>
    <t xml:space="preserve"> - Différentes discussions téléphoniques en lien avec la planification ;</t>
  </si>
  <si>
    <t>Le 5 FÉVRIER 2022</t>
  </si>
  <si>
    <t># 22025</t>
  </si>
  <si>
    <t xml:space="preserve"> - Analyse de communications reçues de l'ARC, sommaire et explications ;</t>
  </si>
  <si>
    <t xml:space="preserve"> - Travail relativement à la planification de dividendes de 2021 ;</t>
  </si>
  <si>
    <t xml:space="preserve"> - Travail de conformité nécessaire pour la production des T5/Relevé 3 de 2021 ;</t>
  </si>
  <si>
    <t xml:space="preserve"> - Diverses discussions téléphoniques avec Claudette ;</t>
  </si>
  <si>
    <t xml:space="preserve"> - Analyse de l'avis de cotisation reçu de l'ARC et sommaire pour expliquer ;</t>
  </si>
  <si>
    <t>Le 30 MARS 2022</t>
  </si>
  <si>
    <t># 22097</t>
  </si>
  <si>
    <t xml:space="preserve"> - Travail avec les notaires sur les différentes résolutions de dividendes ;</t>
  </si>
  <si>
    <t>Le 30 JUIN 2022</t>
  </si>
  <si>
    <t># 22232</t>
  </si>
  <si>
    <t xml:space="preserve"> - Question relativement à la possibilité de retirer 1M$ de la société ;</t>
  </si>
  <si>
    <t xml:space="preserve"> - Analyse question de rémunération - Analyse de toutes les communications depuis le début, préparer des simulations pour déterminer les montants bruts de rémunération de chacun de Diane et Robert suite aux modifications de rémunérations, lecture, analyse et rédaction de courriels ;</t>
  </si>
  <si>
    <t xml:space="preserve"> - Analyses relativement à toutes les questions de Claudette ;</t>
  </si>
  <si>
    <t xml:space="preserve"> - Analyse de toute la comptabilité annuelle, optimisations et corrections ;</t>
  </si>
  <si>
    <t xml:space="preserve"> - Travail avec votre comptable relativement aux états financiers annuels et déclarations de revenus des diverses entités ;</t>
  </si>
  <si>
    <t xml:space="preserve"> - Mettre à jour le calcul du revenu protégé de la société ;</t>
  </si>
  <si>
    <t xml:space="preserve"> - Diverses discussions téléphoniques avec vous et votre comptable;</t>
  </si>
  <si>
    <t>Le 9 SEPTEMBRE 2022</t>
  </si>
  <si>
    <t># 22324</t>
  </si>
  <si>
    <t>Le 4 FÉVRIER 2023</t>
  </si>
  <si>
    <t># 23018</t>
  </si>
  <si>
    <t xml:space="preserve"> - Analyse globale de l'optimisation fiscales et détermination des enjeux dans le cadre de la transaction ;</t>
  </si>
  <si>
    <t xml:space="preserve"> - Rédaction d'un sommaire de mes analyses ;</t>
  </si>
  <si>
    <t xml:space="preserve"> - Prise de connaissance et analyse des différents documents soumis;</t>
  </si>
  <si>
    <t>Le 21 MARS 2023</t>
  </si>
  <si>
    <t># 23073</t>
  </si>
  <si>
    <t xml:space="preserve"> - Analyse de la lettre d'intention et commentaires ;</t>
  </si>
  <si>
    <t xml:space="preserve"> - Avancement dans l'analyse de la réorganisation à mettre en place ;</t>
  </si>
  <si>
    <t xml:space="preserve"> - Rencontre avec vous et les acheteurs par Vidéoconférence le 14/03 ;</t>
  </si>
  <si>
    <t xml:space="preserve"> - Rédaction de directives aux juristes afin de mettre en place la planification fiscale ;</t>
  </si>
  <si>
    <t xml:space="preserve"> - Analyses, calculs et préparation de tableaux en lien avec l'établissement d'une juste valeur marchande de la société ;</t>
  </si>
  <si>
    <t xml:space="preserve"> - Préparation des formulaires d'obtention des numéros de fiducie fédéral et provincial pour la nouvelle fiducie ;</t>
  </si>
  <si>
    <t xml:space="preserve"> - Validation de la conformité des chèques/virements effectués en concordance avec nos directives ;</t>
  </si>
  <si>
    <t>Le 5 MAI 2023</t>
  </si>
  <si>
    <t># 23185</t>
  </si>
  <si>
    <t xml:space="preserve"> - Analyse de la nouvelle version de la lettre d'intention, commentaires et travail avec l'acheteur afin d'en arriver à une version acceptable ;</t>
  </si>
  <si>
    <t xml:space="preserve"> - Analyse des différents livres des minutes pour déterminer les caractéristiques fiscales des actions;</t>
  </si>
  <si>
    <t xml:space="preserve"> - Analyses, calculs et préparation de tableaux en lien avec l'établissement de la juste valeur marchande des diverses sociétés ;</t>
  </si>
  <si>
    <t xml:space="preserve"> - Validation des différents soldes fiscaux ;</t>
  </si>
  <si>
    <t xml:space="preserve"> - Diverses discussions téléphoniques avec vous, vos comptables, les acheteurs et les juristes ;</t>
  </si>
  <si>
    <t xml:space="preserve"> - Estimation du calcul du Revenu Protégé nécessaire pour les fins de la réorganisation;</t>
  </si>
  <si>
    <t xml:space="preserve"> - Préparation aux diverses rencontres et rencontres avec vous, les acheteurs et les fiscalistes de l'acheteur par Vidéoconférence ;</t>
  </si>
  <si>
    <t xml:space="preserve"> - Analyse concernant les provisions pour gains en capital, l'impôt minimum de remplacement, la minimisation des impacts fiscaux en cas de perte de balance de vente, paramètres de la balance de vente, etc.</t>
  </si>
  <si>
    <t>Le 31 MAI 2023</t>
  </si>
  <si>
    <t># 23196</t>
  </si>
  <si>
    <t xml:space="preserve"> - Travail avec votre comptable à la préparation d'un état financier interne à jour dans les diverses sociétés ;</t>
  </si>
  <si>
    <t xml:space="preserve"> - Analyse du mémorandum fiscal préparé par les fiscalistes des acheteurs ;</t>
  </si>
  <si>
    <t xml:space="preserve"> - Modifications au mémorandum fiscal suite aux divers changements survenus ;</t>
  </si>
  <si>
    <t xml:space="preserve"> - Lecture, analyse et rédaction de divers courriels avec vous, vos comptables, les juristes, les fiscalistes des acheteurs et les acheteurs ;</t>
  </si>
  <si>
    <t xml:space="preserve"> - Analyser et répondre aux diverses questions des acheteurs et de leurs conseillers ;</t>
  </si>
  <si>
    <t xml:space="preserve"> - Révision de la documentation juridique soumise et modifications/commentaires ;</t>
  </si>
  <si>
    <t>Le 29 JUIN 2023</t>
  </si>
  <si>
    <t># 23242</t>
  </si>
  <si>
    <t xml:space="preserve"> - Analyse des nouveaux chiffres comptables et des impacts et planification à mettre en place ;</t>
  </si>
  <si>
    <t xml:space="preserve"> - Travail en lien avec les divers documents juridiques, révision des diverses versions des divers documents ;</t>
  </si>
  <si>
    <t xml:space="preserve"> - Analyser et répondre aux diverses questions de tous ;</t>
  </si>
  <si>
    <t xml:space="preserve"> - Diverses discussions téléphoniques avec vous, vos comptables, les acheteurs, les juristes et le comptable potentiel ;</t>
  </si>
  <si>
    <t xml:space="preserve"> - Analyse du financement des acheteurs et analyse des ratios financiers exigés par la banque des acheteurs et impacts ;</t>
  </si>
  <si>
    <t xml:space="preserve"> - Analyse des impôts estimatifs et fournir les paiements à faire ;</t>
  </si>
  <si>
    <t xml:space="preserve"> - Préparation à la rencontre et rencontre avec les différents intervenants par Vidéoconférence afin d'avancer la documentation ;</t>
  </si>
  <si>
    <t>Le 3 OCTOBRE 2023</t>
  </si>
  <si>
    <t>9382-1890 QUÉBEC INC.</t>
  </si>
  <si>
    <t># 23352</t>
  </si>
  <si>
    <t xml:space="preserve"> - Analyse des impôts à prévoir et des liquidités requises dans la prochaine afin de prévoir ;</t>
  </si>
  <si>
    <t xml:space="preserve"> - Lecture, analyse et rédaction de divers courriels avec vous, vos comptables, les juristes, les fiscalistes des acheteurs, les acheteurs et votre planificateur financier ;</t>
  </si>
  <si>
    <r>
      <t xml:space="preserve">Facturation relativement aux travaux effectués </t>
    </r>
    <r>
      <rPr>
        <u/>
        <sz val="11"/>
        <color rgb="FF625850"/>
        <rFont val="Verdana"/>
        <family val="2"/>
      </rPr>
      <t>depuis le 30/06/2023</t>
    </r>
    <r>
      <rPr>
        <sz val="11"/>
        <color rgb="FF625850"/>
        <rFont val="Verdana"/>
        <family val="2"/>
      </rPr>
      <t>, notamment:</t>
    </r>
  </si>
  <si>
    <t xml:space="preserve"> - Diverses discussions téléphoniques avec vous, vos comptables et ceux des acheteurs, les acheteurs, les juristes et votre planificateur financier ;</t>
  </si>
  <si>
    <t xml:space="preserve"> - Travail avec vos comptables et les comptables des acheteurs relativement aux états financiers et déclarations de revenus des diverses entités ;</t>
  </si>
  <si>
    <t xml:space="preserve"> - Analyse du prix de vente modifié et de la ventilation et préparation des tableaux pertinents et échanges avec les acheteurs ;</t>
  </si>
  <si>
    <t>Le 9 DÉCEMBRE 2023</t>
  </si>
  <si>
    <t># 23452</t>
  </si>
  <si>
    <t xml:space="preserve"> - Diverses discussions téléphoniques avec vous, vos comptables, les juristes et votre planificateur financier ;</t>
  </si>
  <si>
    <t xml:space="preserve"> - Lecture, analyse et rédaction de divers courriels avec vous, vos comptables, les juristes et votre planificateur financier ;</t>
  </si>
  <si>
    <t xml:space="preserve"> - Diverses questions de finalisation de la transaction de vente - provision d'honoraires, mauvaises créances, réception des paiements, etc.</t>
  </si>
  <si>
    <t xml:space="preserve"> - Modifications au mémorandum fiscal afin d'ajuster avec le prix de vente final, mettre en place la suite de la planification, notamment la modification de la charte de la société ainsi que le versement du compte de dividende en capital ;</t>
  </si>
  <si>
    <t xml:space="preserve"> - Analyse et démarches afin d'être en mesure de déterminer le montant du compte de dividende en capital ;</t>
  </si>
  <si>
    <t xml:space="preserve"> - Modifications à l'organigramme de la société suite aux modifications ;</t>
  </si>
  <si>
    <t>Le 1 JUIN 2024</t>
  </si>
  <si>
    <t># 24294</t>
  </si>
  <si>
    <t xml:space="preserve"> - Questions de votre planificateur financier pour orienter ses placements ;</t>
  </si>
  <si>
    <t xml:space="preserve"> - Questions relativement aux T5 à produire ;</t>
  </si>
  <si>
    <t xml:space="preserve"> - Révision des diverses déclarations de revenus ;</t>
  </si>
  <si>
    <t xml:space="preserve"> - Analyse de meilleure planification fiscale à mettre en place en lien avec le changement au gain en capital du 25/06 ;</t>
  </si>
  <si>
    <t xml:space="preserve"> - Diverses discussions téléphoniques avec vous et votre planificateur financier;</t>
  </si>
  <si>
    <t xml:space="preserve"> - Lecture, analyse et rédaction de divers courriels avec vous, vos comptables et votre planificateur financier ;</t>
  </si>
  <si>
    <t>Le 28 JUILLET 2024</t>
  </si>
  <si>
    <t># 24394</t>
  </si>
  <si>
    <t xml:space="preserve"> - Recueuillir les informations pour la détermination du compte de dividende en capital (CDC);</t>
  </si>
  <si>
    <t xml:space="preserve"> - Analyse de la transaction vente de vos actions et optimisation de la provision pour gain en capital dans le cadre des nouveaux changements sur l'imposition des gains en capitaux ;</t>
  </si>
  <si>
    <t xml:space="preserve"> - Diverses discussions téléphoniques avec vous, votre planificateur financier, le juriste et votre comptable;</t>
  </si>
  <si>
    <t xml:space="preserve"> - Rédaction de directives aux juristes afin de mettre en place la planification fiscale de CDC ;</t>
  </si>
  <si>
    <t xml:space="preserve"> - Révision de la documentation juridique afférente au CDC ;</t>
  </si>
  <si>
    <t xml:space="preserve"> - Travail d'analyse afin de déterminer un estimé des impôts à payer pour l'année ;</t>
  </si>
  <si>
    <t>Diane Doutre</t>
  </si>
  <si>
    <t>9382-1890 Québec Inc.</t>
  </si>
  <si>
    <t>149 rue de Sauternes</t>
  </si>
  <si>
    <t>Terrebonne, QC, J6W 6L5</t>
  </si>
  <si>
    <t>24-24505</t>
  </si>
  <si>
    <t xml:space="preserve"> - Travail avec votre comptable à la préparation/révision des états financiers et déclarations de revenus;</t>
  </si>
  <si>
    <t xml:space="preserve"> - Optimisation de la rémunération de l'année;</t>
  </si>
  <si>
    <t xml:space="preserve"> - Préparation des directives pour les dividendes de l'année;</t>
  </si>
  <si>
    <t>Le 7 SEPTEMBRE 2024</t>
  </si>
  <si>
    <t>Frais d'expert en 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</si>
</sst>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quot;$&quot;#,##0.00_);\(&quot;$&quot;#,##0.00\)"/>
    <numFmt numFmtId="44" formatCode="_(&quot;$&quot;* #,##0.00_);_(&quot;$&quot;* \(#,##0.00\);_(&quot;$&quot;* &quot;-&quot;??_);_(@_)"/>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47"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u/>
      <sz val="11"/>
      <color rgb="FF625850"/>
      <name val="Verdana"/>
      <family val="2"/>
    </font>
    <font>
      <sz val="10"/>
      <name val="Arial"/>
    </font>
    <font>
      <sz val="11"/>
      <name val="Verdana"/>
      <family val="2"/>
    </font>
    <font>
      <sz val="12"/>
      <color theme="1" tint="0.249977111117893"/>
      <name val="Verdana"/>
      <family val="2"/>
    </font>
    <font>
      <b/>
      <sz val="12"/>
      <color theme="1" tint="0.249977111117893"/>
      <name val="Verdana"/>
      <family val="2"/>
    </font>
    <font>
      <b/>
      <sz val="11"/>
      <color rgb="FF8C8375"/>
      <name val="Verdana"/>
      <family val="2"/>
    </font>
    <font>
      <sz val="11"/>
      <color theme="1" tint="0.249977111117893"/>
      <name val="Verdana"/>
      <family val="2"/>
    </font>
    <font>
      <sz val="11"/>
      <color theme="1"/>
      <name val="Verdana"/>
      <family val="2"/>
    </font>
    <font>
      <b/>
      <sz val="11"/>
      <color theme="1" tint="0.249977111117893"/>
      <name val="Verdana"/>
      <family val="2"/>
    </font>
    <font>
      <b/>
      <u/>
      <sz val="11"/>
      <color theme="1"/>
      <name val="Verdana"/>
      <family val="2"/>
    </font>
    <font>
      <sz val="11"/>
      <color theme="0"/>
      <name val="Verdana"/>
      <family val="2"/>
    </font>
    <font>
      <b/>
      <sz val="11"/>
      <color rgb="FF000000"/>
      <name val="Verdana"/>
      <family val="2"/>
    </font>
    <font>
      <sz val="10"/>
      <color theme="0"/>
      <name val="Calibri"/>
      <family val="2"/>
      <scheme val="minor"/>
    </font>
    <font>
      <b/>
      <u/>
      <sz val="11"/>
      <color theme="0"/>
      <name val="Calibri"/>
      <family val="2"/>
      <scheme val="minor"/>
    </font>
    <font>
      <b/>
      <sz val="11"/>
      <color theme="1"/>
      <name val="Verdana"/>
      <family val="2"/>
    </font>
    <font>
      <sz val="12"/>
      <color theme="1"/>
      <name val="Verdana"/>
      <family val="2"/>
    </font>
    <font>
      <b/>
      <sz val="12"/>
      <color theme="1"/>
      <name val="Verdana"/>
      <family val="2"/>
    </font>
    <font>
      <b/>
      <sz val="11"/>
      <color rgb="FF625850"/>
      <name val="Verdana"/>
      <family val="2"/>
    </font>
    <font>
      <b/>
      <sz val="8"/>
      <color rgb="FF625850"/>
      <name val="Verdana"/>
      <family val="2"/>
    </font>
    <font>
      <sz val="8"/>
      <color theme="0"/>
      <name val="Verdana"/>
      <family val="2"/>
    </font>
    <font>
      <sz val="8"/>
      <name val="Verdana"/>
      <family val="2"/>
    </font>
    <font>
      <b/>
      <i/>
      <sz val="11"/>
      <color theme="0"/>
      <name val="Verdana"/>
      <family val="2"/>
    </font>
    <font>
      <b/>
      <i/>
      <sz val="12"/>
      <color rgb="FF625850"/>
      <name val="Verdana"/>
      <family val="2"/>
    </font>
    <font>
      <b/>
      <i/>
      <sz val="12"/>
      <color theme="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9">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right/>
      <top style="double">
        <color indexed="64"/>
      </top>
      <bottom/>
      <diagonal/>
    </border>
  </borders>
  <cellStyleXfs count="6">
    <xf numFmtId="0" fontId="0" fillId="0" borderId="0"/>
    <xf numFmtId="164" fontId="1" fillId="0" borderId="0" applyFont="0" applyFill="0" applyBorder="0" applyAlignment="0" applyProtection="0"/>
    <xf numFmtId="44" fontId="1" fillId="0" borderId="0" applyFont="0" applyFill="0" applyBorder="0" applyAlignment="0" applyProtection="0"/>
    <xf numFmtId="0" fontId="1" fillId="0" borderId="0"/>
    <xf numFmtId="9" fontId="24" fillId="0" borderId="0" applyFont="0" applyFill="0" applyBorder="0" applyAlignment="0" applyProtection="0"/>
    <xf numFmtId="164" fontId="1" fillId="0" borderId="0" applyFont="0" applyFill="0" applyBorder="0" applyAlignment="0" applyProtection="0"/>
  </cellStyleXfs>
  <cellXfs count="164">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Border="1"/>
    <xf numFmtId="0" fontId="17" fillId="0" borderId="0" xfId="0" applyFont="1" applyAlignment="1">
      <alignment horizontal="right"/>
    </xf>
    <xf numFmtId="166" fontId="17" fillId="0" borderId="0" xfId="1" applyNumberFormat="1" applyFont="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1" fillId="0" borderId="0" xfId="3" applyFont="1"/>
    <xf numFmtId="0" fontId="12" fillId="0" borderId="0" xfId="3" applyFont="1" applyAlignment="1">
      <alignment horizontal="left" wrapText="1" indent="1" shrinkToFit="1"/>
    </xf>
    <xf numFmtId="0" fontId="22" fillId="0" borderId="0" xfId="3" applyFont="1" applyAlignment="1">
      <alignment horizontal="center" wrapText="1" shrinkToFit="1"/>
    </xf>
    <xf numFmtId="7" fontId="12" fillId="0" borderId="0" xfId="3" applyNumberFormat="1" applyFont="1"/>
    <xf numFmtId="0" fontId="2" fillId="0" borderId="0" xfId="3" applyFont="1"/>
    <xf numFmtId="39" fontId="12" fillId="0" borderId="0" xfId="3" applyNumberFormat="1" applyFont="1" applyAlignment="1">
      <alignment horizontal="center" wrapText="1" shrinkToFit="1"/>
    </xf>
    <xf numFmtId="7" fontId="12" fillId="0" borderId="0" xfId="3" applyNumberFormat="1" applyFont="1" applyAlignment="1">
      <alignment horizontal="left" wrapText="1" indent="2" shrinkToFit="1"/>
    </xf>
    <xf numFmtId="0" fontId="17"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2" fillId="0" borderId="0" xfId="0" applyFont="1" applyAlignment="1">
      <alignment horizontal="left" wrapText="1" indent="1" shrinkToFit="1"/>
    </xf>
    <xf numFmtId="0" fontId="17" fillId="0" borderId="0" xfId="0" applyFont="1" applyAlignment="1">
      <alignment horizontal="left"/>
    </xf>
    <xf numFmtId="0" fontId="12" fillId="0" borderId="0" xfId="0" applyFont="1" applyAlignment="1">
      <alignment horizontal="center"/>
    </xf>
    <xf numFmtId="0" fontId="10" fillId="0" borderId="13" xfId="0" applyFont="1" applyBorder="1" applyAlignment="1">
      <alignment horizontal="center" vertical="center"/>
    </xf>
    <xf numFmtId="0" fontId="17" fillId="0" borderId="0" xfId="0" applyFont="1" applyAlignment="1">
      <alignment horizontal="left" indent="1"/>
    </xf>
    <xf numFmtId="0" fontId="10" fillId="0" borderId="0" xfId="0" applyFont="1" applyAlignment="1">
      <alignment horizontal="center"/>
    </xf>
    <xf numFmtId="0" fontId="18" fillId="0" borderId="0" xfId="0" applyFont="1" applyAlignment="1">
      <alignment horizontal="center"/>
    </xf>
    <xf numFmtId="0" fontId="5" fillId="2" borderId="0" xfId="0" applyFont="1" applyFill="1" applyAlignment="1">
      <alignment horizontal="center"/>
    </xf>
    <xf numFmtId="0" fontId="25" fillId="0" borderId="0" xfId="3" applyFont="1"/>
    <xf numFmtId="4" fontId="25" fillId="0" borderId="0" xfId="3" applyNumberFormat="1" applyFont="1" applyAlignment="1">
      <alignment horizontal="right"/>
    </xf>
    <xf numFmtId="168" fontId="25" fillId="0" borderId="0" xfId="3" applyNumberFormat="1" applyFont="1" applyAlignment="1">
      <alignment horizontal="right"/>
    </xf>
    <xf numFmtId="0" fontId="25" fillId="0" borderId="0" xfId="3" applyFont="1" applyAlignment="1">
      <alignment horizontal="left" indent="2"/>
    </xf>
    <xf numFmtId="0" fontId="26" fillId="0" borderId="0" xfId="3" applyFont="1" applyAlignment="1">
      <alignment vertical="center"/>
    </xf>
    <xf numFmtId="0" fontId="16" fillId="0" borderId="0" xfId="3" applyFont="1" applyAlignment="1">
      <alignment vertical="center"/>
    </xf>
    <xf numFmtId="4" fontId="17" fillId="0" borderId="0" xfId="3" applyNumberFormat="1" applyFont="1" applyAlignment="1">
      <alignment horizontal="right" vertical="center"/>
    </xf>
    <xf numFmtId="168" fontId="17" fillId="0" borderId="0" xfId="3" applyNumberFormat="1" applyFont="1" applyAlignment="1">
      <alignment horizontal="right" vertical="center"/>
    </xf>
    <xf numFmtId="0" fontId="17" fillId="0" borderId="0" xfId="3" applyFont="1" applyAlignment="1">
      <alignment vertical="center"/>
    </xf>
    <xf numFmtId="0" fontId="27" fillId="0" borderId="0" xfId="3" applyFont="1" applyAlignment="1">
      <alignment vertical="center"/>
    </xf>
    <xf numFmtId="4" fontId="16" fillId="0" borderId="0" xfId="3" applyNumberFormat="1" applyFont="1" applyAlignment="1">
      <alignment horizontal="right" vertical="center"/>
    </xf>
    <xf numFmtId="168" fontId="16" fillId="0" borderId="0" xfId="3" applyNumberFormat="1" applyFont="1" applyAlignment="1">
      <alignment horizontal="right" vertical="center"/>
    </xf>
    <xf numFmtId="0" fontId="16" fillId="0" borderId="0" xfId="3" applyFont="1" applyAlignment="1">
      <alignment horizontal="center" vertical="center"/>
    </xf>
    <xf numFmtId="0" fontId="26" fillId="0" borderId="1" xfId="3" applyFont="1" applyBorder="1" applyAlignment="1">
      <alignment vertical="center"/>
    </xf>
    <xf numFmtId="4" fontId="26" fillId="0" borderId="1" xfId="3" applyNumberFormat="1" applyFont="1" applyBorder="1" applyAlignment="1">
      <alignment horizontal="right" vertical="center"/>
    </xf>
    <xf numFmtId="168" fontId="26" fillId="0" borderId="1" xfId="3" applyNumberFormat="1" applyFont="1" applyBorder="1" applyAlignment="1">
      <alignment horizontal="right" vertical="center"/>
    </xf>
    <xf numFmtId="0" fontId="10" fillId="0" borderId="13" xfId="3" applyFont="1" applyBorder="1" applyAlignment="1">
      <alignment horizontal="center" vertical="center"/>
    </xf>
    <xf numFmtId="0" fontId="2" fillId="0" borderId="0" xfId="3" applyFont="1" applyAlignment="1">
      <alignment vertical="top"/>
    </xf>
    <xf numFmtId="0" fontId="28" fillId="0" borderId="0" xfId="3" applyFont="1" applyAlignment="1">
      <alignment horizontal="center" vertical="top"/>
    </xf>
    <xf numFmtId="0" fontId="29" fillId="0" borderId="0" xfId="3" applyFont="1" applyAlignment="1">
      <alignment vertical="center"/>
    </xf>
    <xf numFmtId="0" fontId="30" fillId="0" borderId="0" xfId="3" applyFont="1"/>
    <xf numFmtId="0" fontId="31" fillId="0" borderId="0" xfId="3" applyFont="1" applyAlignment="1">
      <alignment vertical="center"/>
    </xf>
    <xf numFmtId="4" fontId="32" fillId="0" borderId="0" xfId="3" applyNumberFormat="1" applyFont="1" applyAlignment="1">
      <alignment horizontal="center" vertical="center"/>
    </xf>
    <xf numFmtId="168" fontId="32" fillId="0" borderId="0" xfId="3" applyNumberFormat="1" applyFont="1" applyAlignment="1">
      <alignment horizontal="center" vertical="center"/>
    </xf>
    <xf numFmtId="0" fontId="12" fillId="0" borderId="0" xfId="3" applyFont="1" applyAlignment="1">
      <alignment vertical="center"/>
    </xf>
    <xf numFmtId="0" fontId="30" fillId="0" borderId="0" xfId="3" applyFont="1" applyAlignment="1">
      <alignment vertical="center"/>
    </xf>
    <xf numFmtId="0" fontId="30" fillId="0" borderId="0" xfId="3" quotePrefix="1" applyFont="1" applyAlignment="1">
      <alignment horizontal="left" indent="1"/>
    </xf>
    <xf numFmtId="2" fontId="33" fillId="0" borderId="0" xfId="3" applyNumberFormat="1" applyFont="1" applyAlignment="1">
      <alignment horizontal="right" vertical="center" wrapText="1" shrinkToFit="1"/>
    </xf>
    <xf numFmtId="168" fontId="33" fillId="0" borderId="0" xfId="3" applyNumberFormat="1" applyFont="1" applyAlignment="1">
      <alignment horizontal="right" vertical="center" wrapText="1" shrinkToFit="1"/>
    </xf>
    <xf numFmtId="168" fontId="30" fillId="0" borderId="0" xfId="3" applyNumberFormat="1" applyFont="1" applyAlignment="1">
      <alignment horizontal="right" vertical="center" wrapText="1" shrinkToFit="1"/>
    </xf>
    <xf numFmtId="2" fontId="33" fillId="0" borderId="0" xfId="3" applyNumberFormat="1" applyFont="1" applyAlignment="1">
      <alignment horizontal="right" vertical="center"/>
    </xf>
    <xf numFmtId="0" fontId="33" fillId="0" borderId="0" xfId="3" quotePrefix="1" applyFont="1" applyAlignment="1">
      <alignment horizontal="left" wrapText="1" indent="1" shrinkToFit="1"/>
    </xf>
    <xf numFmtId="0" fontId="30" fillId="0" borderId="0" xfId="3" quotePrefix="1" applyFont="1" applyAlignment="1">
      <alignment horizontal="left" vertical="center" wrapText="1" shrinkToFit="1"/>
    </xf>
    <xf numFmtId="0" fontId="34" fillId="0" borderId="0" xfId="3" quotePrefix="1" applyFont="1" applyAlignment="1">
      <alignment horizontal="right" vertical="center" wrapText="1" shrinkToFit="1"/>
    </xf>
    <xf numFmtId="4" fontId="35" fillId="0" borderId="0" xfId="0" applyNumberFormat="1" applyFont="1" applyAlignment="1">
      <alignment horizontal="center" vertical="center" wrapText="1"/>
    </xf>
    <xf numFmtId="168" fontId="35" fillId="0" borderId="0" xfId="0" applyNumberFormat="1" applyFont="1" applyAlignment="1">
      <alignment horizontal="center" wrapText="1"/>
    </xf>
    <xf numFmtId="4" fontId="36" fillId="0" borderId="0" xfId="0" applyNumberFormat="1" applyFont="1" applyAlignment="1">
      <alignment horizontal="center" vertical="center"/>
    </xf>
    <xf numFmtId="168" fontId="36" fillId="0" borderId="0" xfId="0" applyNumberFormat="1" applyFont="1" applyAlignment="1">
      <alignment horizontal="center" vertical="center"/>
    </xf>
    <xf numFmtId="169" fontId="22" fillId="0" borderId="0" xfId="3" applyNumberFormat="1" applyFont="1" applyAlignment="1">
      <alignment horizontal="center" vertical="center"/>
    </xf>
    <xf numFmtId="168" fontId="22" fillId="0" borderId="0" xfId="3" applyNumberFormat="1" applyFont="1" applyAlignment="1">
      <alignment horizontal="center" vertical="center"/>
    </xf>
    <xf numFmtId="0" fontId="30" fillId="0" borderId="0" xfId="3" quotePrefix="1" applyFont="1" applyAlignment="1">
      <alignment vertical="center" wrapText="1" shrinkToFit="1"/>
    </xf>
    <xf numFmtId="169" fontId="34" fillId="0" borderId="0" xfId="3" applyNumberFormat="1" applyFont="1" applyAlignment="1">
      <alignment horizontal="center" vertical="center"/>
    </xf>
    <xf numFmtId="168" fontId="34" fillId="0" borderId="0" xfId="3" applyNumberFormat="1" applyFont="1" applyAlignment="1">
      <alignment horizontal="center" vertical="center"/>
    </xf>
    <xf numFmtId="7" fontId="30" fillId="0" borderId="0" xfId="3" applyNumberFormat="1" applyFont="1" applyAlignment="1">
      <alignment vertical="center" wrapText="1" shrinkToFit="1"/>
    </xf>
    <xf numFmtId="169" fontId="12" fillId="0" borderId="0" xfId="3" applyNumberFormat="1" applyFont="1" applyAlignment="1">
      <alignment horizontal="center" vertical="center"/>
    </xf>
    <xf numFmtId="168" fontId="12" fillId="0" borderId="0" xfId="3" applyNumberFormat="1" applyFont="1" applyAlignment="1">
      <alignment horizontal="center" vertical="center"/>
    </xf>
    <xf numFmtId="0" fontId="37" fillId="0" borderId="0" xfId="3" quotePrefix="1" applyFont="1" applyAlignment="1">
      <alignment vertical="center" shrinkToFit="1"/>
    </xf>
    <xf numFmtId="0" fontId="37" fillId="0" borderId="0" xfId="3" applyFont="1" applyAlignment="1">
      <alignment vertical="center" shrinkToFit="1"/>
    </xf>
    <xf numFmtId="0" fontId="38" fillId="0" borderId="0" xfId="3" applyFont="1" applyAlignment="1">
      <alignment vertical="center"/>
    </xf>
    <xf numFmtId="0" fontId="16" fillId="0" borderId="0" xfId="3" applyFont="1" applyAlignment="1">
      <alignment horizontal="left" vertical="center"/>
    </xf>
    <xf numFmtId="168" fontId="16" fillId="0" borderId="0" xfId="2" applyNumberFormat="1" applyFont="1"/>
    <xf numFmtId="168" fontId="39" fillId="0" borderId="0" xfId="2" applyNumberFormat="1" applyFont="1"/>
    <xf numFmtId="0" fontId="17" fillId="0" borderId="0" xfId="3" applyFont="1" applyAlignment="1">
      <alignment horizontal="right" vertical="center"/>
    </xf>
    <xf numFmtId="0" fontId="17" fillId="0" borderId="0" xfId="3" applyFont="1"/>
    <xf numFmtId="168" fontId="17" fillId="0" borderId="0" xfId="2" applyNumberFormat="1" applyFont="1"/>
    <xf numFmtId="7" fontId="17" fillId="0" borderId="0" xfId="3" applyNumberFormat="1" applyFont="1" applyAlignment="1">
      <alignment horizontal="right" vertical="center"/>
    </xf>
    <xf numFmtId="168" fontId="16" fillId="0" borderId="0" xfId="5" applyNumberFormat="1" applyFont="1"/>
    <xf numFmtId="0" fontId="16" fillId="0" borderId="0" xfId="3" applyFont="1"/>
    <xf numFmtId="10" fontId="17" fillId="0" borderId="0" xfId="4" applyNumberFormat="1" applyFont="1" applyAlignment="1">
      <alignment horizontal="left" vertical="center"/>
    </xf>
    <xf numFmtId="168" fontId="16" fillId="0" borderId="0" xfId="5" applyNumberFormat="1" applyFont="1" applyBorder="1"/>
    <xf numFmtId="168" fontId="17" fillId="0" borderId="0" xfId="5" applyNumberFormat="1" applyFont="1" applyBorder="1"/>
    <xf numFmtId="0" fontId="17" fillId="0" borderId="0" xfId="3" applyFont="1" applyAlignment="1">
      <alignment horizontal="left" vertical="center"/>
    </xf>
    <xf numFmtId="167" fontId="17" fillId="0" borderId="0" xfId="4" applyNumberFormat="1" applyFont="1" applyAlignment="1">
      <alignment horizontal="left" vertical="center"/>
    </xf>
    <xf numFmtId="0" fontId="12" fillId="0" borderId="0" xfId="3" applyFont="1"/>
    <xf numFmtId="168" fontId="17" fillId="0" borderId="17" xfId="5" applyNumberFormat="1" applyFont="1" applyBorder="1"/>
    <xf numFmtId="168" fontId="38" fillId="0" borderId="0" xfId="3" applyNumberFormat="1" applyFont="1" applyAlignment="1">
      <alignment horizontal="right" vertical="center"/>
    </xf>
    <xf numFmtId="0" fontId="40" fillId="0" borderId="0" xfId="3" applyFont="1"/>
    <xf numFmtId="166" fontId="17" fillId="0" borderId="0" xfId="5" applyNumberFormat="1" applyFont="1" applyBorder="1"/>
    <xf numFmtId="168" fontId="16" fillId="0" borderId="0" xfId="2" applyNumberFormat="1" applyFont="1" applyBorder="1"/>
    <xf numFmtId="166" fontId="16" fillId="0" borderId="0" xfId="2" applyNumberFormat="1" applyFont="1" applyBorder="1"/>
    <xf numFmtId="168" fontId="17" fillId="0" borderId="18" xfId="3" applyNumberFormat="1" applyFont="1" applyBorder="1" applyAlignment="1">
      <alignment horizontal="center" vertical="center"/>
    </xf>
    <xf numFmtId="0" fontId="38" fillId="0" borderId="0" xfId="3" applyFont="1" applyAlignment="1">
      <alignment horizontal="left" vertical="center"/>
    </xf>
    <xf numFmtId="0" fontId="39" fillId="0" borderId="0" xfId="3" applyFont="1" applyAlignment="1">
      <alignment horizontal="left" vertical="center"/>
    </xf>
    <xf numFmtId="0" fontId="20" fillId="0" borderId="0" xfId="3" applyFont="1" applyAlignment="1">
      <alignment horizontal="left" vertical="center"/>
    </xf>
    <xf numFmtId="168" fontId="20" fillId="0" borderId="0" xfId="3" applyNumberFormat="1" applyFont="1" applyAlignment="1">
      <alignment horizontal="left" vertical="center"/>
    </xf>
    <xf numFmtId="0" fontId="19" fillId="0" borderId="17" xfId="3" applyFont="1" applyBorder="1" applyAlignment="1">
      <alignment horizontal="left" vertical="center"/>
    </xf>
    <xf numFmtId="4" fontId="20" fillId="0" borderId="17" xfId="3" applyNumberFormat="1" applyFont="1" applyBorder="1" applyAlignment="1">
      <alignment horizontal="right" vertical="center"/>
    </xf>
    <xf numFmtId="168" fontId="19" fillId="0" borderId="17" xfId="3" applyNumberFormat="1" applyFont="1" applyBorder="1" applyAlignment="1">
      <alignment horizontal="right" vertical="center"/>
    </xf>
    <xf numFmtId="168" fontId="20" fillId="0" borderId="0" xfId="3" applyNumberFormat="1" applyFont="1" applyAlignment="1">
      <alignment horizontal="right" vertical="center"/>
    </xf>
    <xf numFmtId="0" fontId="19" fillId="3" borderId="14" xfId="3" applyFont="1" applyFill="1" applyBorder="1" applyAlignment="1">
      <alignment horizontal="left" vertical="center"/>
    </xf>
    <xf numFmtId="0" fontId="19" fillId="3" borderId="15" xfId="3" applyFont="1" applyFill="1" applyBorder="1" applyAlignment="1">
      <alignment horizontal="left" vertical="center"/>
    </xf>
    <xf numFmtId="4" fontId="20" fillId="3" borderId="15" xfId="3" applyNumberFormat="1" applyFont="1" applyFill="1" applyBorder="1" applyAlignment="1">
      <alignment horizontal="right" vertical="center"/>
    </xf>
    <xf numFmtId="168" fontId="19" fillId="3" borderId="15" xfId="3" applyNumberFormat="1" applyFont="1" applyFill="1" applyBorder="1" applyAlignment="1">
      <alignment horizontal="right" vertical="center"/>
    </xf>
    <xf numFmtId="0" fontId="14" fillId="0" borderId="0" xfId="3" applyFont="1" applyAlignment="1">
      <alignment vertical="center"/>
    </xf>
    <xf numFmtId="0" fontId="41" fillId="0" borderId="0" xfId="3" applyFont="1" applyAlignment="1">
      <alignment horizontal="center" vertical="center"/>
    </xf>
    <xf numFmtId="0" fontId="14" fillId="0" borderId="0" xfId="3" applyFont="1" applyAlignment="1">
      <alignment horizontal="center" vertical="center"/>
    </xf>
    <xf numFmtId="0" fontId="42" fillId="0" borderId="0" xfId="3" applyFont="1" applyAlignment="1">
      <alignment horizontal="center" vertical="center"/>
    </xf>
    <xf numFmtId="0" fontId="43" fillId="0" borderId="0" xfId="3" applyFont="1"/>
    <xf numFmtId="0" fontId="18" fillId="0" borderId="0" xfId="3" applyFont="1" applyAlignment="1">
      <alignment horizontal="center" vertical="center"/>
    </xf>
    <xf numFmtId="0" fontId="44" fillId="0" borderId="0" xfId="3" applyFont="1" applyAlignment="1">
      <alignment horizontal="center" vertical="center"/>
    </xf>
    <xf numFmtId="0" fontId="12" fillId="0" borderId="0" xfId="3" applyFont="1" applyAlignment="1">
      <alignment horizontal="center" vertical="center"/>
    </xf>
    <xf numFmtId="0" fontId="33" fillId="0" borderId="0" xfId="3" applyFont="1" applyAlignment="1">
      <alignment horizontal="center" vertical="center"/>
    </xf>
    <xf numFmtId="0" fontId="12" fillId="0" borderId="0" xfId="3" applyFont="1" applyAlignment="1">
      <alignment horizontal="center" vertical="center"/>
    </xf>
    <xf numFmtId="0" fontId="33" fillId="0" borderId="0" xfId="3" applyFont="1" applyAlignment="1">
      <alignment horizontal="center" vertical="center"/>
    </xf>
    <xf numFmtId="0" fontId="45" fillId="0" borderId="0" xfId="3" applyFont="1" applyAlignment="1">
      <alignment horizontal="center" vertical="center"/>
    </xf>
    <xf numFmtId="0" fontId="46" fillId="0" borderId="0" xfId="3" applyFont="1" applyAlignment="1">
      <alignment horizontal="center" vertical="center"/>
    </xf>
    <xf numFmtId="4" fontId="2" fillId="0" borderId="0" xfId="3" applyNumberFormat="1" applyFont="1" applyAlignment="1">
      <alignment horizontal="right"/>
    </xf>
    <xf numFmtId="168" fontId="2" fillId="0" borderId="0" xfId="3" applyNumberFormat="1" applyFont="1" applyAlignment="1">
      <alignment horizontal="right"/>
    </xf>
  </cellXfs>
  <cellStyles count="6">
    <cellStyle name="Milliers" xfId="1" builtinId="3"/>
    <cellStyle name="Milliers 2" xfId="5" xr:uid="{D0157C25-27B2-40EE-B8A9-1EA38A2E49A1}"/>
    <cellStyle name="Monétaire" xfId="2" builtinId="4"/>
    <cellStyle name="Normal" xfId="0" builtinId="0"/>
    <cellStyle name="Normal 2" xfId="3" xr:uid="{05AE08AC-AFEC-4B9B-A8E8-E482E13645AE}"/>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A839E23-9AB1-44AA-AC6F-47AC9F3E83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6333CF0-2314-4C67-A870-BAA17E0C10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CA37A36-362A-4D3F-A8D9-37271A6FF7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1DA95DB-DFE7-466F-A165-12450F5A88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9DAAC23-E238-46A8-B478-584251A933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5C06CAC-B548-49DB-8700-6E5A5D97AB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93718B7-994F-4D78-8049-B5AF05E609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529BAD4-A7A6-48BD-AC68-0CC80A9364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2729019-50D3-4CFB-A67B-B5060182DA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10612</xdr:colOff>
      <xdr:row>20</xdr:row>
      <xdr:rowOff>10650</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ED1D4BFE-5D16-4C62-BC2E-34299D5344B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3562" cy="3249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C846AE8-23AD-4ED6-905B-5B7EE1163A7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123DAC5-270E-4336-AE00-2C029B91DD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2AF4EBA-DA86-4ECC-944C-4A9E8EB413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09E1D59-DE2D-485A-BDC7-13ED58E1833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0C7CDA2-CF88-4024-AFB9-3CE42646DE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F8BA358-D280-4492-8146-5109E3EEA6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E5DDBD4-D145-4602-B59E-3AAEC544B7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4E373FC-4995-4B16-AB4C-B4D34977E6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BA\GC_FISCALIT&#201;\APP_v4.H.9.xlsb" TargetMode="External"/><Relationship Id="rId1" Type="http://schemas.openxmlformats.org/officeDocument/2006/relationships/externalLinkPath" Target="file:///C:\VBA\GC_FISCALIT&#201;\APP_v4.H.9.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X_Analyse_Intégrité"/>
      <sheetName val="X_Heures_Jour_Prof"/>
      <sheetName val="Menu"/>
      <sheetName val="Admin"/>
      <sheetName val="BD_Clients"/>
      <sheetName val="BD_Fournisseurs"/>
      <sheetName val="CAR_Liste_Agée"/>
      <sheetName val="CSV_File"/>
      <sheetName val="DEB_Recurrent"/>
      <sheetName val="DEB_Saisie"/>
      <sheetName val="DEB_Trans"/>
      <sheetName val="Doc_Application"/>
      <sheetName val="Doc_ConditionalFormatting"/>
      <sheetName val="Doc_Formules"/>
      <sheetName val="Doc_NamedRanges"/>
      <sheetName val="Doc_Subs&amp;Functions"/>
      <sheetName val="Doc_TableLayouts"/>
      <sheetName val="Doc_Tests_And_Todos"/>
      <sheetName val="ENC_Détails"/>
      <sheetName val="ENC_Entête"/>
      <sheetName val="ENC_Saisie"/>
      <sheetName val="FAC_Brouillon"/>
      <sheetName val="FAC_Comptes_Clients"/>
      <sheetName val="FAC_Confirmation"/>
      <sheetName val="FAC_Détails"/>
      <sheetName val="FAC_Entête"/>
      <sheetName val="FAC_Finale"/>
      <sheetName val="FAC_Histo"/>
      <sheetName val="FAC_Projets_Détails"/>
      <sheetName val="FAC_Projets_Entête"/>
      <sheetName val="FAC_Sommaire_Taux"/>
      <sheetName val="GL_BV"/>
      <sheetName val="GL_EJ"/>
      <sheetName val="GL_EJ_Auto"/>
      <sheetName val="GL_Rapport"/>
      <sheetName val="GL_Trans"/>
      <sheetName val="Hres_Jour_Prof"/>
      <sheetName val="MenuDEB"/>
      <sheetName val="MenuFACT"/>
      <sheetName val="MenuGL"/>
      <sheetName val="MenuTEC"/>
      <sheetName val="TEC_Analyse"/>
      <sheetName val="TEC_TDB"/>
      <sheetName val="TEC_TDB_Data"/>
      <sheetName val="TEC_TDB_PivotTable"/>
      <sheetName val="TEC_Local"/>
    </sheetNames>
    <sheetDataSet>
      <sheetData sheetId="0"/>
      <sheetData sheetId="1"/>
      <sheetData sheetId="2"/>
      <sheetData sheetId="3">
        <row r="10">
          <cell r="Z10" t="str">
            <v>Description</v>
          </cell>
        </row>
        <row r="11">
          <cell r="Z11" t="str">
            <v>Rencontre avec vous à nos bureaux;</v>
          </cell>
        </row>
        <row r="12">
          <cell r="Z12" t="str">
            <v>Rencontre avec vous aux bureaux des notaires et déplacement;</v>
          </cell>
        </row>
        <row r="13">
          <cell r="Z13" t="str">
            <v>Rencontre avec vous à vos bureaux et déplacement;</v>
          </cell>
        </row>
        <row r="14">
          <cell r="Z14" t="str">
            <v>Rencontre avec vous par Vidéoconférence;</v>
          </cell>
        </row>
        <row r="15">
          <cell r="Z15" t="str">
            <v>Préparation à la rencontre et rencontre avec vous à nos bureaux;</v>
          </cell>
        </row>
        <row r="16">
          <cell r="Z16" t="str">
            <v>Préparation à la rencontre, déplacement et rencontre avec vous aux bureaux des notaires;</v>
          </cell>
        </row>
        <row r="17">
          <cell r="Z17" t="str">
            <v>Préparation à la rencontre, déplacement et rencontre avec vous à vos bureaux;</v>
          </cell>
        </row>
        <row r="18">
          <cell r="Z18" t="str">
            <v>Préparation à la rencontre et rencontre avec vous par Vidéoconférence;</v>
          </cell>
        </row>
        <row r="19">
          <cell r="Z19" t="str">
            <v>Recueullir les différentes informations pertinentes à l'élaboration de la planification fiscale;</v>
          </cell>
        </row>
        <row r="20">
          <cell r="Z20" t="str">
            <v>Recueuillir les informations pour la création d'une société;</v>
          </cell>
        </row>
        <row r="21">
          <cell r="Z21" t="str">
            <v>Recueuillir les informations pour la création d'une fiducie;</v>
          </cell>
        </row>
        <row r="22">
          <cell r="Z22" t="str">
            <v>Prise de connaissance et analyse des documents soumis;</v>
          </cell>
        </row>
        <row r="23">
          <cell r="Z23" t="str">
            <v>Obtention et analyse des différents soldes fiscaux de toutes les parties impliquées;</v>
          </cell>
        </row>
        <row r="24">
          <cell r="Z24" t="str">
            <v>Analyse des livres des minutes pour déterminer les caractéristiques fiscales des actions;</v>
          </cell>
        </row>
        <row r="25">
          <cell r="Z25" t="str">
            <v>Préparation de tableaux de capital actions;</v>
          </cell>
        </row>
        <row r="26">
          <cell r="Z26" t="str">
            <v>Analyse, réflexions et recherches fiscales permettant de déterminer le plan d'action fiscal optimal;</v>
          </cell>
        </row>
        <row r="27">
          <cell r="Z27" t="str">
            <v>Rédaction d'un mémorandum fiscal pour mettre en place la réorganisation fiscale déterminée;</v>
          </cell>
        </row>
        <row r="28">
          <cell r="Z28" t="str">
            <v>Rédaction de directives aux juristes afin de mettre en place la planification fiscale;</v>
          </cell>
        </row>
        <row r="29">
          <cell r="Z29" t="str">
            <v>Préparation d'organigrammes corporatifs avant et après opérations;</v>
          </cell>
        </row>
        <row r="30">
          <cell r="Z30" t="str">
            <v>Recherches et analyses fiscales requises pour la mise en place de la réorganisation;</v>
          </cell>
        </row>
        <row r="31">
          <cell r="Z31" t="str">
            <v>Analyse des risques fiscaux potentiels (règles générales anti-évitement générale et spécifiques);</v>
          </cell>
        </row>
        <row r="32">
          <cell r="Z32" t="str">
            <v>Estimation du calcul du Revenu Protégé année par année nécessaire pour les fins de la réorganisation;</v>
          </cell>
        </row>
        <row r="33">
          <cell r="Z33" t="str">
            <v>Révision de la documentation juridique afférente à la présente réorganisation;</v>
          </cell>
        </row>
        <row r="34">
          <cell r="Z34" t="str">
            <v>Discussion avec un expert en taxes à la consommation pour les différents aspects de la réorganisation;</v>
          </cell>
        </row>
        <row r="36">
          <cell r="Z36" t="str">
            <v>Divers calculs effectués en lien avec la mise en place;</v>
          </cell>
        </row>
        <row r="37">
          <cell r="Z37" t="str">
            <v>Démarches d'obtention du numéro d'entreprise fédéral pour la nouvelle société;</v>
          </cell>
        </row>
        <row r="38">
          <cell r="Z38" t="str">
            <v>Préparation des formulaires d'autorisations requis;</v>
          </cell>
        </row>
        <row r="39">
          <cell r="Z39" t="str">
            <v>Démarches d'obtention des numéros pour la nouvelle entité;</v>
          </cell>
        </row>
        <row r="40">
          <cell r="Z40" t="str">
            <v>Préparation des formulaires de roulement T2057 et TP-518 requis;</v>
          </cell>
        </row>
        <row r="41">
          <cell r="Z41" t="str">
            <v>Préparation des formulaires de ventes de comptes clients T2022 et TP-184 requis;</v>
          </cell>
        </row>
        <row r="42">
          <cell r="Z42" t="str">
            <v>Préparation des formulaires de taxes FP-2044 requis pour le transfert de la totalité ou presque d'une entreprise;</v>
          </cell>
        </row>
        <row r="43">
          <cell r="Z43" t="str">
            <v>Préparation des différents formulaires et annexes requises afin de déclarer un CDC;</v>
          </cell>
        </row>
        <row r="44">
          <cell r="Z44" t="str">
            <v>Préparation du formulaire T2027règlement de dette lors de la liquidation de filiale;</v>
          </cell>
        </row>
        <row r="45">
          <cell r="Z45" t="str">
            <v>Préparer un sommaire de chèques à faire pour la séance de clôture;</v>
          </cell>
        </row>
        <row r="46">
          <cell r="Z46" t="str">
            <v>Validation de la conformité des chèques/virements effectués en concordance avec nos directives;</v>
          </cell>
        </row>
        <row r="47">
          <cell r="Z47" t="str">
            <v>Préparation des formulaires de choix fiscaux de clauses de non-concurrence;</v>
          </cell>
        </row>
        <row r="48">
          <cell r="Z48" t="str">
            <v>Diverses discussions téléphoniques avec vous;</v>
          </cell>
        </row>
        <row r="49">
          <cell r="Z49" t="str">
            <v>Diverses discussions téléphoniques avec vous et le juriste;</v>
          </cell>
        </row>
        <row r="50">
          <cell r="Z50" t="str">
            <v>Diverses discussions téléphoniques avec vous, le juriste et votre comptable;</v>
          </cell>
        </row>
        <row r="51">
          <cell r="Z51" t="str">
            <v>Lecture, analyse et rédaction de divers courriels avec les divers intervenants;</v>
          </cell>
        </row>
        <row r="52">
          <cell r="Z52" t="str">
            <v>Préparation à la rencontre et rencontre avec vous pour la signature des documents préparés;</v>
          </cell>
        </row>
        <row r="53">
          <cell r="Z53" t="str">
            <v>Préparation à la rencontre, déplacement et rencontre avec vous pour la signature des documents préparés;</v>
          </cell>
        </row>
        <row r="55">
          <cell r="Z55" t="str">
            <v>Travail avec votre comptable à la préparation/révision des états financiers et déclarations de revenus;</v>
          </cell>
        </row>
        <row r="56">
          <cell r="Z56" t="str">
            <v>Analyses et recherches fiscales requises en lien avec xxx;</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1"/>
  <sheetViews>
    <sheetView view="pageBreakPreview" topLeftCell="A31"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60</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58" t="s">
        <v>55</v>
      </c>
      <c r="C33" s="58"/>
      <c r="D33" s="58"/>
      <c r="E33" s="28"/>
      <c r="F33" s="21"/>
    </row>
    <row r="34" spans="1:6" ht="14.25" x14ac:dyDescent="0.2">
      <c r="A34" s="21"/>
      <c r="B34" s="58"/>
      <c r="C34" s="58"/>
      <c r="D34" s="58"/>
      <c r="E34" s="28"/>
      <c r="F34" s="21"/>
    </row>
    <row r="35" spans="1:6" ht="14.25" x14ac:dyDescent="0.2">
      <c r="A35" s="21"/>
      <c r="B35" s="58" t="s">
        <v>2</v>
      </c>
      <c r="C35" s="58"/>
      <c r="D35" s="58"/>
      <c r="E35" s="28"/>
      <c r="F35" s="21"/>
    </row>
    <row r="36" spans="1:6" ht="14.25" x14ac:dyDescent="0.2">
      <c r="A36" s="21"/>
      <c r="B36" s="58"/>
      <c r="C36" s="58"/>
      <c r="D36" s="58"/>
      <c r="E36" s="28"/>
      <c r="F36" s="21"/>
    </row>
    <row r="37" spans="1:6" ht="14.25" x14ac:dyDescent="0.2">
      <c r="A37" s="21"/>
      <c r="B37" s="58" t="s">
        <v>21</v>
      </c>
      <c r="C37" s="58"/>
      <c r="D37" s="58"/>
      <c r="E37" s="28"/>
      <c r="F37" s="21"/>
    </row>
    <row r="38" spans="1:6" ht="14.25" x14ac:dyDescent="0.2">
      <c r="A38" s="21"/>
      <c r="B38" s="58"/>
      <c r="C38" s="58"/>
      <c r="D38" s="58"/>
      <c r="E38" s="28"/>
      <c r="F38" s="21"/>
    </row>
    <row r="39" spans="1:6" ht="14.25" x14ac:dyDescent="0.2">
      <c r="A39" s="21"/>
      <c r="B39" s="58" t="s">
        <v>61</v>
      </c>
      <c r="C39" s="58"/>
      <c r="D39" s="58"/>
      <c r="E39" s="28"/>
      <c r="F39" s="21"/>
    </row>
    <row r="40" spans="1:6" ht="14.25" x14ac:dyDescent="0.2">
      <c r="A40" s="21"/>
      <c r="B40" s="58"/>
      <c r="C40" s="58"/>
      <c r="D40" s="58"/>
      <c r="E40" s="28"/>
      <c r="F40" s="21"/>
    </row>
    <row r="41" spans="1:6" ht="14.25" x14ac:dyDescent="0.2">
      <c r="A41" s="21"/>
      <c r="B41" s="58" t="s">
        <v>44</v>
      </c>
      <c r="C41" s="58"/>
      <c r="D41" s="58"/>
      <c r="E41" s="28"/>
      <c r="F41" s="21"/>
    </row>
    <row r="42" spans="1:6" ht="14.25" x14ac:dyDescent="0.2">
      <c r="A42" s="21"/>
      <c r="B42" s="58"/>
      <c r="C42" s="58"/>
      <c r="D42" s="58"/>
      <c r="E42" s="28"/>
      <c r="F42" s="21"/>
    </row>
    <row r="43" spans="1:6" ht="14.25" x14ac:dyDescent="0.2">
      <c r="A43" s="21"/>
      <c r="B43" s="58" t="s">
        <v>62</v>
      </c>
      <c r="C43" s="58"/>
      <c r="D43" s="58"/>
      <c r="E43" s="28"/>
      <c r="F43" s="21"/>
    </row>
    <row r="44" spans="1:6" ht="14.25" x14ac:dyDescent="0.2">
      <c r="A44" s="21"/>
      <c r="B44" s="58"/>
      <c r="C44" s="58"/>
      <c r="D44" s="58"/>
      <c r="E44" s="28"/>
      <c r="F44" s="21"/>
    </row>
    <row r="45" spans="1:6" ht="14.25" x14ac:dyDescent="0.2">
      <c r="A45" s="21"/>
      <c r="B45" s="58" t="s">
        <v>47</v>
      </c>
      <c r="C45" s="58"/>
      <c r="D45" s="58"/>
      <c r="E45" s="28"/>
      <c r="F45" s="21"/>
    </row>
    <row r="46" spans="1:6" ht="14.25" x14ac:dyDescent="0.2">
      <c r="A46" s="21"/>
      <c r="B46" s="58"/>
      <c r="C46" s="58"/>
      <c r="D46" s="58"/>
      <c r="E46" s="28"/>
      <c r="F46" s="21"/>
    </row>
    <row r="47" spans="1:6" ht="31.5" customHeight="1" x14ac:dyDescent="0.2">
      <c r="A47" s="21"/>
      <c r="B47" s="58" t="s">
        <v>68</v>
      </c>
      <c r="C47" s="58"/>
      <c r="D47" s="58"/>
      <c r="E47" s="28"/>
      <c r="F47" s="21"/>
    </row>
    <row r="48" spans="1:6" ht="14.25" x14ac:dyDescent="0.2">
      <c r="A48" s="21"/>
      <c r="B48" s="58"/>
      <c r="C48" s="58"/>
      <c r="D48" s="58"/>
      <c r="E48" s="28"/>
      <c r="F48" s="21"/>
    </row>
    <row r="49" spans="1:6" ht="14.25" x14ac:dyDescent="0.2">
      <c r="A49" s="21"/>
      <c r="B49" s="58" t="s">
        <v>20</v>
      </c>
      <c r="C49" s="58"/>
      <c r="D49" s="58"/>
      <c r="E49" s="28"/>
      <c r="F49" s="21"/>
    </row>
    <row r="50" spans="1:6" ht="14.25" x14ac:dyDescent="0.2">
      <c r="A50" s="21"/>
      <c r="B50" s="58"/>
      <c r="C50" s="58"/>
      <c r="D50" s="58"/>
      <c r="E50" s="28"/>
      <c r="F50" s="21"/>
    </row>
    <row r="51" spans="1:6" ht="14.25" x14ac:dyDescent="0.2">
      <c r="A51" s="21"/>
      <c r="B51" s="58" t="s">
        <v>22</v>
      </c>
      <c r="C51" s="58"/>
      <c r="D51" s="58"/>
      <c r="E51" s="28"/>
      <c r="F51" s="21"/>
    </row>
    <row r="52" spans="1:6" ht="14.25" x14ac:dyDescent="0.2">
      <c r="A52" s="21"/>
      <c r="B52" s="58"/>
      <c r="C52" s="58"/>
      <c r="D52" s="58"/>
      <c r="E52" s="28"/>
      <c r="F52" s="21"/>
    </row>
    <row r="53" spans="1:6" ht="14.25" x14ac:dyDescent="0.2">
      <c r="A53" s="21"/>
      <c r="B53" s="58" t="s">
        <v>63</v>
      </c>
      <c r="C53" s="58"/>
      <c r="D53" s="58"/>
      <c r="E53" s="28"/>
      <c r="F53" s="21"/>
    </row>
    <row r="54" spans="1:6" ht="14.25" x14ac:dyDescent="0.2">
      <c r="A54" s="21"/>
      <c r="B54" s="58"/>
      <c r="C54" s="58"/>
      <c r="D54" s="58"/>
      <c r="E54" s="28"/>
      <c r="F54" s="21"/>
    </row>
    <row r="55" spans="1:6" ht="14.25" x14ac:dyDescent="0.2">
      <c r="A55" s="21"/>
      <c r="B55" s="58" t="s">
        <v>69</v>
      </c>
      <c r="C55" s="58"/>
      <c r="D55" s="58"/>
      <c r="E55" s="28"/>
      <c r="F55" s="21"/>
    </row>
    <row r="56" spans="1:6" ht="14.25" x14ac:dyDescent="0.2">
      <c r="A56" s="21"/>
      <c r="B56" s="58"/>
      <c r="C56" s="58"/>
      <c r="D56" s="58"/>
      <c r="E56" s="28"/>
      <c r="F56" s="21"/>
    </row>
    <row r="57" spans="1:6" ht="14.25" x14ac:dyDescent="0.2">
      <c r="A57" s="21"/>
      <c r="B57" s="58" t="s">
        <v>64</v>
      </c>
      <c r="C57" s="58"/>
      <c r="D57" s="58"/>
      <c r="E57" s="28"/>
      <c r="F57" s="21"/>
    </row>
    <row r="58" spans="1:6" ht="14.25" x14ac:dyDescent="0.2">
      <c r="A58" s="21"/>
      <c r="B58" s="58"/>
      <c r="C58" s="58"/>
      <c r="D58" s="58"/>
      <c r="E58" s="28"/>
      <c r="F58" s="21"/>
    </row>
    <row r="59" spans="1:6" ht="31.5" customHeight="1" x14ac:dyDescent="0.2">
      <c r="A59" s="21"/>
      <c r="B59" s="58" t="s">
        <v>65</v>
      </c>
      <c r="C59" s="58"/>
      <c r="D59" s="58"/>
      <c r="E59" s="28"/>
      <c r="F59" s="21"/>
    </row>
    <row r="60" spans="1:6" ht="14.25" x14ac:dyDescent="0.2">
      <c r="A60" s="21"/>
      <c r="B60" s="58"/>
      <c r="C60" s="58"/>
      <c r="D60" s="58"/>
      <c r="E60" s="28"/>
      <c r="F60" s="21"/>
    </row>
    <row r="61" spans="1:6" ht="14.25" x14ac:dyDescent="0.2">
      <c r="A61" s="21"/>
      <c r="B61" s="58" t="s">
        <v>66</v>
      </c>
      <c r="C61" s="58"/>
      <c r="D61" s="58"/>
      <c r="E61" s="28"/>
      <c r="F61" s="21"/>
    </row>
    <row r="62" spans="1:6" ht="14.25" x14ac:dyDescent="0.2">
      <c r="A62" s="21"/>
      <c r="B62" s="58"/>
      <c r="C62" s="58"/>
      <c r="D62" s="58"/>
      <c r="E62" s="28"/>
      <c r="F62" s="21"/>
    </row>
    <row r="63" spans="1:6" ht="14.25" x14ac:dyDescent="0.2">
      <c r="A63" s="21"/>
      <c r="B63" s="58" t="s">
        <v>67</v>
      </c>
      <c r="C63" s="58"/>
      <c r="D63" s="58"/>
      <c r="E63" s="28"/>
      <c r="F63" s="21"/>
    </row>
    <row r="64" spans="1:6" s="50" customFormat="1" ht="14.25" x14ac:dyDescent="0.2">
      <c r="A64" s="46"/>
      <c r="B64" s="47"/>
      <c r="C64" s="48" t="s">
        <v>37</v>
      </c>
      <c r="D64" s="48" t="s">
        <v>38</v>
      </c>
      <c r="E64" s="49"/>
      <c r="F64" s="46"/>
    </row>
    <row r="65" spans="1:6" s="50" customFormat="1" ht="14.25" x14ac:dyDescent="0.2">
      <c r="A65" s="46"/>
      <c r="B65" s="47"/>
      <c r="C65" s="51">
        <v>38.25</v>
      </c>
      <c r="D65" s="52">
        <v>295</v>
      </c>
      <c r="E65" s="49"/>
      <c r="F65" s="46"/>
    </row>
    <row r="66" spans="1:6" ht="14.25" x14ac:dyDescent="0.2">
      <c r="A66" s="21"/>
      <c r="B66" s="58"/>
      <c r="C66" s="58"/>
      <c r="D66" s="58"/>
      <c r="E66" s="28"/>
      <c r="F66" s="21"/>
    </row>
    <row r="67" spans="1:6" ht="13.5" customHeight="1" x14ac:dyDescent="0.2">
      <c r="A67" s="21"/>
      <c r="B67" s="58"/>
      <c r="C67" s="58"/>
      <c r="D67" s="58"/>
      <c r="E67" s="28"/>
      <c r="F67" s="21"/>
    </row>
    <row r="68" spans="1:6" ht="13.5" customHeight="1" x14ac:dyDescent="0.2">
      <c r="A68" s="21"/>
      <c r="B68" s="25" t="s">
        <v>15</v>
      </c>
      <c r="C68" s="26"/>
      <c r="D68" s="26"/>
      <c r="E68" s="29">
        <f>D65*C65</f>
        <v>11283.75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11283.75</v>
      </c>
      <c r="F71" s="21"/>
    </row>
    <row r="72" spans="1:6" ht="13.5" customHeight="1" x14ac:dyDescent="0.2">
      <c r="A72" s="21"/>
      <c r="B72" s="26" t="s">
        <v>5</v>
      </c>
      <c r="C72" s="31">
        <v>0.05</v>
      </c>
      <c r="D72" s="26"/>
      <c r="E72" s="35">
        <f>ROUND(E71*C72,2)</f>
        <v>564.19000000000005</v>
      </c>
      <c r="F72" s="21"/>
    </row>
    <row r="73" spans="1:6" ht="13.5" customHeight="1" x14ac:dyDescent="0.2">
      <c r="A73" s="21"/>
      <c r="B73" s="26" t="s">
        <v>4</v>
      </c>
      <c r="C73" s="42">
        <v>9.9750000000000005E-2</v>
      </c>
      <c r="D73" s="26"/>
      <c r="E73" s="43">
        <f>ROUND(E71*C73,2)</f>
        <v>1125.55</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12973.49</v>
      </c>
      <c r="F75" s="21"/>
    </row>
    <row r="76" spans="1:6" ht="15.75" thickTop="1" x14ac:dyDescent="0.2">
      <c r="A76" s="21"/>
      <c r="B76" s="62"/>
      <c r="C76" s="62"/>
      <c r="D76" s="62"/>
      <c r="E76" s="36"/>
      <c r="F76" s="21"/>
    </row>
    <row r="77" spans="1:6" ht="15" x14ac:dyDescent="0.2">
      <c r="A77" s="21"/>
      <c r="B77" s="59" t="s">
        <v>18</v>
      </c>
      <c r="C77" s="59"/>
      <c r="D77" s="59"/>
      <c r="E77" s="36">
        <v>0</v>
      </c>
      <c r="F77" s="21"/>
    </row>
    <row r="78" spans="1:6" ht="15" x14ac:dyDescent="0.2">
      <c r="A78" s="21"/>
      <c r="B78" s="62"/>
      <c r="C78" s="62"/>
      <c r="D78" s="62"/>
      <c r="E78" s="36"/>
      <c r="F78" s="21"/>
    </row>
    <row r="79" spans="1:6" ht="19.5" customHeight="1" x14ac:dyDescent="0.2">
      <c r="A79" s="21"/>
      <c r="B79" s="37" t="s">
        <v>17</v>
      </c>
      <c r="C79" s="38"/>
      <c r="D79" s="38"/>
      <c r="E79" s="39">
        <f>E75-E77</f>
        <v>12973.49</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6"/>
      <c r="C82" s="56"/>
      <c r="D82" s="56"/>
      <c r="E82" s="56"/>
      <c r="F82" s="21"/>
    </row>
    <row r="83" spans="1:6" ht="14.25" x14ac:dyDescent="0.2">
      <c r="A83" s="64" t="s">
        <v>29</v>
      </c>
      <c r="B83" s="64"/>
      <c r="C83" s="64"/>
      <c r="D83" s="64"/>
      <c r="E83" s="64"/>
      <c r="F83" s="64"/>
    </row>
    <row r="84" spans="1:6" ht="14.25" x14ac:dyDescent="0.2">
      <c r="A84" s="60" t="s">
        <v>30</v>
      </c>
      <c r="B84" s="60"/>
      <c r="C84" s="60"/>
      <c r="D84" s="60"/>
      <c r="E84" s="60"/>
      <c r="F84" s="60"/>
    </row>
    <row r="85" spans="1:6" x14ac:dyDescent="0.2">
      <c r="A85" s="21"/>
      <c r="B85" s="21"/>
      <c r="C85" s="21"/>
      <c r="D85" s="21"/>
      <c r="E85" s="21"/>
      <c r="F85" s="21"/>
    </row>
    <row r="86" spans="1:6" x14ac:dyDescent="0.2">
      <c r="A86" s="21"/>
      <c r="B86" s="57"/>
      <c r="C86" s="57"/>
      <c r="D86" s="57"/>
      <c r="E86" s="57"/>
      <c r="F86" s="21"/>
    </row>
    <row r="87" spans="1:6" ht="15" x14ac:dyDescent="0.2">
      <c r="A87" s="63" t="s">
        <v>7</v>
      </c>
      <c r="B87" s="63"/>
      <c r="C87" s="63"/>
      <c r="D87" s="63"/>
      <c r="E87" s="63"/>
      <c r="F87" s="63"/>
    </row>
    <row r="89" spans="1:6" ht="39.75" customHeight="1" x14ac:dyDescent="0.2">
      <c r="B89" s="54"/>
      <c r="C89" s="55"/>
      <c r="D89" s="55"/>
    </row>
    <row r="90" spans="1:6" ht="13.5" customHeight="1" x14ac:dyDescent="0.2"/>
    <row r="91" spans="1:6" x14ac:dyDescent="0.2">
      <c r="B91" s="16"/>
      <c r="C91" s="16"/>
      <c r="D91" s="16"/>
    </row>
  </sheetData>
  <mergeCells count="43">
    <mergeCell ref="A87:F87"/>
    <mergeCell ref="A83:F83"/>
    <mergeCell ref="B60:D60"/>
    <mergeCell ref="B33:D33"/>
    <mergeCell ref="B63:D63"/>
    <mergeCell ref="B66:D66"/>
    <mergeCell ref="B67:D67"/>
    <mergeCell ref="B58:D58"/>
    <mergeCell ref="B59:D59"/>
    <mergeCell ref="B61:D61"/>
    <mergeCell ref="B62:D62"/>
    <mergeCell ref="B52:D52"/>
    <mergeCell ref="A30:F30"/>
    <mergeCell ref="B78:D78"/>
    <mergeCell ref="B50:D50"/>
    <mergeCell ref="B51:D51"/>
    <mergeCell ref="B47:D47"/>
    <mergeCell ref="B44:D44"/>
    <mergeCell ref="B45:D45"/>
    <mergeCell ref="B48:D48"/>
    <mergeCell ref="B49:D49"/>
    <mergeCell ref="B53:D53"/>
    <mergeCell ref="B55:D55"/>
    <mergeCell ref="B56:D56"/>
    <mergeCell ref="B57:D57"/>
    <mergeCell ref="B76:D76"/>
    <mergeCell ref="B54:D54"/>
    <mergeCell ref="B89:D89"/>
    <mergeCell ref="B82:E82"/>
    <mergeCell ref="B86:E86"/>
    <mergeCell ref="B34:D34"/>
    <mergeCell ref="B35:D35"/>
    <mergeCell ref="B36:D36"/>
    <mergeCell ref="B37:D37"/>
    <mergeCell ref="B38:D38"/>
    <mergeCell ref="B39:D39"/>
    <mergeCell ref="B40:D40"/>
    <mergeCell ref="B41:D41"/>
    <mergeCell ref="B42:D42"/>
    <mergeCell ref="B43:D43"/>
    <mergeCell ref="B46:D46"/>
    <mergeCell ref="B77:D77"/>
    <mergeCell ref="A84:F84"/>
  </mergeCells>
  <phoneticPr fontId="0" type="noConversion"/>
  <dataValidations count="1">
    <dataValidation type="list" allowBlank="1" showInputMessage="1" showErrorMessage="1" sqref="B76:B78 B12:B20 B33:B67" xr:uid="{00000000-0002-0000-0000-00000000000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D006F-31BA-49E8-B30C-2A7007F75301}">
  <sheetPr>
    <pageSetUpPr fitToPage="1"/>
  </sheetPr>
  <dimension ref="A12:F94"/>
  <sheetViews>
    <sheetView view="pageBreakPreview" zoomScale="80" zoomScaleNormal="100" zoomScaleSheetLayoutView="80" workbookViewId="0">
      <selection activeCell="B45" sqref="B45:D4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117</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58"/>
      <c r="C33" s="58"/>
      <c r="D33" s="58"/>
      <c r="E33" s="28"/>
      <c r="F33" s="21"/>
    </row>
    <row r="34" spans="1:6" ht="14.25" x14ac:dyDescent="0.2">
      <c r="A34" s="21"/>
      <c r="B34" s="58" t="s">
        <v>28</v>
      </c>
      <c r="C34" s="58"/>
      <c r="D34" s="58"/>
      <c r="E34" s="28"/>
      <c r="F34" s="21"/>
    </row>
    <row r="35" spans="1:6" ht="14.25" x14ac:dyDescent="0.2">
      <c r="A35" s="21"/>
      <c r="B35" s="58"/>
      <c r="C35" s="58"/>
      <c r="D35" s="58"/>
      <c r="E35" s="28"/>
      <c r="F35" s="21"/>
    </row>
    <row r="36" spans="1:6" ht="14.25" x14ac:dyDescent="0.2">
      <c r="A36" s="21"/>
      <c r="B36" s="58" t="s">
        <v>120</v>
      </c>
      <c r="C36" s="58"/>
      <c r="D36" s="58"/>
      <c r="E36" s="28"/>
      <c r="F36" s="21"/>
    </row>
    <row r="37" spans="1:6" ht="14.25" x14ac:dyDescent="0.2">
      <c r="A37" s="21"/>
      <c r="B37" s="58"/>
      <c r="C37" s="58"/>
      <c r="D37" s="58"/>
      <c r="E37" s="28"/>
      <c r="F37" s="21"/>
    </row>
    <row r="38" spans="1:6" ht="14.25" x14ac:dyDescent="0.2">
      <c r="A38" s="21"/>
      <c r="B38" s="58" t="s">
        <v>118</v>
      </c>
      <c r="C38" s="58"/>
      <c r="D38" s="58"/>
      <c r="E38" s="28"/>
      <c r="F38" s="21"/>
    </row>
    <row r="39" spans="1:6" ht="14.25" x14ac:dyDescent="0.2">
      <c r="A39" s="21"/>
      <c r="B39" s="58"/>
      <c r="C39" s="58"/>
      <c r="D39" s="58"/>
      <c r="E39" s="28"/>
      <c r="F39" s="21"/>
    </row>
    <row r="40" spans="1:6" ht="14.25" x14ac:dyDescent="0.2">
      <c r="A40" s="21"/>
      <c r="B40" s="58" t="s">
        <v>119</v>
      </c>
      <c r="C40" s="58"/>
      <c r="D40" s="58"/>
      <c r="E40" s="28"/>
      <c r="F40" s="21"/>
    </row>
    <row r="41" spans="1:6" ht="14.25" x14ac:dyDescent="0.2">
      <c r="A41" s="21"/>
      <c r="B41" s="58"/>
      <c r="C41" s="58"/>
      <c r="D41" s="58"/>
      <c r="E41" s="28"/>
      <c r="F41" s="21"/>
    </row>
    <row r="42" spans="1:6" ht="14.25" x14ac:dyDescent="0.2">
      <c r="A42" s="21"/>
      <c r="B42" s="58" t="s">
        <v>52</v>
      </c>
      <c r="C42" s="58"/>
      <c r="D42" s="58"/>
      <c r="E42" s="28"/>
      <c r="F42" s="21"/>
    </row>
    <row r="43" spans="1:6" ht="14.25" x14ac:dyDescent="0.2">
      <c r="A43" s="21"/>
      <c r="B43" s="58"/>
      <c r="C43" s="58"/>
      <c r="D43" s="58"/>
      <c r="E43" s="28"/>
      <c r="F43" s="21"/>
    </row>
    <row r="44" spans="1:6" ht="14.25" x14ac:dyDescent="0.2">
      <c r="A44" s="21"/>
      <c r="B44" s="58"/>
      <c r="C44" s="58"/>
      <c r="D44" s="58"/>
      <c r="E44" s="28"/>
      <c r="F44" s="21"/>
    </row>
    <row r="45" spans="1:6" ht="14.25" x14ac:dyDescent="0.2">
      <c r="A45" s="21"/>
      <c r="B45" s="58"/>
      <c r="C45" s="58"/>
      <c r="D45" s="58"/>
      <c r="E45" s="28"/>
      <c r="F45" s="21"/>
    </row>
    <row r="46" spans="1:6" ht="14.25" x14ac:dyDescent="0.2">
      <c r="A46" s="21"/>
      <c r="B46" s="58"/>
      <c r="C46" s="58"/>
      <c r="D46" s="58"/>
      <c r="E46" s="28"/>
      <c r="F46" s="21"/>
    </row>
    <row r="47" spans="1:6" ht="14.25" x14ac:dyDescent="0.2">
      <c r="A47" s="21"/>
      <c r="B47" s="58"/>
      <c r="C47" s="58"/>
      <c r="D47" s="58"/>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ht="14.25" x14ac:dyDescent="0.2">
      <c r="A65" s="21"/>
      <c r="B65" s="58"/>
      <c r="C65" s="58"/>
      <c r="D65" s="58"/>
      <c r="E65" s="28"/>
      <c r="F65" s="21"/>
    </row>
    <row r="66" spans="1:6" ht="14.25" x14ac:dyDescent="0.2">
      <c r="A66" s="21"/>
      <c r="B66" s="58"/>
      <c r="C66" s="58"/>
      <c r="D66" s="58"/>
      <c r="E66" s="28"/>
      <c r="F66" s="21"/>
    </row>
    <row r="67" spans="1:6" s="50" customFormat="1" ht="14.25" x14ac:dyDescent="0.2">
      <c r="A67" s="46"/>
      <c r="B67" s="47"/>
      <c r="C67" s="48"/>
      <c r="D67" s="48"/>
      <c r="E67" s="49"/>
      <c r="F67" s="46"/>
    </row>
    <row r="68" spans="1:6" s="50" customFormat="1" ht="14.25" x14ac:dyDescent="0.2">
      <c r="A68" s="46"/>
      <c r="B68" s="47"/>
      <c r="C68" s="51"/>
      <c r="D68" s="52"/>
      <c r="E68" s="49"/>
      <c r="F68" s="46"/>
    </row>
    <row r="69" spans="1:6" ht="14.25" x14ac:dyDescent="0.2">
      <c r="A69" s="21"/>
      <c r="B69" s="58"/>
      <c r="C69" s="58"/>
      <c r="D69" s="58"/>
      <c r="E69" s="28"/>
      <c r="F69" s="21"/>
    </row>
    <row r="70" spans="1:6" ht="13.5" customHeight="1" x14ac:dyDescent="0.2">
      <c r="A70" s="21"/>
      <c r="B70" s="58"/>
      <c r="C70" s="58"/>
      <c r="D70" s="58"/>
      <c r="E70" s="28"/>
      <c r="F70" s="21"/>
    </row>
    <row r="71" spans="1:6" ht="13.5" customHeight="1" x14ac:dyDescent="0.2">
      <c r="A71" s="21"/>
      <c r="B71" s="25" t="s">
        <v>15</v>
      </c>
      <c r="C71" s="26"/>
      <c r="D71" s="26"/>
      <c r="E71" s="29">
        <f>9.75*350</f>
        <v>3412.5</v>
      </c>
      <c r="F71" s="21"/>
    </row>
    <row r="72" spans="1:6" ht="13.5" customHeight="1" x14ac:dyDescent="0.2">
      <c r="A72" s="21"/>
      <c r="B72" s="34" t="s">
        <v>12</v>
      </c>
      <c r="C72" s="26"/>
      <c r="D72" s="26"/>
      <c r="E72" s="30">
        <v>0</v>
      </c>
      <c r="F72" s="21"/>
    </row>
    <row r="73" spans="1:6" ht="13.5" customHeight="1" x14ac:dyDescent="0.2">
      <c r="A73" s="21"/>
      <c r="B73" s="34" t="s">
        <v>13</v>
      </c>
      <c r="C73" s="26"/>
      <c r="D73" s="26"/>
      <c r="E73" s="30">
        <v>0</v>
      </c>
      <c r="F73" s="21"/>
    </row>
    <row r="74" spans="1:6" ht="13.5" customHeight="1" x14ac:dyDescent="0.2">
      <c r="A74" s="21"/>
      <c r="B74" s="25" t="s">
        <v>14</v>
      </c>
      <c r="C74" s="26"/>
      <c r="D74" s="26"/>
      <c r="E74" s="29">
        <f>SUM(E71:E73)</f>
        <v>3412.5</v>
      </c>
      <c r="F74" s="21"/>
    </row>
    <row r="75" spans="1:6" ht="13.5" customHeight="1" x14ac:dyDescent="0.2">
      <c r="A75" s="21"/>
      <c r="B75" s="26" t="s">
        <v>5</v>
      </c>
      <c r="C75" s="31">
        <v>0.05</v>
      </c>
      <c r="D75" s="26"/>
      <c r="E75" s="35">
        <f>ROUND(E74*C75,2)</f>
        <v>170.63</v>
      </c>
      <c r="F75" s="21"/>
    </row>
    <row r="76" spans="1:6" ht="13.5" customHeight="1" x14ac:dyDescent="0.2">
      <c r="A76" s="21"/>
      <c r="B76" s="26" t="s">
        <v>4</v>
      </c>
      <c r="C76" s="42">
        <v>9.9750000000000005E-2</v>
      </c>
      <c r="D76" s="26"/>
      <c r="E76" s="43">
        <f>ROUND(E74*C76,2)</f>
        <v>340.4</v>
      </c>
      <c r="F76" s="21"/>
    </row>
    <row r="77" spans="1:6" ht="13.5" customHeight="1" x14ac:dyDescent="0.2">
      <c r="A77" s="21"/>
      <c r="B77" s="26"/>
      <c r="C77" s="26"/>
      <c r="D77" s="26"/>
      <c r="E77" s="32"/>
      <c r="F77" s="21"/>
    </row>
    <row r="78" spans="1:6" ht="16.5" customHeight="1" thickBot="1" x14ac:dyDescent="0.25">
      <c r="A78" s="21"/>
      <c r="B78" s="25" t="s">
        <v>16</v>
      </c>
      <c r="C78" s="26"/>
      <c r="D78" s="26"/>
      <c r="E78" s="33">
        <f>SUM(E74:E76)</f>
        <v>3923.53</v>
      </c>
      <c r="F78" s="21"/>
    </row>
    <row r="79" spans="1:6" ht="15.75" thickTop="1" x14ac:dyDescent="0.2">
      <c r="A79" s="21"/>
      <c r="B79" s="62"/>
      <c r="C79" s="62"/>
      <c r="D79" s="62"/>
      <c r="E79" s="36"/>
      <c r="F79" s="21"/>
    </row>
    <row r="80" spans="1:6" ht="15" x14ac:dyDescent="0.2">
      <c r="A80" s="21"/>
      <c r="B80" s="59" t="s">
        <v>18</v>
      </c>
      <c r="C80" s="59"/>
      <c r="D80" s="59"/>
      <c r="E80" s="36">
        <v>0</v>
      </c>
      <c r="F80" s="21"/>
    </row>
    <row r="81" spans="1:6" ht="15" x14ac:dyDescent="0.2">
      <c r="A81" s="21"/>
      <c r="B81" s="62"/>
      <c r="C81" s="62"/>
      <c r="D81" s="62"/>
      <c r="E81" s="36"/>
      <c r="F81" s="21"/>
    </row>
    <row r="82" spans="1:6" ht="19.5" customHeight="1" x14ac:dyDescent="0.2">
      <c r="A82" s="21"/>
      <c r="B82" s="37" t="s">
        <v>17</v>
      </c>
      <c r="C82" s="38"/>
      <c r="D82" s="38"/>
      <c r="E82" s="39">
        <f>E78-E80</f>
        <v>3923.53</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56"/>
      <c r="C85" s="56"/>
      <c r="D85" s="56"/>
      <c r="E85" s="56"/>
      <c r="F85" s="21"/>
    </row>
    <row r="86" spans="1:6" ht="14.25" x14ac:dyDescent="0.2">
      <c r="A86" s="64" t="s">
        <v>29</v>
      </c>
      <c r="B86" s="64"/>
      <c r="C86" s="64"/>
      <c r="D86" s="64"/>
      <c r="E86" s="64"/>
      <c r="F86" s="64"/>
    </row>
    <row r="87" spans="1:6" ht="14.25" x14ac:dyDescent="0.2">
      <c r="A87" s="60" t="s">
        <v>30</v>
      </c>
      <c r="B87" s="60"/>
      <c r="C87" s="60"/>
      <c r="D87" s="60"/>
      <c r="E87" s="60"/>
      <c r="F87" s="60"/>
    </row>
    <row r="88" spans="1:6" x14ac:dyDescent="0.2">
      <c r="A88" s="21"/>
      <c r="B88" s="21"/>
      <c r="C88" s="21"/>
      <c r="D88" s="21"/>
      <c r="E88" s="21"/>
      <c r="F88" s="21"/>
    </row>
    <row r="89" spans="1:6" x14ac:dyDescent="0.2">
      <c r="A89" s="21"/>
      <c r="B89" s="57"/>
      <c r="C89" s="57"/>
      <c r="D89" s="57"/>
      <c r="E89" s="57"/>
      <c r="F89" s="21"/>
    </row>
    <row r="90" spans="1:6" ht="15" x14ac:dyDescent="0.2">
      <c r="A90" s="63" t="s">
        <v>7</v>
      </c>
      <c r="B90" s="63"/>
      <c r="C90" s="63"/>
      <c r="D90" s="63"/>
      <c r="E90" s="63"/>
      <c r="F90" s="63"/>
    </row>
    <row r="92" spans="1:6" ht="39.75" customHeight="1" x14ac:dyDescent="0.2">
      <c r="B92" s="54"/>
      <c r="C92" s="55"/>
      <c r="D92" s="55"/>
    </row>
    <row r="93" spans="1:6" ht="13.5" customHeight="1" x14ac:dyDescent="0.2"/>
    <row r="94" spans="1:6" x14ac:dyDescent="0.2">
      <c r="B94" s="16"/>
      <c r="C94" s="16"/>
      <c r="D94"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9:D69"/>
    <mergeCell ref="B56:D56"/>
    <mergeCell ref="B57:D57"/>
    <mergeCell ref="B58:D58"/>
    <mergeCell ref="B59:D59"/>
    <mergeCell ref="B60:D60"/>
    <mergeCell ref="B61:D61"/>
    <mergeCell ref="B62:D62"/>
    <mergeCell ref="B63:D63"/>
    <mergeCell ref="B64:D64"/>
    <mergeCell ref="B65:D65"/>
    <mergeCell ref="B66:D66"/>
    <mergeCell ref="A87:F87"/>
    <mergeCell ref="B89:E89"/>
    <mergeCell ref="A90:F90"/>
    <mergeCell ref="B92:D92"/>
    <mergeCell ref="B70:D70"/>
    <mergeCell ref="B79:D79"/>
    <mergeCell ref="B80:D80"/>
    <mergeCell ref="B81:D81"/>
    <mergeCell ref="B85:E85"/>
    <mergeCell ref="A86:F86"/>
  </mergeCells>
  <dataValidations count="1">
    <dataValidation type="list" allowBlank="1" showInputMessage="1" showErrorMessage="1" sqref="B79:B81 B12:B20 B33:B70" xr:uid="{A4AED521-CEF5-437A-96E9-B5B51E25C90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A7DA3-AB00-4127-BD2C-78099B1DEEF7}">
  <sheetPr>
    <pageSetUpPr fitToPage="1"/>
  </sheetPr>
  <dimension ref="A12:F94"/>
  <sheetViews>
    <sheetView view="pageBreakPreview" topLeftCell="A40" zoomScale="80" zoomScaleNormal="100" zoomScaleSheetLayoutView="80" workbookViewId="0">
      <selection activeCell="E72" sqref="E7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122</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58"/>
      <c r="C33" s="58"/>
      <c r="D33" s="58"/>
      <c r="E33" s="28"/>
      <c r="F33" s="21"/>
    </row>
    <row r="34" spans="1:6" ht="14.25" x14ac:dyDescent="0.2">
      <c r="A34" s="21"/>
      <c r="B34" s="58" t="s">
        <v>123</v>
      </c>
      <c r="C34" s="58"/>
      <c r="D34" s="58"/>
      <c r="E34" s="28"/>
      <c r="F34" s="21"/>
    </row>
    <row r="35" spans="1:6" ht="14.25" x14ac:dyDescent="0.2">
      <c r="A35" s="21"/>
      <c r="B35" s="58"/>
      <c r="C35" s="58"/>
      <c r="D35" s="58"/>
      <c r="E35" s="28"/>
      <c r="F35" s="21"/>
    </row>
    <row r="36" spans="1:6" ht="14.25" x14ac:dyDescent="0.2">
      <c r="A36" s="21"/>
      <c r="B36" s="58" t="s">
        <v>124</v>
      </c>
      <c r="C36" s="58"/>
      <c r="D36" s="58"/>
      <c r="E36" s="28"/>
      <c r="F36" s="21"/>
    </row>
    <row r="37" spans="1:6" ht="14.25" x14ac:dyDescent="0.2">
      <c r="A37" s="21"/>
      <c r="B37" s="58"/>
      <c r="C37" s="58"/>
      <c r="D37" s="58"/>
      <c r="E37" s="28"/>
      <c r="F37" s="21"/>
    </row>
    <row r="38" spans="1:6" ht="14.25" x14ac:dyDescent="0.2">
      <c r="A38" s="21"/>
      <c r="B38" s="58" t="s">
        <v>125</v>
      </c>
      <c r="C38" s="58"/>
      <c r="D38" s="58"/>
      <c r="E38" s="28"/>
      <c r="F38" s="21"/>
    </row>
    <row r="39" spans="1:6" ht="14.25" x14ac:dyDescent="0.2">
      <c r="A39" s="21"/>
      <c r="B39" s="58"/>
      <c r="C39" s="58"/>
      <c r="D39" s="58"/>
      <c r="E39" s="28"/>
      <c r="F39" s="21"/>
    </row>
    <row r="40" spans="1:6" ht="14.25" x14ac:dyDescent="0.2">
      <c r="A40" s="21"/>
      <c r="B40" s="58" t="s">
        <v>28</v>
      </c>
      <c r="C40" s="58"/>
      <c r="D40" s="58"/>
      <c r="E40" s="28"/>
      <c r="F40" s="21"/>
    </row>
    <row r="41" spans="1:6" ht="14.25" x14ac:dyDescent="0.2">
      <c r="A41" s="21"/>
      <c r="B41" s="58"/>
      <c r="C41" s="58"/>
      <c r="D41" s="58"/>
      <c r="E41" s="28"/>
      <c r="F41" s="21"/>
    </row>
    <row r="42" spans="1:6" ht="14.25" x14ac:dyDescent="0.2">
      <c r="A42" s="21"/>
      <c r="B42" s="58" t="s">
        <v>39</v>
      </c>
      <c r="C42" s="58"/>
      <c r="D42" s="58"/>
      <c r="E42" s="28"/>
      <c r="F42" s="21"/>
    </row>
    <row r="43" spans="1:6" ht="14.25" x14ac:dyDescent="0.2">
      <c r="A43" s="21"/>
      <c r="B43" s="58"/>
      <c r="C43" s="58"/>
      <c r="D43" s="58"/>
      <c r="E43" s="28"/>
      <c r="F43" s="21"/>
    </row>
    <row r="44" spans="1:6" ht="14.25" x14ac:dyDescent="0.2">
      <c r="A44" s="21"/>
      <c r="B44" s="58"/>
      <c r="C44" s="58"/>
      <c r="D44" s="58"/>
      <c r="E44" s="28"/>
      <c r="F44" s="21"/>
    </row>
    <row r="45" spans="1:6" ht="14.25" x14ac:dyDescent="0.2">
      <c r="A45" s="21"/>
      <c r="B45" s="58"/>
      <c r="C45" s="58"/>
      <c r="D45" s="58"/>
      <c r="E45" s="28"/>
      <c r="F45" s="21"/>
    </row>
    <row r="46" spans="1:6" ht="14.25" x14ac:dyDescent="0.2">
      <c r="A46" s="21"/>
      <c r="B46" s="58"/>
      <c r="C46" s="58"/>
      <c r="D46" s="58"/>
      <c r="E46" s="28"/>
      <c r="F46" s="21"/>
    </row>
    <row r="47" spans="1:6" ht="14.25" x14ac:dyDescent="0.2">
      <c r="A47" s="21"/>
      <c r="B47" s="58"/>
      <c r="C47" s="58"/>
      <c r="D47" s="58"/>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ht="14.25" x14ac:dyDescent="0.2">
      <c r="A65" s="21"/>
      <c r="B65" s="58"/>
      <c r="C65" s="58"/>
      <c r="D65" s="58"/>
      <c r="E65" s="28"/>
      <c r="F65" s="21"/>
    </row>
    <row r="66" spans="1:6" ht="14.25" x14ac:dyDescent="0.2">
      <c r="A66" s="21"/>
      <c r="B66" s="58"/>
      <c r="C66" s="58"/>
      <c r="D66" s="58"/>
      <c r="E66" s="28"/>
      <c r="F66" s="21"/>
    </row>
    <row r="67" spans="1:6" s="50" customFormat="1" ht="14.25" x14ac:dyDescent="0.2">
      <c r="A67" s="46"/>
      <c r="B67" s="47"/>
      <c r="C67" s="48"/>
      <c r="D67" s="48"/>
      <c r="E67" s="49"/>
      <c r="F67" s="46"/>
    </row>
    <row r="68" spans="1:6" s="50" customFormat="1" ht="14.25" x14ac:dyDescent="0.2">
      <c r="A68" s="46"/>
      <c r="B68" s="47"/>
      <c r="C68" s="51"/>
      <c r="D68" s="52"/>
      <c r="E68" s="49"/>
      <c r="F68" s="46"/>
    </row>
    <row r="69" spans="1:6" ht="14.25" x14ac:dyDescent="0.2">
      <c r="A69" s="21"/>
      <c r="B69" s="58"/>
      <c r="C69" s="58"/>
      <c r="D69" s="58"/>
      <c r="E69" s="28"/>
      <c r="F69" s="21"/>
    </row>
    <row r="70" spans="1:6" ht="13.5" customHeight="1" x14ac:dyDescent="0.2">
      <c r="A70" s="21"/>
      <c r="B70" s="58"/>
      <c r="C70" s="58"/>
      <c r="D70" s="58"/>
      <c r="E70" s="28"/>
      <c r="F70" s="21"/>
    </row>
    <row r="71" spans="1:6" ht="13.5" customHeight="1" x14ac:dyDescent="0.2">
      <c r="A71" s="21"/>
      <c r="B71" s="25" t="s">
        <v>15</v>
      </c>
      <c r="C71" s="26"/>
      <c r="D71" s="26"/>
      <c r="E71" s="29">
        <f>6.75*350</f>
        <v>2362.5</v>
      </c>
      <c r="F71" s="21"/>
    </row>
    <row r="72" spans="1:6" ht="13.5" customHeight="1" x14ac:dyDescent="0.2">
      <c r="A72" s="21"/>
      <c r="B72" s="34" t="s">
        <v>12</v>
      </c>
      <c r="C72" s="26"/>
      <c r="D72" s="26"/>
      <c r="E72" s="30">
        <v>0</v>
      </c>
      <c r="F72" s="21"/>
    </row>
    <row r="73" spans="1:6" ht="13.5" customHeight="1" x14ac:dyDescent="0.2">
      <c r="A73" s="21"/>
      <c r="B73" s="34" t="s">
        <v>13</v>
      </c>
      <c r="C73" s="26"/>
      <c r="D73" s="26"/>
      <c r="E73" s="30">
        <v>0</v>
      </c>
      <c r="F73" s="21"/>
    </row>
    <row r="74" spans="1:6" ht="13.5" customHeight="1" x14ac:dyDescent="0.2">
      <c r="A74" s="21"/>
      <c r="B74" s="25" t="s">
        <v>14</v>
      </c>
      <c r="C74" s="26"/>
      <c r="D74" s="26"/>
      <c r="E74" s="29">
        <f>SUM(E71:E73)</f>
        <v>2362.5</v>
      </c>
      <c r="F74" s="21"/>
    </row>
    <row r="75" spans="1:6" ht="13.5" customHeight="1" x14ac:dyDescent="0.2">
      <c r="A75" s="21"/>
      <c r="B75" s="26" t="s">
        <v>5</v>
      </c>
      <c r="C75" s="31">
        <v>0.05</v>
      </c>
      <c r="D75" s="26"/>
      <c r="E75" s="35">
        <f>ROUND(E74*C75,2)</f>
        <v>118.13</v>
      </c>
      <c r="F75" s="21"/>
    </row>
    <row r="76" spans="1:6" ht="13.5" customHeight="1" x14ac:dyDescent="0.2">
      <c r="A76" s="21"/>
      <c r="B76" s="26" t="s">
        <v>4</v>
      </c>
      <c r="C76" s="42">
        <v>9.9750000000000005E-2</v>
      </c>
      <c r="D76" s="26"/>
      <c r="E76" s="43">
        <f>ROUND(E74*C76,2)</f>
        <v>235.66</v>
      </c>
      <c r="F76" s="21"/>
    </row>
    <row r="77" spans="1:6" ht="13.5" customHeight="1" x14ac:dyDescent="0.2">
      <c r="A77" s="21"/>
      <c r="B77" s="26"/>
      <c r="C77" s="26"/>
      <c r="D77" s="26"/>
      <c r="E77" s="32"/>
      <c r="F77" s="21"/>
    </row>
    <row r="78" spans="1:6" ht="16.5" customHeight="1" thickBot="1" x14ac:dyDescent="0.25">
      <c r="A78" s="21"/>
      <c r="B78" s="25" t="s">
        <v>16</v>
      </c>
      <c r="C78" s="26"/>
      <c r="D78" s="26"/>
      <c r="E78" s="33">
        <f>SUM(E74:E76)</f>
        <v>2716.29</v>
      </c>
      <c r="F78" s="21"/>
    </row>
    <row r="79" spans="1:6" ht="15.75" thickTop="1" x14ac:dyDescent="0.2">
      <c r="A79" s="21"/>
      <c r="B79" s="62"/>
      <c r="C79" s="62"/>
      <c r="D79" s="62"/>
      <c r="E79" s="36"/>
      <c r="F79" s="21"/>
    </row>
    <row r="80" spans="1:6" ht="15" x14ac:dyDescent="0.2">
      <c r="A80" s="21"/>
      <c r="B80" s="59" t="s">
        <v>18</v>
      </c>
      <c r="C80" s="59"/>
      <c r="D80" s="59"/>
      <c r="E80" s="36">
        <v>0</v>
      </c>
      <c r="F80" s="21"/>
    </row>
    <row r="81" spans="1:6" ht="15" x14ac:dyDescent="0.2">
      <c r="A81" s="21"/>
      <c r="B81" s="62"/>
      <c r="C81" s="62"/>
      <c r="D81" s="62"/>
      <c r="E81" s="36"/>
      <c r="F81" s="21"/>
    </row>
    <row r="82" spans="1:6" ht="19.5" customHeight="1" x14ac:dyDescent="0.2">
      <c r="A82" s="21"/>
      <c r="B82" s="37" t="s">
        <v>17</v>
      </c>
      <c r="C82" s="38"/>
      <c r="D82" s="38"/>
      <c r="E82" s="39">
        <f>E78-E80</f>
        <v>2716.29</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56"/>
      <c r="C85" s="56"/>
      <c r="D85" s="56"/>
      <c r="E85" s="56"/>
      <c r="F85" s="21"/>
    </row>
    <row r="86" spans="1:6" ht="14.25" x14ac:dyDescent="0.2">
      <c r="A86" s="64" t="s">
        <v>29</v>
      </c>
      <c r="B86" s="64"/>
      <c r="C86" s="64"/>
      <c r="D86" s="64"/>
      <c r="E86" s="64"/>
      <c r="F86" s="64"/>
    </row>
    <row r="87" spans="1:6" ht="14.25" x14ac:dyDescent="0.2">
      <c r="A87" s="60" t="s">
        <v>30</v>
      </c>
      <c r="B87" s="60"/>
      <c r="C87" s="60"/>
      <c r="D87" s="60"/>
      <c r="E87" s="60"/>
      <c r="F87" s="60"/>
    </row>
    <row r="88" spans="1:6" x14ac:dyDescent="0.2">
      <c r="A88" s="21"/>
      <c r="B88" s="21"/>
      <c r="C88" s="21"/>
      <c r="D88" s="21"/>
      <c r="E88" s="21"/>
      <c r="F88" s="21"/>
    </row>
    <row r="89" spans="1:6" x14ac:dyDescent="0.2">
      <c r="A89" s="21"/>
      <c r="B89" s="57"/>
      <c r="C89" s="57"/>
      <c r="D89" s="57"/>
      <c r="E89" s="57"/>
      <c r="F89" s="21"/>
    </row>
    <row r="90" spans="1:6" ht="15" x14ac:dyDescent="0.2">
      <c r="A90" s="63" t="s">
        <v>7</v>
      </c>
      <c r="B90" s="63"/>
      <c r="C90" s="63"/>
      <c r="D90" s="63"/>
      <c r="E90" s="63"/>
      <c r="F90" s="63"/>
    </row>
    <row r="92" spans="1:6" ht="39.75" customHeight="1" x14ac:dyDescent="0.2">
      <c r="B92" s="54"/>
      <c r="C92" s="55"/>
      <c r="D92" s="55"/>
    </row>
    <row r="93" spans="1:6" ht="13.5" customHeight="1" x14ac:dyDescent="0.2"/>
    <row r="94" spans="1:6" x14ac:dyDescent="0.2">
      <c r="B94" s="16"/>
      <c r="C94" s="16"/>
      <c r="D94" s="16"/>
    </row>
  </sheetData>
  <mergeCells count="46">
    <mergeCell ref="A87:F87"/>
    <mergeCell ref="B89:E89"/>
    <mergeCell ref="A90:F90"/>
    <mergeCell ref="B92:D92"/>
    <mergeCell ref="B70:D70"/>
    <mergeCell ref="B79:D79"/>
    <mergeCell ref="B80:D80"/>
    <mergeCell ref="B81:D81"/>
    <mergeCell ref="B85:E85"/>
    <mergeCell ref="A86:F86"/>
    <mergeCell ref="B69:D69"/>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9:B81 B12:B20 B33:B70" xr:uid="{C6E70990-E52E-4007-BB6A-E8700577C6E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D67E3-DC45-43D6-B210-DFA28195D1B6}">
  <sheetPr>
    <pageSetUpPr fitToPage="1"/>
  </sheetPr>
  <dimension ref="A12:F93"/>
  <sheetViews>
    <sheetView view="pageBreakPreview" topLeftCell="A40"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131</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58"/>
      <c r="C33" s="58"/>
      <c r="D33" s="58"/>
      <c r="E33" s="28"/>
      <c r="F33" s="21"/>
    </row>
    <row r="34" spans="1:6" ht="14.25" x14ac:dyDescent="0.2">
      <c r="A34" s="21"/>
      <c r="B34" s="58" t="s">
        <v>136</v>
      </c>
      <c r="C34" s="58"/>
      <c r="D34" s="58"/>
      <c r="E34" s="28"/>
      <c r="F34" s="21"/>
    </row>
    <row r="35" spans="1:6" ht="14.25" x14ac:dyDescent="0.2">
      <c r="A35" s="21"/>
      <c r="B35" s="58"/>
      <c r="C35" s="58"/>
      <c r="D35" s="58"/>
      <c r="E35" s="28"/>
      <c r="F35" s="21"/>
    </row>
    <row r="36" spans="1:6" ht="14.25" x14ac:dyDescent="0.2">
      <c r="A36" s="21"/>
      <c r="B36" s="58" t="s">
        <v>138</v>
      </c>
      <c r="C36" s="58"/>
      <c r="D36" s="58"/>
      <c r="E36" s="28"/>
      <c r="F36" s="21"/>
    </row>
    <row r="37" spans="1:6" ht="14.25" x14ac:dyDescent="0.2">
      <c r="A37" s="21"/>
      <c r="B37" s="58"/>
      <c r="C37" s="58"/>
      <c r="D37" s="58"/>
      <c r="E37" s="28"/>
      <c r="F37" s="21"/>
    </row>
    <row r="38" spans="1:6" ht="14.25" x14ac:dyDescent="0.2">
      <c r="A38" s="21"/>
      <c r="B38" s="58" t="s">
        <v>132</v>
      </c>
      <c r="C38" s="58"/>
      <c r="D38" s="58"/>
      <c r="E38" s="28"/>
      <c r="F38" s="21"/>
    </row>
    <row r="39" spans="1:6" ht="14.25" x14ac:dyDescent="0.2">
      <c r="A39" s="21"/>
      <c r="B39" s="58"/>
      <c r="C39" s="58"/>
      <c r="D39" s="58"/>
      <c r="E39" s="28"/>
      <c r="F39" s="21"/>
    </row>
    <row r="40" spans="1:6" ht="14.25" x14ac:dyDescent="0.2">
      <c r="A40" s="21"/>
      <c r="B40" s="58" t="s">
        <v>55</v>
      </c>
      <c r="C40" s="58"/>
      <c r="D40" s="58"/>
      <c r="E40" s="28"/>
      <c r="F40" s="21"/>
    </row>
    <row r="41" spans="1:6" ht="14.25" x14ac:dyDescent="0.2">
      <c r="A41" s="21"/>
      <c r="B41" s="58"/>
      <c r="C41" s="58"/>
      <c r="D41" s="58"/>
      <c r="E41" s="28"/>
      <c r="F41" s="21"/>
    </row>
    <row r="42" spans="1:6" ht="14.25" x14ac:dyDescent="0.2">
      <c r="A42" s="21"/>
      <c r="B42" s="58" t="s">
        <v>2</v>
      </c>
      <c r="C42" s="58"/>
      <c r="D42" s="58"/>
      <c r="E42" s="28"/>
      <c r="F42" s="21"/>
    </row>
    <row r="43" spans="1:6" ht="14.25" x14ac:dyDescent="0.2">
      <c r="A43" s="21"/>
      <c r="B43" s="58"/>
      <c r="C43" s="58"/>
      <c r="D43" s="58"/>
      <c r="E43" s="28"/>
      <c r="F43" s="21"/>
    </row>
    <row r="44" spans="1:6" ht="14.25" x14ac:dyDescent="0.2">
      <c r="A44" s="21"/>
      <c r="B44" s="58" t="s">
        <v>133</v>
      </c>
      <c r="C44" s="58"/>
      <c r="D44" s="58"/>
      <c r="E44" s="28"/>
      <c r="F44" s="21"/>
    </row>
    <row r="45" spans="1:6" ht="14.25" x14ac:dyDescent="0.2">
      <c r="A45" s="21"/>
      <c r="B45" s="58"/>
      <c r="C45" s="58"/>
      <c r="D45" s="58"/>
      <c r="E45" s="28"/>
      <c r="F45" s="21"/>
    </row>
    <row r="46" spans="1:6" ht="14.25" x14ac:dyDescent="0.2">
      <c r="A46" s="21"/>
      <c r="B46" s="58" t="s">
        <v>44</v>
      </c>
      <c r="C46" s="58"/>
      <c r="D46" s="58"/>
      <c r="E46" s="28"/>
      <c r="F46" s="21"/>
    </row>
    <row r="47" spans="1:6" ht="14.25" x14ac:dyDescent="0.2">
      <c r="A47" s="21"/>
      <c r="B47" s="58"/>
      <c r="C47" s="58"/>
      <c r="D47" s="58"/>
      <c r="E47" s="28"/>
      <c r="F47" s="21"/>
    </row>
    <row r="48" spans="1:6" ht="14.25" x14ac:dyDescent="0.2">
      <c r="A48" s="21"/>
      <c r="B48" s="58" t="s">
        <v>45</v>
      </c>
      <c r="C48" s="58"/>
      <c r="D48" s="58"/>
      <c r="E48" s="28"/>
      <c r="F48" s="21"/>
    </row>
    <row r="49" spans="1:6" ht="14.25" x14ac:dyDescent="0.2">
      <c r="A49" s="21"/>
      <c r="B49" s="58"/>
      <c r="C49" s="58"/>
      <c r="D49" s="58"/>
      <c r="E49" s="28"/>
      <c r="F49" s="21"/>
    </row>
    <row r="50" spans="1:6" ht="14.25" x14ac:dyDescent="0.2">
      <c r="A50" s="21"/>
      <c r="B50" s="58" t="s">
        <v>46</v>
      </c>
      <c r="C50" s="58"/>
      <c r="D50" s="58"/>
      <c r="E50" s="28"/>
      <c r="F50" s="21"/>
    </row>
    <row r="51" spans="1:6" ht="14.25" x14ac:dyDescent="0.2">
      <c r="A51" s="21"/>
      <c r="B51" s="58"/>
      <c r="C51" s="58"/>
      <c r="D51" s="58"/>
      <c r="E51" s="28"/>
      <c r="F51" s="21"/>
    </row>
    <row r="52" spans="1:6" ht="14.25" x14ac:dyDescent="0.2">
      <c r="A52" s="21"/>
      <c r="B52" s="58" t="s">
        <v>20</v>
      </c>
      <c r="C52" s="58"/>
      <c r="D52" s="58"/>
      <c r="E52" s="28"/>
      <c r="F52" s="21"/>
    </row>
    <row r="53" spans="1:6" ht="14.25" x14ac:dyDescent="0.2">
      <c r="A53" s="21"/>
      <c r="B53" s="58"/>
      <c r="C53" s="58"/>
      <c r="D53" s="58"/>
      <c r="E53" s="28"/>
      <c r="F53" s="21"/>
    </row>
    <row r="54" spans="1:6" ht="14.25" x14ac:dyDescent="0.2">
      <c r="A54" s="21"/>
      <c r="B54" s="58" t="s">
        <v>22</v>
      </c>
      <c r="C54" s="58"/>
      <c r="D54" s="58"/>
      <c r="E54" s="28"/>
      <c r="F54" s="21"/>
    </row>
    <row r="55" spans="1:6" ht="14.25" x14ac:dyDescent="0.2">
      <c r="A55" s="21"/>
      <c r="B55" s="58"/>
      <c r="C55" s="58"/>
      <c r="D55" s="58"/>
      <c r="E55" s="28"/>
      <c r="F55" s="21"/>
    </row>
    <row r="56" spans="1:6" ht="14.25" x14ac:dyDescent="0.2">
      <c r="A56" s="21"/>
      <c r="B56" s="58" t="s">
        <v>134</v>
      </c>
      <c r="C56" s="58"/>
      <c r="D56" s="58"/>
      <c r="E56" s="28"/>
      <c r="F56" s="21"/>
    </row>
    <row r="57" spans="1:6" ht="14.25" x14ac:dyDescent="0.2">
      <c r="A57" s="21"/>
      <c r="B57" s="58"/>
      <c r="C57" s="58"/>
      <c r="D57" s="58"/>
      <c r="E57" s="28"/>
      <c r="F57" s="21"/>
    </row>
    <row r="58" spans="1:6" ht="14.25" x14ac:dyDescent="0.2">
      <c r="A58" s="21"/>
      <c r="B58" s="58" t="s">
        <v>33</v>
      </c>
      <c r="C58" s="58"/>
      <c r="D58" s="58"/>
      <c r="E58" s="28"/>
      <c r="F58" s="21"/>
    </row>
    <row r="59" spans="1:6" ht="14.25" x14ac:dyDescent="0.2">
      <c r="A59" s="21"/>
      <c r="B59" s="58"/>
      <c r="C59" s="58"/>
      <c r="D59" s="58"/>
      <c r="E59" s="28"/>
      <c r="F59" s="21"/>
    </row>
    <row r="60" spans="1:6" ht="14.25" x14ac:dyDescent="0.2">
      <c r="A60" s="21"/>
      <c r="B60" s="58" t="s">
        <v>135</v>
      </c>
      <c r="C60" s="58"/>
      <c r="D60" s="58"/>
      <c r="E60" s="28"/>
      <c r="F60" s="21"/>
    </row>
    <row r="61" spans="1:6" ht="14.25" x14ac:dyDescent="0.2">
      <c r="A61" s="21"/>
      <c r="B61" s="58"/>
      <c r="C61" s="58"/>
      <c r="D61" s="58"/>
      <c r="E61" s="28"/>
      <c r="F61" s="21"/>
    </row>
    <row r="62" spans="1:6" ht="14.25" x14ac:dyDescent="0.2">
      <c r="A62" s="21"/>
      <c r="B62" s="58" t="s">
        <v>39</v>
      </c>
      <c r="C62" s="58"/>
      <c r="D62" s="58"/>
      <c r="E62" s="28"/>
      <c r="F62" s="21"/>
    </row>
    <row r="63" spans="1:6" ht="14.25" x14ac:dyDescent="0.2">
      <c r="A63" s="21"/>
      <c r="B63" s="58"/>
      <c r="C63" s="58"/>
      <c r="D63" s="58"/>
      <c r="E63" s="28"/>
      <c r="F63" s="21"/>
    </row>
    <row r="64" spans="1:6" ht="14.25" x14ac:dyDescent="0.2">
      <c r="A64" s="21"/>
      <c r="B64" s="58" t="s">
        <v>137</v>
      </c>
      <c r="C64" s="58"/>
      <c r="D64" s="58"/>
      <c r="E64" s="28"/>
      <c r="F64" s="21"/>
    </row>
    <row r="65" spans="1:6" ht="14.25" x14ac:dyDescent="0.2">
      <c r="A65" s="21"/>
      <c r="B65" s="58"/>
      <c r="C65" s="58"/>
      <c r="D65" s="58"/>
      <c r="E65" s="28"/>
      <c r="F65" s="21"/>
    </row>
    <row r="66" spans="1:6" ht="30" customHeight="1" x14ac:dyDescent="0.2">
      <c r="A66" s="21"/>
      <c r="B66" s="58" t="s">
        <v>139</v>
      </c>
      <c r="C66" s="58"/>
      <c r="D66" s="58"/>
      <c r="E66" s="28"/>
      <c r="F66" s="21"/>
    </row>
    <row r="67" spans="1:6" s="50" customFormat="1" ht="14.25" x14ac:dyDescent="0.2">
      <c r="A67" s="46"/>
      <c r="B67" s="47"/>
      <c r="C67" s="48"/>
      <c r="D67" s="48"/>
      <c r="E67" s="49"/>
      <c r="F67" s="46"/>
    </row>
    <row r="68" spans="1:6" s="50" customFormat="1" ht="14.25" x14ac:dyDescent="0.2">
      <c r="A68" s="46"/>
      <c r="B68" s="47"/>
      <c r="C68" s="51"/>
      <c r="D68" s="52"/>
      <c r="E68" s="49"/>
      <c r="F68" s="46"/>
    </row>
    <row r="69" spans="1:6" ht="13.5" customHeight="1" x14ac:dyDescent="0.2">
      <c r="A69" s="21"/>
      <c r="B69" s="58"/>
      <c r="C69" s="58"/>
      <c r="D69" s="58"/>
      <c r="E69" s="28"/>
      <c r="F69" s="21"/>
    </row>
    <row r="70" spans="1:6" ht="13.5" customHeight="1" x14ac:dyDescent="0.2">
      <c r="A70" s="21"/>
      <c r="B70" s="25" t="s">
        <v>15</v>
      </c>
      <c r="C70" s="26"/>
      <c r="D70" s="26"/>
      <c r="E70" s="29">
        <f>67.25*350</f>
        <v>23537.5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23537.5</v>
      </c>
      <c r="F73" s="21"/>
    </row>
    <row r="74" spans="1:6" ht="13.5" customHeight="1" x14ac:dyDescent="0.2">
      <c r="A74" s="21"/>
      <c r="B74" s="26" t="s">
        <v>5</v>
      </c>
      <c r="C74" s="31">
        <v>0.05</v>
      </c>
      <c r="D74" s="26"/>
      <c r="E74" s="35">
        <f>ROUND(E73*C74,2)</f>
        <v>1176.8800000000001</v>
      </c>
      <c r="F74" s="21"/>
    </row>
    <row r="75" spans="1:6" ht="13.5" customHeight="1" x14ac:dyDescent="0.2">
      <c r="A75" s="21"/>
      <c r="B75" s="26" t="s">
        <v>4</v>
      </c>
      <c r="C75" s="42">
        <v>9.9750000000000005E-2</v>
      </c>
      <c r="D75" s="26"/>
      <c r="E75" s="43">
        <f>ROUND(E73*C75,2)</f>
        <v>2347.87</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27062.25</v>
      </c>
      <c r="F77" s="21"/>
    </row>
    <row r="78" spans="1:6" ht="15.75" thickTop="1" x14ac:dyDescent="0.2">
      <c r="A78" s="21"/>
      <c r="B78" s="62"/>
      <c r="C78" s="62"/>
      <c r="D78" s="62"/>
      <c r="E78" s="36"/>
      <c r="F78" s="21"/>
    </row>
    <row r="79" spans="1:6" ht="15" x14ac:dyDescent="0.2">
      <c r="A79" s="21"/>
      <c r="B79" s="59" t="s">
        <v>18</v>
      </c>
      <c r="C79" s="59"/>
      <c r="D79" s="59"/>
      <c r="E79" s="36">
        <v>0</v>
      </c>
      <c r="F79" s="21"/>
    </row>
    <row r="80" spans="1:6" ht="15" x14ac:dyDescent="0.2">
      <c r="A80" s="21"/>
      <c r="B80" s="62"/>
      <c r="C80" s="62"/>
      <c r="D80" s="62"/>
      <c r="E80" s="36"/>
      <c r="F80" s="21"/>
    </row>
    <row r="81" spans="1:6" ht="19.5" customHeight="1" x14ac:dyDescent="0.2">
      <c r="A81" s="21"/>
      <c r="B81" s="37" t="s">
        <v>17</v>
      </c>
      <c r="C81" s="38"/>
      <c r="D81" s="38"/>
      <c r="E81" s="39">
        <f>E77-E79</f>
        <v>27062.25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6"/>
      <c r="C84" s="56"/>
      <c r="D84" s="56"/>
      <c r="E84" s="56"/>
      <c r="F84" s="21"/>
    </row>
    <row r="85" spans="1:6" ht="14.25" x14ac:dyDescent="0.2">
      <c r="A85" s="64" t="s">
        <v>29</v>
      </c>
      <c r="B85" s="64"/>
      <c r="C85" s="64"/>
      <c r="D85" s="64"/>
      <c r="E85" s="64"/>
      <c r="F85" s="64"/>
    </row>
    <row r="86" spans="1:6" ht="14.25" x14ac:dyDescent="0.2">
      <c r="A86" s="60" t="s">
        <v>30</v>
      </c>
      <c r="B86" s="60"/>
      <c r="C86" s="60"/>
      <c r="D86" s="60"/>
      <c r="E86" s="60"/>
      <c r="F86" s="60"/>
    </row>
    <row r="87" spans="1:6" x14ac:dyDescent="0.2">
      <c r="A87" s="21"/>
      <c r="B87" s="21"/>
      <c r="C87" s="21"/>
      <c r="D87" s="21"/>
      <c r="E87" s="21"/>
      <c r="F87" s="21"/>
    </row>
    <row r="88" spans="1:6" x14ac:dyDescent="0.2">
      <c r="A88" s="21"/>
      <c r="B88" s="57"/>
      <c r="C88" s="57"/>
      <c r="D88" s="57"/>
      <c r="E88" s="57"/>
      <c r="F88" s="21"/>
    </row>
    <row r="89" spans="1:6" ht="15" x14ac:dyDescent="0.2">
      <c r="A89" s="63" t="s">
        <v>7</v>
      </c>
      <c r="B89" s="63"/>
      <c r="C89" s="63"/>
      <c r="D89" s="63"/>
      <c r="E89" s="63"/>
      <c r="F89" s="63"/>
    </row>
    <row r="91" spans="1:6" ht="39.75" customHeight="1" x14ac:dyDescent="0.2">
      <c r="B91" s="54"/>
      <c r="C91" s="55"/>
      <c r="D91" s="55"/>
    </row>
    <row r="92" spans="1:6" ht="13.5" customHeight="1" x14ac:dyDescent="0.2"/>
    <row r="93" spans="1:6" x14ac:dyDescent="0.2">
      <c r="B93" s="16"/>
      <c r="C93" s="16"/>
      <c r="D93" s="16"/>
    </row>
  </sheetData>
  <mergeCells count="45">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62:D62"/>
    <mergeCell ref="B63:D63"/>
    <mergeCell ref="B64:D64"/>
    <mergeCell ref="B65:D65"/>
    <mergeCell ref="B66:D66"/>
    <mergeCell ref="A86:F86"/>
    <mergeCell ref="B88:E88"/>
    <mergeCell ref="A89:F89"/>
    <mergeCell ref="B91:D91"/>
    <mergeCell ref="B69:D69"/>
    <mergeCell ref="B78:D78"/>
    <mergeCell ref="B79:D79"/>
    <mergeCell ref="B80:D80"/>
    <mergeCell ref="B84:E84"/>
    <mergeCell ref="A85:F85"/>
  </mergeCells>
  <dataValidations count="1">
    <dataValidation type="list" allowBlank="1" showInputMessage="1" showErrorMessage="1" sqref="B78:B80 B12:B20 B33:B69" xr:uid="{81FAF456-7EDB-4389-AEDC-90FD5C456F1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1439C-DD1C-4E68-8809-D3C646060997}">
  <sheetPr>
    <pageSetUpPr fitToPage="1"/>
  </sheetPr>
  <dimension ref="A12:F93"/>
  <sheetViews>
    <sheetView view="pageBreakPreview" topLeftCell="A28"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141</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58"/>
      <c r="C33" s="58"/>
      <c r="D33" s="58"/>
      <c r="E33" s="28"/>
      <c r="F33" s="21"/>
    </row>
    <row r="34" spans="1:6" ht="14.25" x14ac:dyDescent="0.2">
      <c r="A34" s="21"/>
      <c r="B34" s="58" t="s">
        <v>136</v>
      </c>
      <c r="C34" s="58"/>
      <c r="D34" s="58"/>
      <c r="E34" s="28"/>
      <c r="F34" s="21"/>
    </row>
    <row r="35" spans="1:6" ht="14.25" x14ac:dyDescent="0.2">
      <c r="A35" s="21"/>
      <c r="B35" s="58"/>
      <c r="C35" s="58"/>
      <c r="D35" s="58"/>
      <c r="E35" s="28"/>
      <c r="F35" s="21"/>
    </row>
    <row r="36" spans="1:6" ht="14.25" customHeight="1" x14ac:dyDescent="0.2">
      <c r="A36" s="21"/>
      <c r="B36" s="58" t="s">
        <v>145</v>
      </c>
      <c r="C36" s="58"/>
      <c r="D36" s="58"/>
      <c r="E36" s="28"/>
      <c r="F36" s="21"/>
    </row>
    <row r="37" spans="1:6" ht="14.25" x14ac:dyDescent="0.2">
      <c r="A37" s="21"/>
      <c r="B37" s="58"/>
      <c r="C37" s="58"/>
      <c r="D37" s="58"/>
      <c r="E37" s="28"/>
      <c r="F37" s="21"/>
    </row>
    <row r="38" spans="1:6" ht="14.25" x14ac:dyDescent="0.2">
      <c r="A38" s="21"/>
      <c r="B38" s="58" t="s">
        <v>142</v>
      </c>
      <c r="C38" s="58"/>
      <c r="D38" s="58"/>
      <c r="E38" s="28"/>
      <c r="F38" s="21"/>
    </row>
    <row r="39" spans="1:6" ht="14.25" x14ac:dyDescent="0.2">
      <c r="A39" s="21"/>
      <c r="B39" s="58"/>
      <c r="C39" s="58"/>
      <c r="D39" s="58"/>
      <c r="E39" s="28"/>
      <c r="F39" s="21"/>
    </row>
    <row r="40" spans="1:6" ht="14.25" x14ac:dyDescent="0.2">
      <c r="A40" s="21"/>
      <c r="B40" s="58" t="s">
        <v>143</v>
      </c>
      <c r="C40" s="58"/>
      <c r="D40" s="58"/>
      <c r="E40" s="28"/>
      <c r="F40" s="21"/>
    </row>
    <row r="41" spans="1:6" ht="14.25" x14ac:dyDescent="0.2">
      <c r="A41" s="21"/>
      <c r="B41" s="58"/>
      <c r="C41" s="58"/>
      <c r="D41" s="58"/>
      <c r="E41" s="28"/>
      <c r="F41" s="21"/>
    </row>
    <row r="42" spans="1:6" ht="14.25" x14ac:dyDescent="0.2">
      <c r="A42" s="21"/>
      <c r="B42" s="58" t="s">
        <v>144</v>
      </c>
      <c r="C42" s="58"/>
      <c r="D42" s="58"/>
      <c r="E42" s="28"/>
      <c r="F42" s="21"/>
    </row>
    <row r="43" spans="1:6" ht="14.25" x14ac:dyDescent="0.2">
      <c r="A43" s="21"/>
      <c r="B43" s="58"/>
      <c r="C43" s="58"/>
      <c r="D43" s="58"/>
      <c r="E43" s="28"/>
      <c r="F43" s="21"/>
    </row>
    <row r="44" spans="1:6" ht="14.25" x14ac:dyDescent="0.2">
      <c r="A44" s="21"/>
      <c r="B44" s="58" t="s">
        <v>146</v>
      </c>
      <c r="C44" s="58"/>
      <c r="D44" s="58"/>
      <c r="E44" s="28"/>
      <c r="F44" s="21"/>
    </row>
    <row r="45" spans="1:6" ht="14.25" x14ac:dyDescent="0.2">
      <c r="A45" s="21"/>
      <c r="B45" s="58"/>
      <c r="C45" s="58"/>
      <c r="D45" s="58"/>
      <c r="E45" s="28"/>
      <c r="F45" s="21"/>
    </row>
    <row r="46" spans="1:6" ht="14.25" x14ac:dyDescent="0.2">
      <c r="A46" s="21"/>
      <c r="B46" s="58" t="s">
        <v>147</v>
      </c>
      <c r="C46" s="58"/>
      <c r="D46" s="58"/>
      <c r="E46" s="28"/>
      <c r="F46" s="21"/>
    </row>
    <row r="47" spans="1:6" ht="14.25" x14ac:dyDescent="0.2">
      <c r="A47" s="21"/>
      <c r="B47" s="58"/>
      <c r="C47" s="58"/>
      <c r="D47" s="58"/>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ht="14.25" x14ac:dyDescent="0.2">
      <c r="A65" s="21"/>
      <c r="B65" s="58"/>
      <c r="C65" s="58"/>
      <c r="D65" s="58"/>
      <c r="E65" s="28"/>
      <c r="F65" s="21"/>
    </row>
    <row r="66" spans="1:6" ht="30" customHeight="1" x14ac:dyDescent="0.2">
      <c r="A66" s="21"/>
      <c r="B66" s="58"/>
      <c r="C66" s="58"/>
      <c r="D66" s="58"/>
      <c r="E66" s="28"/>
      <c r="F66" s="21"/>
    </row>
    <row r="67" spans="1:6" s="50" customFormat="1" ht="14.25" x14ac:dyDescent="0.2">
      <c r="A67" s="46"/>
      <c r="B67" s="47"/>
      <c r="C67" s="48"/>
      <c r="D67" s="48"/>
      <c r="E67" s="49"/>
      <c r="F67" s="46"/>
    </row>
    <row r="68" spans="1:6" s="50" customFormat="1" ht="14.25" x14ac:dyDescent="0.2">
      <c r="A68" s="46"/>
      <c r="B68" s="47"/>
      <c r="C68" s="51"/>
      <c r="D68" s="52"/>
      <c r="E68" s="49"/>
      <c r="F68" s="46"/>
    </row>
    <row r="69" spans="1:6" ht="13.5" customHeight="1" x14ac:dyDescent="0.2">
      <c r="A69" s="21"/>
      <c r="B69" s="58"/>
      <c r="C69" s="58"/>
      <c r="D69" s="58"/>
      <c r="E69" s="28"/>
      <c r="F69" s="21"/>
    </row>
    <row r="70" spans="1:6" ht="13.5" customHeight="1" x14ac:dyDescent="0.2">
      <c r="A70" s="21"/>
      <c r="B70" s="25" t="s">
        <v>15</v>
      </c>
      <c r="C70" s="26"/>
      <c r="D70" s="26"/>
      <c r="E70" s="29">
        <f>28.25*350</f>
        <v>9887.5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9887.5</v>
      </c>
      <c r="F73" s="21"/>
    </row>
    <row r="74" spans="1:6" ht="13.5" customHeight="1" x14ac:dyDescent="0.2">
      <c r="A74" s="21"/>
      <c r="B74" s="26" t="s">
        <v>5</v>
      </c>
      <c r="C74" s="31">
        <v>0.05</v>
      </c>
      <c r="D74" s="26"/>
      <c r="E74" s="35">
        <f>ROUND(E73*C74,2)</f>
        <v>494.38</v>
      </c>
      <c r="F74" s="21"/>
    </row>
    <row r="75" spans="1:6" ht="13.5" customHeight="1" x14ac:dyDescent="0.2">
      <c r="A75" s="21"/>
      <c r="B75" s="26" t="s">
        <v>4</v>
      </c>
      <c r="C75" s="42">
        <v>9.9750000000000005E-2</v>
      </c>
      <c r="D75" s="26"/>
      <c r="E75" s="43">
        <f>ROUND(E73*C75,2)</f>
        <v>986.28</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11368.16</v>
      </c>
      <c r="F77" s="21"/>
    </row>
    <row r="78" spans="1:6" ht="15.75" thickTop="1" x14ac:dyDescent="0.2">
      <c r="A78" s="21"/>
      <c r="B78" s="62"/>
      <c r="C78" s="62"/>
      <c r="D78" s="62"/>
      <c r="E78" s="36"/>
      <c r="F78" s="21"/>
    </row>
    <row r="79" spans="1:6" ht="15" x14ac:dyDescent="0.2">
      <c r="A79" s="21"/>
      <c r="B79" s="59" t="s">
        <v>18</v>
      </c>
      <c r="C79" s="59"/>
      <c r="D79" s="59"/>
      <c r="E79" s="36">
        <v>0</v>
      </c>
      <c r="F79" s="21"/>
    </row>
    <row r="80" spans="1:6" ht="15" x14ac:dyDescent="0.2">
      <c r="A80" s="21"/>
      <c r="B80" s="62"/>
      <c r="C80" s="62"/>
      <c r="D80" s="62"/>
      <c r="E80" s="36"/>
      <c r="F80" s="21"/>
    </row>
    <row r="81" spans="1:6" ht="19.5" customHeight="1" x14ac:dyDescent="0.2">
      <c r="A81" s="21"/>
      <c r="B81" s="37" t="s">
        <v>17</v>
      </c>
      <c r="C81" s="38"/>
      <c r="D81" s="38"/>
      <c r="E81" s="39">
        <f>E77-E79</f>
        <v>11368.16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6"/>
      <c r="C84" s="56"/>
      <c r="D84" s="56"/>
      <c r="E84" s="56"/>
      <c r="F84" s="21"/>
    </row>
    <row r="85" spans="1:6" ht="14.25" x14ac:dyDescent="0.2">
      <c r="A85" s="64" t="s">
        <v>29</v>
      </c>
      <c r="B85" s="64"/>
      <c r="C85" s="64"/>
      <c r="D85" s="64"/>
      <c r="E85" s="64"/>
      <c r="F85" s="64"/>
    </row>
    <row r="86" spans="1:6" ht="14.25" x14ac:dyDescent="0.2">
      <c r="A86" s="60" t="s">
        <v>30</v>
      </c>
      <c r="B86" s="60"/>
      <c r="C86" s="60"/>
      <c r="D86" s="60"/>
      <c r="E86" s="60"/>
      <c r="F86" s="60"/>
    </row>
    <row r="87" spans="1:6" x14ac:dyDescent="0.2">
      <c r="A87" s="21"/>
      <c r="B87" s="21"/>
      <c r="C87" s="21"/>
      <c r="D87" s="21"/>
      <c r="E87" s="21"/>
      <c r="F87" s="21"/>
    </row>
    <row r="88" spans="1:6" x14ac:dyDescent="0.2">
      <c r="A88" s="21"/>
      <c r="B88" s="57"/>
      <c r="C88" s="57"/>
      <c r="D88" s="57"/>
      <c r="E88" s="57"/>
      <c r="F88" s="21"/>
    </row>
    <row r="89" spans="1:6" ht="15" x14ac:dyDescent="0.2">
      <c r="A89" s="63" t="s">
        <v>7</v>
      </c>
      <c r="B89" s="63"/>
      <c r="C89" s="63"/>
      <c r="D89" s="63"/>
      <c r="E89" s="63"/>
      <c r="F89" s="63"/>
    </row>
    <row r="91" spans="1:6" ht="39.75" customHeight="1" x14ac:dyDescent="0.2">
      <c r="B91" s="54"/>
      <c r="C91" s="55"/>
      <c r="D91" s="55"/>
    </row>
    <row r="92" spans="1:6" ht="13.5" customHeight="1" x14ac:dyDescent="0.2"/>
    <row r="93" spans="1:6" x14ac:dyDescent="0.2">
      <c r="B93" s="16"/>
      <c r="C93" s="16"/>
      <c r="D93" s="16"/>
    </row>
  </sheetData>
  <mergeCells count="45">
    <mergeCell ref="B88:E88"/>
    <mergeCell ref="A89:F89"/>
    <mergeCell ref="B91:D91"/>
    <mergeCell ref="B78:D78"/>
    <mergeCell ref="B79:D79"/>
    <mergeCell ref="B80:D80"/>
    <mergeCell ref="B84:E84"/>
    <mergeCell ref="A85:F85"/>
    <mergeCell ref="A86:F86"/>
    <mergeCell ref="B69:D69"/>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8:B80 B12:B20 B33:B69" xr:uid="{DB49AD47-D7BE-4A2B-BE76-188CA1D3D32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6C278-0108-46A1-B672-290711D154D7}">
  <sheetPr>
    <pageSetUpPr fitToPage="1"/>
  </sheetPr>
  <dimension ref="A12:F93"/>
  <sheetViews>
    <sheetView view="pageBreakPreview" zoomScale="80" zoomScaleNormal="100" zoomScaleSheetLayoutView="80" workbookViewId="0">
      <selection activeCell="B62" sqref="B62:D6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149</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58"/>
      <c r="C33" s="58"/>
      <c r="D33" s="58"/>
      <c r="E33" s="28"/>
      <c r="F33" s="21"/>
    </row>
    <row r="34" spans="1:6" ht="14.25" x14ac:dyDescent="0.2">
      <c r="A34" s="21"/>
      <c r="B34" s="58" t="s">
        <v>153</v>
      </c>
      <c r="C34" s="58"/>
      <c r="D34" s="58"/>
      <c r="E34" s="28"/>
      <c r="F34" s="21"/>
    </row>
    <row r="35" spans="1:6" ht="14.25" x14ac:dyDescent="0.2">
      <c r="A35" s="21"/>
      <c r="B35" s="58"/>
      <c r="C35" s="58"/>
      <c r="D35" s="58"/>
      <c r="E35" s="28"/>
      <c r="F35" s="21"/>
    </row>
    <row r="36" spans="1:6" ht="14.25" customHeight="1" x14ac:dyDescent="0.2">
      <c r="A36" s="21"/>
      <c r="B36" s="58" t="s">
        <v>145</v>
      </c>
      <c r="C36" s="58"/>
      <c r="D36" s="58"/>
      <c r="E36" s="28"/>
      <c r="F36" s="21"/>
    </row>
    <row r="37" spans="1:6" ht="14.25" x14ac:dyDescent="0.2">
      <c r="A37" s="21"/>
      <c r="B37" s="58"/>
      <c r="C37" s="58"/>
      <c r="D37" s="58"/>
      <c r="E37" s="28"/>
      <c r="F37" s="21"/>
    </row>
    <row r="38" spans="1:6" ht="14.25" x14ac:dyDescent="0.2">
      <c r="A38" s="21"/>
      <c r="B38" s="58" t="s">
        <v>150</v>
      </c>
      <c r="C38" s="58"/>
      <c r="D38" s="58"/>
      <c r="E38" s="28"/>
      <c r="F38" s="21"/>
    </row>
    <row r="39" spans="1:6" ht="14.25" x14ac:dyDescent="0.2">
      <c r="A39" s="21"/>
      <c r="B39" s="58"/>
      <c r="C39" s="58"/>
      <c r="D39" s="58"/>
      <c r="E39" s="28"/>
      <c r="F39" s="21"/>
    </row>
    <row r="40" spans="1:6" ht="14.25" x14ac:dyDescent="0.2">
      <c r="A40" s="21"/>
      <c r="B40" s="58" t="s">
        <v>144</v>
      </c>
      <c r="C40" s="58"/>
      <c r="D40" s="58"/>
      <c r="E40" s="28"/>
      <c r="F40" s="21"/>
    </row>
    <row r="41" spans="1:6" ht="14.25" x14ac:dyDescent="0.2">
      <c r="A41" s="21"/>
      <c r="B41" s="58"/>
      <c r="C41" s="58"/>
      <c r="D41" s="58"/>
      <c r="E41" s="28"/>
      <c r="F41" s="21"/>
    </row>
    <row r="42" spans="1:6" ht="14.25" x14ac:dyDescent="0.2">
      <c r="A42" s="21"/>
      <c r="B42" s="58" t="s">
        <v>151</v>
      </c>
      <c r="C42" s="58"/>
      <c r="D42" s="58"/>
      <c r="E42" s="28"/>
      <c r="F42" s="21"/>
    </row>
    <row r="43" spans="1:6" ht="14.25" x14ac:dyDescent="0.2">
      <c r="A43" s="21"/>
      <c r="B43" s="58"/>
      <c r="C43" s="58"/>
      <c r="D43" s="58"/>
      <c r="E43" s="28"/>
      <c r="F43" s="21"/>
    </row>
    <row r="44" spans="1:6" ht="14.25" x14ac:dyDescent="0.2">
      <c r="A44" s="21"/>
      <c r="B44" s="58" t="s">
        <v>152</v>
      </c>
      <c r="C44" s="58"/>
      <c r="D44" s="58"/>
      <c r="E44" s="28"/>
      <c r="F44" s="21"/>
    </row>
    <row r="45" spans="1:6" ht="14.25" x14ac:dyDescent="0.2">
      <c r="A45" s="21"/>
      <c r="B45" s="58"/>
      <c r="C45" s="58"/>
      <c r="D45" s="58"/>
      <c r="E45" s="28"/>
      <c r="F45" s="21"/>
    </row>
    <row r="46" spans="1:6" ht="14.25" x14ac:dyDescent="0.2">
      <c r="A46" s="21"/>
      <c r="B46" s="58" t="s">
        <v>147</v>
      </c>
      <c r="C46" s="58"/>
      <c r="D46" s="58"/>
      <c r="E46" s="28"/>
      <c r="F46" s="21"/>
    </row>
    <row r="47" spans="1:6" ht="14.25" x14ac:dyDescent="0.2">
      <c r="A47" s="21"/>
      <c r="B47" s="58"/>
      <c r="C47" s="58"/>
      <c r="D47" s="58"/>
      <c r="E47" s="28"/>
      <c r="F47" s="21"/>
    </row>
    <row r="48" spans="1:6" ht="14.25" x14ac:dyDescent="0.2">
      <c r="A48" s="21"/>
      <c r="B48" s="58" t="s">
        <v>154</v>
      </c>
      <c r="C48" s="58"/>
      <c r="D48" s="58"/>
      <c r="E48" s="28"/>
      <c r="F48" s="21"/>
    </row>
    <row r="49" spans="1:6" ht="14.25" x14ac:dyDescent="0.2">
      <c r="A49" s="21"/>
      <c r="B49" s="58"/>
      <c r="C49" s="58"/>
      <c r="D49" s="58"/>
      <c r="E49" s="28"/>
      <c r="F49" s="21"/>
    </row>
    <row r="50" spans="1:6" ht="14.25" x14ac:dyDescent="0.2">
      <c r="A50" s="21"/>
      <c r="B50" s="58" t="s">
        <v>155</v>
      </c>
      <c r="C50" s="58"/>
      <c r="D50" s="58"/>
      <c r="E50" s="28"/>
      <c r="F50" s="21"/>
    </row>
    <row r="51" spans="1:6" ht="14.25" x14ac:dyDescent="0.2">
      <c r="A51" s="21"/>
      <c r="B51" s="58"/>
      <c r="C51" s="58"/>
      <c r="D51" s="58"/>
      <c r="E51" s="28"/>
      <c r="F51" s="21"/>
    </row>
    <row r="52" spans="1:6" ht="14.25" x14ac:dyDescent="0.2">
      <c r="A52" s="21"/>
      <c r="B52" s="58" t="s">
        <v>156</v>
      </c>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ht="14.25" x14ac:dyDescent="0.2">
      <c r="A65" s="21"/>
      <c r="B65" s="58"/>
      <c r="C65" s="58"/>
      <c r="D65" s="58"/>
      <c r="E65" s="28"/>
      <c r="F65" s="21"/>
    </row>
    <row r="66" spans="1:6" ht="30" customHeight="1" x14ac:dyDescent="0.2">
      <c r="A66" s="21"/>
      <c r="B66" s="58"/>
      <c r="C66" s="58"/>
      <c r="D66" s="58"/>
      <c r="E66" s="28"/>
      <c r="F66" s="21"/>
    </row>
    <row r="67" spans="1:6" s="50" customFormat="1" ht="14.25" x14ac:dyDescent="0.2">
      <c r="A67" s="46"/>
      <c r="B67" s="47"/>
      <c r="C67" s="48"/>
      <c r="D67" s="48"/>
      <c r="E67" s="49"/>
      <c r="F67" s="46"/>
    </row>
    <row r="68" spans="1:6" s="50" customFormat="1" ht="14.25" x14ac:dyDescent="0.2">
      <c r="A68" s="46"/>
      <c r="B68" s="47"/>
      <c r="C68" s="51"/>
      <c r="D68" s="52"/>
      <c r="E68" s="49"/>
      <c r="F68" s="46"/>
    </row>
    <row r="69" spans="1:6" ht="13.5" customHeight="1" x14ac:dyDescent="0.2">
      <c r="A69" s="21"/>
      <c r="B69" s="58"/>
      <c r="C69" s="58"/>
      <c r="D69" s="58"/>
      <c r="E69" s="28"/>
      <c r="F69" s="21"/>
    </row>
    <row r="70" spans="1:6" ht="13.5" customHeight="1" x14ac:dyDescent="0.2">
      <c r="A70" s="21"/>
      <c r="B70" s="25" t="s">
        <v>15</v>
      </c>
      <c r="C70" s="26"/>
      <c r="D70" s="26"/>
      <c r="E70" s="29">
        <f>44.75*350</f>
        <v>15662.5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15662.5</v>
      </c>
      <c r="F73" s="21"/>
    </row>
    <row r="74" spans="1:6" ht="13.5" customHeight="1" x14ac:dyDescent="0.2">
      <c r="A74" s="21"/>
      <c r="B74" s="26" t="s">
        <v>5</v>
      </c>
      <c r="C74" s="31">
        <v>0.05</v>
      </c>
      <c r="D74" s="26"/>
      <c r="E74" s="35">
        <f>ROUND(E73*C74,2)</f>
        <v>783.13</v>
      </c>
      <c r="F74" s="21"/>
    </row>
    <row r="75" spans="1:6" ht="13.5" customHeight="1" x14ac:dyDescent="0.2">
      <c r="A75" s="21"/>
      <c r="B75" s="26" t="s">
        <v>4</v>
      </c>
      <c r="C75" s="42">
        <v>9.9750000000000005E-2</v>
      </c>
      <c r="D75" s="26"/>
      <c r="E75" s="43">
        <f>ROUND(E73*C75,2)</f>
        <v>1562.33</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18007.96</v>
      </c>
      <c r="F77" s="21"/>
    </row>
    <row r="78" spans="1:6" ht="15.75" thickTop="1" x14ac:dyDescent="0.2">
      <c r="A78" s="21"/>
      <c r="B78" s="62"/>
      <c r="C78" s="62"/>
      <c r="D78" s="62"/>
      <c r="E78" s="36"/>
      <c r="F78" s="21"/>
    </row>
    <row r="79" spans="1:6" ht="15" x14ac:dyDescent="0.2">
      <c r="A79" s="21"/>
      <c r="B79" s="59" t="s">
        <v>18</v>
      </c>
      <c r="C79" s="59"/>
      <c r="D79" s="59"/>
      <c r="E79" s="36">
        <v>0</v>
      </c>
      <c r="F79" s="21"/>
    </row>
    <row r="80" spans="1:6" ht="15" x14ac:dyDescent="0.2">
      <c r="A80" s="21"/>
      <c r="B80" s="62"/>
      <c r="C80" s="62"/>
      <c r="D80" s="62"/>
      <c r="E80" s="36"/>
      <c r="F80" s="21"/>
    </row>
    <row r="81" spans="1:6" ht="19.5" customHeight="1" x14ac:dyDescent="0.2">
      <c r="A81" s="21"/>
      <c r="B81" s="37" t="s">
        <v>17</v>
      </c>
      <c r="C81" s="38"/>
      <c r="D81" s="38"/>
      <c r="E81" s="39">
        <f>E77-E79</f>
        <v>18007.96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6"/>
      <c r="C84" s="56"/>
      <c r="D84" s="56"/>
      <c r="E84" s="56"/>
      <c r="F84" s="21"/>
    </row>
    <row r="85" spans="1:6" ht="14.25" x14ac:dyDescent="0.2">
      <c r="A85" s="64" t="s">
        <v>29</v>
      </c>
      <c r="B85" s="64"/>
      <c r="C85" s="64"/>
      <c r="D85" s="64"/>
      <c r="E85" s="64"/>
      <c r="F85" s="64"/>
    </row>
    <row r="86" spans="1:6" ht="14.25" x14ac:dyDescent="0.2">
      <c r="A86" s="60" t="s">
        <v>30</v>
      </c>
      <c r="B86" s="60"/>
      <c r="C86" s="60"/>
      <c r="D86" s="60"/>
      <c r="E86" s="60"/>
      <c r="F86" s="60"/>
    </row>
    <row r="87" spans="1:6" x14ac:dyDescent="0.2">
      <c r="A87" s="21"/>
      <c r="B87" s="21"/>
      <c r="C87" s="21"/>
      <c r="D87" s="21"/>
      <c r="E87" s="21"/>
      <c r="F87" s="21"/>
    </row>
    <row r="88" spans="1:6" x14ac:dyDescent="0.2">
      <c r="A88" s="21"/>
      <c r="B88" s="57"/>
      <c r="C88" s="57"/>
      <c r="D88" s="57"/>
      <c r="E88" s="57"/>
      <c r="F88" s="21"/>
    </row>
    <row r="89" spans="1:6" ht="15" x14ac:dyDescent="0.2">
      <c r="A89" s="63" t="s">
        <v>7</v>
      </c>
      <c r="B89" s="63"/>
      <c r="C89" s="63"/>
      <c r="D89" s="63"/>
      <c r="E89" s="63"/>
      <c r="F89" s="63"/>
    </row>
    <row r="91" spans="1:6" ht="39.75" customHeight="1" x14ac:dyDescent="0.2">
      <c r="B91" s="54"/>
      <c r="C91" s="55"/>
      <c r="D91" s="55"/>
    </row>
    <row r="92" spans="1:6" ht="13.5" customHeight="1" x14ac:dyDescent="0.2"/>
    <row r="93" spans="1:6" x14ac:dyDescent="0.2">
      <c r="B93" s="16"/>
      <c r="C93" s="16"/>
      <c r="D93"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9:D69"/>
    <mergeCell ref="B56:D56"/>
    <mergeCell ref="B57:D57"/>
    <mergeCell ref="B58:D58"/>
    <mergeCell ref="B59:D59"/>
    <mergeCell ref="B60:D60"/>
    <mergeCell ref="B61:D61"/>
    <mergeCell ref="B62:D62"/>
    <mergeCell ref="B63:D63"/>
    <mergeCell ref="B64:D64"/>
    <mergeCell ref="B65:D65"/>
    <mergeCell ref="B66:D66"/>
    <mergeCell ref="B88:E88"/>
    <mergeCell ref="A89:F89"/>
    <mergeCell ref="B91:D91"/>
    <mergeCell ref="B78:D78"/>
    <mergeCell ref="B79:D79"/>
    <mergeCell ref="B80:D80"/>
    <mergeCell ref="B84:E84"/>
    <mergeCell ref="A85:F85"/>
    <mergeCell ref="A86:F86"/>
  </mergeCells>
  <dataValidations count="1">
    <dataValidation type="list" allowBlank="1" showInputMessage="1" showErrorMessage="1" sqref="B78:B80 B12:B20 B33:B69" xr:uid="{58B0F26C-ED43-46C6-A19F-A8A9052D41A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B006E-C928-4463-97C5-B22E28C94809}">
  <sheetPr>
    <pageSetUpPr fitToPage="1"/>
  </sheetPr>
  <dimension ref="A12:F92"/>
  <sheetViews>
    <sheetView view="pageBreakPreview" topLeftCell="A28"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157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158</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159</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ht="14.25" x14ac:dyDescent="0.2">
      <c r="A31" s="17"/>
      <c r="B31" s="22" t="s">
        <v>162</v>
      </c>
      <c r="C31" s="17"/>
      <c r="D31" s="17"/>
      <c r="E31" s="17"/>
    </row>
    <row r="32" spans="1:6" ht="14.25" x14ac:dyDescent="0.2">
      <c r="A32" s="21"/>
      <c r="B32" s="22"/>
      <c r="C32" s="22"/>
      <c r="D32" s="22"/>
      <c r="E32" s="28"/>
      <c r="F32" s="21"/>
    </row>
    <row r="33" spans="1:6" ht="14.25" x14ac:dyDescent="0.2">
      <c r="A33" s="21"/>
      <c r="B33" s="58"/>
      <c r="C33" s="58"/>
      <c r="D33" s="58"/>
      <c r="E33" s="28"/>
      <c r="F33" s="21"/>
    </row>
    <row r="34" spans="1:6" ht="14.25" x14ac:dyDescent="0.2">
      <c r="A34" s="21"/>
      <c r="B34" s="58" t="s">
        <v>163</v>
      </c>
      <c r="C34" s="58"/>
      <c r="D34" s="58"/>
      <c r="E34" s="28"/>
      <c r="F34" s="21"/>
    </row>
    <row r="35" spans="1:6" ht="14.25" x14ac:dyDescent="0.2">
      <c r="A35" s="21"/>
      <c r="B35" s="58"/>
      <c r="C35" s="58"/>
      <c r="D35" s="58"/>
      <c r="E35" s="28"/>
      <c r="F35" s="21"/>
    </row>
    <row r="36" spans="1:6" ht="31.5" customHeight="1" x14ac:dyDescent="0.2">
      <c r="A36" s="21"/>
      <c r="B36" s="58" t="s">
        <v>161</v>
      </c>
      <c r="C36" s="58"/>
      <c r="D36" s="58"/>
      <c r="E36" s="28"/>
      <c r="F36" s="21"/>
    </row>
    <row r="37" spans="1:6" ht="14.25" x14ac:dyDescent="0.2">
      <c r="A37" s="21"/>
      <c r="B37" s="58"/>
      <c r="C37" s="58"/>
      <c r="D37" s="58"/>
      <c r="E37" s="28"/>
      <c r="F37" s="21"/>
    </row>
    <row r="38" spans="1:6" ht="14.25" x14ac:dyDescent="0.2">
      <c r="A38" s="21"/>
      <c r="B38" s="58" t="s">
        <v>160</v>
      </c>
      <c r="C38" s="58"/>
      <c r="D38" s="58"/>
      <c r="E38" s="28"/>
      <c r="F38" s="21"/>
    </row>
    <row r="39" spans="1:6" ht="14.25" x14ac:dyDescent="0.2">
      <c r="A39" s="21"/>
      <c r="B39" s="58"/>
      <c r="C39" s="58"/>
      <c r="D39" s="58"/>
      <c r="E39" s="28"/>
      <c r="F39" s="21"/>
    </row>
    <row r="40" spans="1:6" ht="14.25" x14ac:dyDescent="0.2">
      <c r="A40" s="21"/>
      <c r="B40" s="58" t="s">
        <v>164</v>
      </c>
      <c r="C40" s="58"/>
      <c r="D40" s="58"/>
      <c r="E40" s="28"/>
      <c r="F40" s="21"/>
    </row>
    <row r="41" spans="1:6" ht="14.25" x14ac:dyDescent="0.2">
      <c r="A41" s="21"/>
      <c r="B41" s="58"/>
      <c r="C41" s="58"/>
      <c r="D41" s="58"/>
      <c r="E41" s="28"/>
      <c r="F41" s="21"/>
    </row>
    <row r="42" spans="1:6" ht="14.25" x14ac:dyDescent="0.2">
      <c r="A42" s="21"/>
      <c r="B42" s="58" t="s">
        <v>165</v>
      </c>
      <c r="C42" s="58"/>
      <c r="D42" s="58"/>
      <c r="E42" s="28"/>
      <c r="F42" s="21"/>
    </row>
    <row r="43" spans="1:6" ht="14.25" x14ac:dyDescent="0.2">
      <c r="A43" s="21"/>
      <c r="B43" s="58"/>
      <c r="C43" s="58"/>
      <c r="D43" s="58"/>
      <c r="E43" s="28"/>
      <c r="F43" s="21"/>
    </row>
    <row r="44" spans="1:6" ht="14.25" x14ac:dyDescent="0.2">
      <c r="A44" s="21"/>
      <c r="B44" s="58" t="s">
        <v>152</v>
      </c>
      <c r="C44" s="58"/>
      <c r="D44" s="58"/>
      <c r="E44" s="28"/>
      <c r="F44" s="21"/>
    </row>
    <row r="45" spans="1:6" ht="14.25" x14ac:dyDescent="0.2">
      <c r="A45" s="21"/>
      <c r="B45" s="58"/>
      <c r="C45" s="58"/>
      <c r="D45" s="58"/>
      <c r="E45" s="28"/>
      <c r="F45" s="21"/>
    </row>
    <row r="46" spans="1:6" ht="14.25" x14ac:dyDescent="0.2">
      <c r="A46" s="21"/>
      <c r="B46" s="58"/>
      <c r="C46" s="58"/>
      <c r="D46" s="58"/>
      <c r="E46" s="28"/>
      <c r="F46" s="21"/>
    </row>
    <row r="47" spans="1:6" ht="14.25" x14ac:dyDescent="0.2">
      <c r="A47" s="21"/>
      <c r="B47" s="58"/>
      <c r="C47" s="58"/>
      <c r="D47" s="58"/>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ht="30" customHeight="1" x14ac:dyDescent="0.2">
      <c r="A65" s="21"/>
      <c r="B65" s="58"/>
      <c r="C65" s="58"/>
      <c r="D65" s="58"/>
      <c r="E65" s="28"/>
      <c r="F65" s="21"/>
    </row>
    <row r="66" spans="1:6" s="50" customFormat="1" ht="14.25" x14ac:dyDescent="0.2">
      <c r="A66" s="46"/>
      <c r="B66" s="47"/>
      <c r="C66" s="48"/>
      <c r="D66" s="48"/>
      <c r="E66" s="49"/>
      <c r="F66" s="46"/>
    </row>
    <row r="67" spans="1:6" s="50" customFormat="1" ht="14.25" x14ac:dyDescent="0.2">
      <c r="A67" s="46"/>
      <c r="B67" s="47"/>
      <c r="C67" s="51"/>
      <c r="D67" s="52"/>
      <c r="E67" s="49"/>
      <c r="F67" s="46"/>
    </row>
    <row r="68" spans="1:6" ht="13.5" customHeight="1" x14ac:dyDescent="0.2">
      <c r="A68" s="21"/>
      <c r="B68" s="58"/>
      <c r="C68" s="58"/>
      <c r="D68" s="58"/>
      <c r="E68" s="28"/>
      <c r="F68" s="21"/>
    </row>
    <row r="69" spans="1:6" ht="13.5" customHeight="1" x14ac:dyDescent="0.2">
      <c r="A69" s="21"/>
      <c r="B69" s="25" t="s">
        <v>15</v>
      </c>
      <c r="C69" s="26"/>
      <c r="D69" s="26"/>
      <c r="E69" s="29">
        <f>25*350</f>
        <v>8750</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8750</v>
      </c>
      <c r="F72" s="21"/>
    </row>
    <row r="73" spans="1:6" ht="13.5" customHeight="1" x14ac:dyDescent="0.2">
      <c r="A73" s="21"/>
      <c r="B73" s="26" t="s">
        <v>5</v>
      </c>
      <c r="C73" s="31">
        <v>0.05</v>
      </c>
      <c r="D73" s="26"/>
      <c r="E73" s="35">
        <f>ROUND(E72*C73,2)</f>
        <v>437.5</v>
      </c>
      <c r="F73" s="21"/>
    </row>
    <row r="74" spans="1:6" ht="13.5" customHeight="1" x14ac:dyDescent="0.2">
      <c r="A74" s="21"/>
      <c r="B74" s="26" t="s">
        <v>4</v>
      </c>
      <c r="C74" s="42">
        <v>9.9750000000000005E-2</v>
      </c>
      <c r="D74" s="26"/>
      <c r="E74" s="43">
        <f>ROUND(E72*C74,2)</f>
        <v>872.81</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10060.31</v>
      </c>
      <c r="F76" s="21"/>
    </row>
    <row r="77" spans="1:6" ht="15.75" thickTop="1" x14ac:dyDescent="0.2">
      <c r="A77" s="21"/>
      <c r="B77" s="62"/>
      <c r="C77" s="62"/>
      <c r="D77" s="62"/>
      <c r="E77" s="36"/>
      <c r="F77" s="21"/>
    </row>
    <row r="78" spans="1:6" ht="15" x14ac:dyDescent="0.2">
      <c r="A78" s="21"/>
      <c r="B78" s="59" t="s">
        <v>18</v>
      </c>
      <c r="C78" s="59"/>
      <c r="D78" s="59"/>
      <c r="E78" s="36">
        <v>0</v>
      </c>
      <c r="F78" s="21"/>
    </row>
    <row r="79" spans="1:6" ht="15" x14ac:dyDescent="0.2">
      <c r="A79" s="21"/>
      <c r="B79" s="62"/>
      <c r="C79" s="62"/>
      <c r="D79" s="62"/>
      <c r="E79" s="36"/>
      <c r="F79" s="21"/>
    </row>
    <row r="80" spans="1:6" ht="19.5" customHeight="1" x14ac:dyDescent="0.2">
      <c r="A80" s="21"/>
      <c r="B80" s="37" t="s">
        <v>17</v>
      </c>
      <c r="C80" s="38"/>
      <c r="D80" s="38"/>
      <c r="E80" s="39">
        <f>E76-E78</f>
        <v>10060.31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6"/>
      <c r="C83" s="56"/>
      <c r="D83" s="56"/>
      <c r="E83" s="56"/>
      <c r="F83" s="21"/>
    </row>
    <row r="84" spans="1:6" ht="14.25" x14ac:dyDescent="0.2">
      <c r="A84" s="64" t="s">
        <v>29</v>
      </c>
      <c r="B84" s="64"/>
      <c r="C84" s="64"/>
      <c r="D84" s="64"/>
      <c r="E84" s="64"/>
      <c r="F84" s="64"/>
    </row>
    <row r="85" spans="1:6" ht="14.25" x14ac:dyDescent="0.2">
      <c r="A85" s="60" t="s">
        <v>30</v>
      </c>
      <c r="B85" s="60"/>
      <c r="C85" s="60"/>
      <c r="D85" s="60"/>
      <c r="E85" s="60"/>
      <c r="F85" s="60"/>
    </row>
    <row r="86" spans="1:6" x14ac:dyDescent="0.2">
      <c r="A86" s="21"/>
      <c r="B86" s="21"/>
      <c r="C86" s="21"/>
      <c r="D86" s="21"/>
      <c r="E86" s="21"/>
      <c r="F86" s="21"/>
    </row>
    <row r="87" spans="1:6" x14ac:dyDescent="0.2">
      <c r="A87" s="21"/>
      <c r="B87" s="57"/>
      <c r="C87" s="57"/>
      <c r="D87" s="57"/>
      <c r="E87" s="57"/>
      <c r="F87" s="21"/>
    </row>
    <row r="88" spans="1:6" ht="15" x14ac:dyDescent="0.2">
      <c r="A88" s="63" t="s">
        <v>7</v>
      </c>
      <c r="B88" s="63"/>
      <c r="C88" s="63"/>
      <c r="D88" s="63"/>
      <c r="E88" s="63"/>
      <c r="F88" s="63"/>
    </row>
    <row r="90" spans="1:6" ht="39.75" customHeight="1" x14ac:dyDescent="0.2">
      <c r="B90" s="54"/>
      <c r="C90" s="55"/>
      <c r="D90" s="55"/>
    </row>
    <row r="91" spans="1:6" ht="13.5" customHeight="1" x14ac:dyDescent="0.2"/>
    <row r="92" spans="1:6" x14ac:dyDescent="0.2">
      <c r="B92" s="16"/>
      <c r="C92" s="16"/>
      <c r="D92" s="16"/>
    </row>
  </sheetData>
  <mergeCells count="44">
    <mergeCell ref="B87:E87"/>
    <mergeCell ref="A88:F88"/>
    <mergeCell ref="B90:D90"/>
    <mergeCell ref="B77:D77"/>
    <mergeCell ref="B78:D78"/>
    <mergeCell ref="B79:D79"/>
    <mergeCell ref="B83:E83"/>
    <mergeCell ref="A84:F84"/>
    <mergeCell ref="A85:F85"/>
    <mergeCell ref="B68:D68"/>
    <mergeCell ref="B55:D55"/>
    <mergeCell ref="B56:D56"/>
    <mergeCell ref="B57:D57"/>
    <mergeCell ref="B58:D58"/>
    <mergeCell ref="B59:D59"/>
    <mergeCell ref="B60:D60"/>
    <mergeCell ref="B61:D61"/>
    <mergeCell ref="B62:D62"/>
    <mergeCell ref="B63:D63"/>
    <mergeCell ref="B64:D64"/>
    <mergeCell ref="B65:D65"/>
    <mergeCell ref="B50:D50"/>
    <mergeCell ref="B51:D51"/>
    <mergeCell ref="B52:D52"/>
    <mergeCell ref="B53:D53"/>
    <mergeCell ref="B54:D54"/>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7:B79 B12:B20 B33:B68" xr:uid="{3E01601A-35F6-4913-A36A-E76D5424925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BB4EA-D543-4A1D-8003-8E67E27A09C5}">
  <sheetPr>
    <pageSetUpPr fitToPage="1"/>
  </sheetPr>
  <dimension ref="A12:F91"/>
  <sheetViews>
    <sheetView view="pageBreakPreview" topLeftCell="A26" zoomScale="80" zoomScaleNormal="100" zoomScaleSheetLayoutView="80" workbookViewId="0">
      <selection activeCell="B61" sqref="B61:D6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158</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167</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58"/>
      <c r="C33" s="58"/>
      <c r="D33" s="58"/>
      <c r="E33" s="28"/>
      <c r="F33" s="21"/>
    </row>
    <row r="34" spans="1:6" ht="14.25" x14ac:dyDescent="0.2">
      <c r="A34" s="21"/>
      <c r="B34" s="58" t="s">
        <v>170</v>
      </c>
      <c r="C34" s="58"/>
      <c r="D34" s="58"/>
      <c r="E34" s="28"/>
      <c r="F34" s="21"/>
    </row>
    <row r="35" spans="1:6" ht="14.25" x14ac:dyDescent="0.2">
      <c r="A35" s="21"/>
      <c r="B35" s="58"/>
      <c r="C35" s="58"/>
      <c r="D35" s="58"/>
      <c r="E35" s="28"/>
      <c r="F35" s="21"/>
    </row>
    <row r="36" spans="1:6" ht="27.75" customHeight="1" x14ac:dyDescent="0.2">
      <c r="A36" s="21"/>
      <c r="B36" s="58" t="s">
        <v>171</v>
      </c>
      <c r="C36" s="58"/>
      <c r="D36" s="58"/>
      <c r="E36" s="28"/>
      <c r="F36" s="21"/>
    </row>
    <row r="37" spans="1:6" ht="14.25" x14ac:dyDescent="0.2">
      <c r="A37" s="21"/>
      <c r="B37" s="58"/>
      <c r="C37" s="58"/>
      <c r="D37" s="58"/>
      <c r="E37" s="28"/>
      <c r="F37" s="21"/>
    </row>
    <row r="38" spans="1:6" ht="14.25" x14ac:dyDescent="0.2">
      <c r="A38" s="21"/>
      <c r="B38" s="58" t="s">
        <v>173</v>
      </c>
      <c r="C38" s="58"/>
      <c r="D38" s="58"/>
      <c r="E38" s="28"/>
      <c r="F38" s="21"/>
    </row>
    <row r="39" spans="1:6" ht="14.25" x14ac:dyDescent="0.2">
      <c r="A39" s="21"/>
      <c r="B39" s="58"/>
      <c r="C39" s="58"/>
      <c r="D39" s="58"/>
      <c r="E39" s="28"/>
      <c r="F39" s="21"/>
    </row>
    <row r="40" spans="1:6" ht="14.25" x14ac:dyDescent="0.2">
      <c r="A40" s="21"/>
      <c r="B40" s="58" t="s">
        <v>172</v>
      </c>
      <c r="C40" s="58"/>
      <c r="D40" s="58"/>
      <c r="E40" s="28"/>
      <c r="F40" s="21"/>
    </row>
    <row r="41" spans="1:6" ht="14.25" x14ac:dyDescent="0.2">
      <c r="A41" s="21"/>
      <c r="B41" s="58"/>
      <c r="C41" s="58"/>
      <c r="D41" s="58"/>
      <c r="E41" s="28"/>
      <c r="F41" s="21"/>
    </row>
    <row r="42" spans="1:6" ht="14.25" x14ac:dyDescent="0.2">
      <c r="A42" s="21"/>
      <c r="B42" s="58" t="s">
        <v>50</v>
      </c>
      <c r="C42" s="58"/>
      <c r="D42" s="58"/>
      <c r="E42" s="28"/>
      <c r="F42" s="21"/>
    </row>
    <row r="43" spans="1:6" ht="14.25" x14ac:dyDescent="0.2">
      <c r="A43" s="21"/>
      <c r="B43" s="58"/>
      <c r="C43" s="58"/>
      <c r="D43" s="58"/>
      <c r="E43" s="28"/>
      <c r="F43" s="21"/>
    </row>
    <row r="44" spans="1:6" ht="14.25" x14ac:dyDescent="0.2">
      <c r="A44" s="21"/>
      <c r="B44" s="58" t="s">
        <v>168</v>
      </c>
      <c r="C44" s="58"/>
      <c r="D44" s="58"/>
      <c r="E44" s="28"/>
      <c r="F44" s="21"/>
    </row>
    <row r="45" spans="1:6" ht="14.25" x14ac:dyDescent="0.2">
      <c r="A45" s="21"/>
      <c r="B45" s="58"/>
      <c r="C45" s="58"/>
      <c r="D45" s="58"/>
      <c r="E45" s="28"/>
      <c r="F45" s="21"/>
    </row>
    <row r="46" spans="1:6" ht="14.25" x14ac:dyDescent="0.2">
      <c r="A46" s="21"/>
      <c r="B46" s="58" t="s">
        <v>169</v>
      </c>
      <c r="C46" s="58"/>
      <c r="D46" s="58"/>
      <c r="E46" s="28"/>
      <c r="F46" s="21"/>
    </row>
    <row r="47" spans="1:6" ht="14.25" x14ac:dyDescent="0.2">
      <c r="A47" s="21"/>
      <c r="B47" s="58"/>
      <c r="C47" s="58"/>
      <c r="D47" s="58"/>
      <c r="E47" s="28"/>
      <c r="F47" s="21"/>
    </row>
    <row r="48" spans="1:6" ht="14.25" x14ac:dyDescent="0.2">
      <c r="A48" s="21"/>
      <c r="B48" s="58" t="s">
        <v>9</v>
      </c>
      <c r="C48" s="58"/>
      <c r="D48" s="58"/>
      <c r="E48" s="28"/>
      <c r="F48" s="21"/>
    </row>
    <row r="49" spans="1:6" ht="14.25" x14ac:dyDescent="0.2">
      <c r="A49" s="21"/>
      <c r="B49" s="58"/>
      <c r="C49" s="58"/>
      <c r="D49" s="58"/>
      <c r="E49" s="28"/>
      <c r="F49" s="21"/>
    </row>
    <row r="50" spans="1:6" ht="14.25" x14ac:dyDescent="0.2">
      <c r="A50" s="21"/>
      <c r="B50" s="58" t="s">
        <v>33</v>
      </c>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30" customHeight="1" x14ac:dyDescent="0.2">
      <c r="A64" s="21"/>
      <c r="B64" s="58"/>
      <c r="C64" s="58"/>
      <c r="D64" s="58"/>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3.5" customHeight="1" x14ac:dyDescent="0.2">
      <c r="A67" s="21"/>
      <c r="B67" s="58"/>
      <c r="C67" s="58"/>
      <c r="D67" s="58"/>
      <c r="E67" s="28"/>
      <c r="F67" s="21"/>
    </row>
    <row r="68" spans="1:6" ht="13.5" customHeight="1" x14ac:dyDescent="0.2">
      <c r="A68" s="21"/>
      <c r="B68" s="25" t="s">
        <v>15</v>
      </c>
      <c r="C68" s="26"/>
      <c r="D68" s="26"/>
      <c r="E68" s="29">
        <f>15.5*350</f>
        <v>5425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5425</v>
      </c>
      <c r="F71" s="21"/>
    </row>
    <row r="72" spans="1:6" ht="13.5" customHeight="1" x14ac:dyDescent="0.2">
      <c r="A72" s="21"/>
      <c r="B72" s="26" t="s">
        <v>5</v>
      </c>
      <c r="C72" s="31">
        <v>0.05</v>
      </c>
      <c r="D72" s="26"/>
      <c r="E72" s="35">
        <f>ROUND(E71*C72,2)</f>
        <v>271.25</v>
      </c>
      <c r="F72" s="21"/>
    </row>
    <row r="73" spans="1:6" ht="13.5" customHeight="1" x14ac:dyDescent="0.2">
      <c r="A73" s="21"/>
      <c r="B73" s="26" t="s">
        <v>4</v>
      </c>
      <c r="C73" s="42">
        <v>9.9750000000000005E-2</v>
      </c>
      <c r="D73" s="26"/>
      <c r="E73" s="43">
        <f>ROUND(E71*C73,2)</f>
        <v>541.14</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6237.39</v>
      </c>
      <c r="F75" s="21"/>
    </row>
    <row r="76" spans="1:6" ht="15.75" thickTop="1" x14ac:dyDescent="0.2">
      <c r="A76" s="21"/>
      <c r="B76" s="62"/>
      <c r="C76" s="62"/>
      <c r="D76" s="62"/>
      <c r="E76" s="36"/>
      <c r="F76" s="21"/>
    </row>
    <row r="77" spans="1:6" ht="15" x14ac:dyDescent="0.2">
      <c r="A77" s="21"/>
      <c r="B77" s="59" t="s">
        <v>18</v>
      </c>
      <c r="C77" s="59"/>
      <c r="D77" s="59"/>
      <c r="E77" s="36">
        <v>0</v>
      </c>
      <c r="F77" s="21"/>
    </row>
    <row r="78" spans="1:6" ht="15" x14ac:dyDescent="0.2">
      <c r="A78" s="21"/>
      <c r="B78" s="62"/>
      <c r="C78" s="62"/>
      <c r="D78" s="62"/>
      <c r="E78" s="36"/>
      <c r="F78" s="21"/>
    </row>
    <row r="79" spans="1:6" ht="19.5" customHeight="1" x14ac:dyDescent="0.2">
      <c r="A79" s="21"/>
      <c r="B79" s="37" t="s">
        <v>17</v>
      </c>
      <c r="C79" s="38"/>
      <c r="D79" s="38"/>
      <c r="E79" s="39">
        <f>E75-E77</f>
        <v>6237.39</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6"/>
      <c r="C82" s="56"/>
      <c r="D82" s="56"/>
      <c r="E82" s="56"/>
      <c r="F82" s="21"/>
    </row>
    <row r="83" spans="1:6" ht="14.25" x14ac:dyDescent="0.2">
      <c r="A83" s="64" t="s">
        <v>29</v>
      </c>
      <c r="B83" s="64"/>
      <c r="C83" s="64"/>
      <c r="D83" s="64"/>
      <c r="E83" s="64"/>
      <c r="F83" s="64"/>
    </row>
    <row r="84" spans="1:6" ht="14.25" x14ac:dyDescent="0.2">
      <c r="A84" s="60" t="s">
        <v>30</v>
      </c>
      <c r="B84" s="60"/>
      <c r="C84" s="60"/>
      <c r="D84" s="60"/>
      <c r="E84" s="60"/>
      <c r="F84" s="60"/>
    </row>
    <row r="85" spans="1:6" x14ac:dyDescent="0.2">
      <c r="A85" s="21"/>
      <c r="B85" s="21"/>
      <c r="C85" s="21"/>
      <c r="D85" s="21"/>
      <c r="E85" s="21"/>
      <c r="F85" s="21"/>
    </row>
    <row r="86" spans="1:6" x14ac:dyDescent="0.2">
      <c r="A86" s="21"/>
      <c r="B86" s="57"/>
      <c r="C86" s="57"/>
      <c r="D86" s="57"/>
      <c r="E86" s="57"/>
      <c r="F86" s="21"/>
    </row>
    <row r="87" spans="1:6" ht="15" x14ac:dyDescent="0.2">
      <c r="A87" s="63" t="s">
        <v>7</v>
      </c>
      <c r="B87" s="63"/>
      <c r="C87" s="63"/>
      <c r="D87" s="63"/>
      <c r="E87" s="63"/>
      <c r="F87" s="63"/>
    </row>
    <row r="89" spans="1:6" ht="39.75" customHeight="1" x14ac:dyDescent="0.2">
      <c r="B89" s="54"/>
      <c r="C89" s="55"/>
      <c r="D89" s="55"/>
    </row>
    <row r="90" spans="1:6" ht="13.5" customHeight="1" x14ac:dyDescent="0.2"/>
    <row r="91" spans="1:6" x14ac:dyDescent="0.2">
      <c r="B91" s="16"/>
      <c r="C91" s="16"/>
      <c r="D91" s="16"/>
    </row>
  </sheetData>
  <mergeCells count="43">
    <mergeCell ref="A30:F30"/>
    <mergeCell ref="B43:D43"/>
    <mergeCell ref="B44:D44"/>
    <mergeCell ref="B45:D45"/>
    <mergeCell ref="B46:D46"/>
    <mergeCell ref="B33:D33"/>
    <mergeCell ref="B34:D34"/>
    <mergeCell ref="B35:D35"/>
    <mergeCell ref="B36:D36"/>
    <mergeCell ref="B39:D39"/>
    <mergeCell ref="B40:D40"/>
    <mergeCell ref="B54:D54"/>
    <mergeCell ref="B42:D42"/>
    <mergeCell ref="B37:D37"/>
    <mergeCell ref="B38:D38"/>
    <mergeCell ref="B47:D47"/>
    <mergeCell ref="B48:D48"/>
    <mergeCell ref="B41:D41"/>
    <mergeCell ref="B49:D49"/>
    <mergeCell ref="B50:D50"/>
    <mergeCell ref="B51:D51"/>
    <mergeCell ref="B52:D52"/>
    <mergeCell ref="B53:D53"/>
    <mergeCell ref="B76:D76"/>
    <mergeCell ref="B55:D55"/>
    <mergeCell ref="B56:D56"/>
    <mergeCell ref="B57:D57"/>
    <mergeCell ref="B58:D58"/>
    <mergeCell ref="B59:D59"/>
    <mergeCell ref="B60:D60"/>
    <mergeCell ref="B61:D61"/>
    <mergeCell ref="B62:D62"/>
    <mergeCell ref="B63:D63"/>
    <mergeCell ref="B64:D64"/>
    <mergeCell ref="B67:D67"/>
    <mergeCell ref="A87:F87"/>
    <mergeCell ref="B89:D89"/>
    <mergeCell ref="B77:D77"/>
    <mergeCell ref="B78:D78"/>
    <mergeCell ref="B82:E82"/>
    <mergeCell ref="A83:F83"/>
    <mergeCell ref="A84:F84"/>
    <mergeCell ref="B86:E86"/>
  </mergeCells>
  <dataValidations count="1">
    <dataValidation type="list" allowBlank="1" showInputMessage="1" showErrorMessage="1" sqref="B76:B78 B12:B20 B47:B67 B33:B46" xr:uid="{2BA6C030-0F07-4FEE-B553-C10EC469684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6259A-9502-441F-949F-53214CABDE38}">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158</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175</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58"/>
      <c r="C33" s="58"/>
      <c r="D33" s="58"/>
      <c r="E33" s="28"/>
      <c r="F33" s="21"/>
    </row>
    <row r="34" spans="1:6" ht="14.25" x14ac:dyDescent="0.2">
      <c r="A34" s="21"/>
      <c r="B34" s="58" t="s">
        <v>176</v>
      </c>
      <c r="C34" s="58"/>
      <c r="D34" s="58"/>
      <c r="E34" s="28"/>
      <c r="F34" s="21"/>
    </row>
    <row r="35" spans="1:6" ht="14.25" x14ac:dyDescent="0.2">
      <c r="A35" s="21"/>
      <c r="B35" s="58"/>
      <c r="C35" s="58"/>
      <c r="D35" s="58"/>
      <c r="E35" s="28"/>
      <c r="F35" s="21"/>
    </row>
    <row r="36" spans="1:6" ht="14.25" x14ac:dyDescent="0.2">
      <c r="A36" s="21"/>
      <c r="B36" s="58" t="s">
        <v>177</v>
      </c>
      <c r="C36" s="58"/>
      <c r="D36" s="58"/>
      <c r="E36" s="28"/>
      <c r="F36" s="21"/>
    </row>
    <row r="37" spans="1:6" ht="14.25" x14ac:dyDescent="0.2">
      <c r="A37" s="21"/>
      <c r="B37" s="58"/>
      <c r="C37" s="58"/>
      <c r="D37" s="58"/>
      <c r="E37" s="28"/>
      <c r="F37" s="21"/>
    </row>
    <row r="38" spans="1:6" ht="14.25" x14ac:dyDescent="0.2">
      <c r="A38" s="21"/>
      <c r="B38" s="58" t="s">
        <v>178</v>
      </c>
      <c r="C38" s="58"/>
      <c r="D38" s="58"/>
      <c r="E38" s="28"/>
      <c r="F38" s="21"/>
    </row>
    <row r="39" spans="1:6" ht="14.25" x14ac:dyDescent="0.2">
      <c r="A39" s="21"/>
      <c r="B39" s="58"/>
      <c r="C39" s="58"/>
      <c r="D39" s="58"/>
      <c r="E39" s="28"/>
      <c r="F39" s="21"/>
    </row>
    <row r="40" spans="1:6" ht="14.25" x14ac:dyDescent="0.2">
      <c r="A40" s="21"/>
      <c r="B40" s="58" t="s">
        <v>179</v>
      </c>
      <c r="C40" s="58"/>
      <c r="D40" s="58"/>
      <c r="E40" s="28"/>
      <c r="F40" s="21"/>
    </row>
    <row r="41" spans="1:6" ht="14.25" x14ac:dyDescent="0.2">
      <c r="A41" s="21"/>
      <c r="B41" s="58"/>
      <c r="C41" s="58"/>
      <c r="D41" s="58"/>
      <c r="E41" s="28"/>
      <c r="F41" s="21"/>
    </row>
    <row r="42" spans="1:6" ht="14.25" x14ac:dyDescent="0.2">
      <c r="A42" s="21"/>
      <c r="B42" s="58" t="s">
        <v>180</v>
      </c>
      <c r="C42" s="58"/>
      <c r="D42" s="58"/>
      <c r="E42" s="28"/>
      <c r="F42" s="21"/>
    </row>
    <row r="43" spans="1:6" ht="14.25" x14ac:dyDescent="0.2">
      <c r="A43" s="21"/>
      <c r="B43" s="58"/>
      <c r="C43" s="58"/>
      <c r="D43" s="58"/>
      <c r="E43" s="28"/>
      <c r="F43" s="21"/>
    </row>
    <row r="44" spans="1:6" ht="14.25" x14ac:dyDescent="0.2">
      <c r="A44" s="21"/>
      <c r="B44" s="58" t="s">
        <v>181</v>
      </c>
      <c r="C44" s="58"/>
      <c r="D44" s="58"/>
      <c r="E44" s="28"/>
      <c r="F44" s="21"/>
    </row>
    <row r="45" spans="1:6" ht="14.25" x14ac:dyDescent="0.2">
      <c r="A45" s="21"/>
      <c r="B45" s="58"/>
      <c r="C45" s="58"/>
      <c r="D45" s="58"/>
      <c r="E45" s="28"/>
      <c r="F45" s="21"/>
    </row>
    <row r="46" spans="1:6" ht="14.25" x14ac:dyDescent="0.2">
      <c r="A46" s="21"/>
      <c r="B46" s="58"/>
      <c r="C46" s="58"/>
      <c r="D46" s="58"/>
      <c r="E46" s="28"/>
      <c r="F46" s="21"/>
    </row>
    <row r="47" spans="1:6" ht="14.25" x14ac:dyDescent="0.2">
      <c r="A47" s="21"/>
      <c r="B47" s="58"/>
      <c r="C47" s="58"/>
      <c r="D47" s="58"/>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ht="30" customHeight="1" x14ac:dyDescent="0.2">
      <c r="A65" s="21"/>
      <c r="B65" s="58"/>
      <c r="C65" s="58"/>
      <c r="D65" s="58"/>
      <c r="E65" s="28"/>
      <c r="F65" s="21"/>
    </row>
    <row r="66" spans="1:6" s="50" customFormat="1" ht="14.25" x14ac:dyDescent="0.2">
      <c r="A66" s="46"/>
      <c r="B66" s="47"/>
      <c r="C66" s="48"/>
      <c r="D66" s="48"/>
      <c r="E66" s="49"/>
      <c r="F66" s="46"/>
    </row>
    <row r="67" spans="1:6" s="50" customFormat="1" ht="14.25" x14ac:dyDescent="0.2">
      <c r="A67" s="46"/>
      <c r="B67" s="47"/>
      <c r="C67" s="51"/>
      <c r="D67" s="52"/>
      <c r="E67" s="49"/>
      <c r="F67" s="46"/>
    </row>
    <row r="68" spans="1:6" ht="13.5" customHeight="1" x14ac:dyDescent="0.2">
      <c r="A68" s="21"/>
      <c r="B68" s="58"/>
      <c r="C68" s="58"/>
      <c r="D68" s="58"/>
      <c r="E68" s="28"/>
      <c r="F68" s="21"/>
    </row>
    <row r="69" spans="1:6" ht="13.5" customHeight="1" x14ac:dyDescent="0.2">
      <c r="A69" s="21"/>
      <c r="B69" s="25" t="s">
        <v>15</v>
      </c>
      <c r="C69" s="26"/>
      <c r="D69" s="26"/>
      <c r="E69" s="29">
        <f>6.75*350</f>
        <v>2362.5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2362.5</v>
      </c>
      <c r="F72" s="21"/>
    </row>
    <row r="73" spans="1:6" ht="13.5" customHeight="1" x14ac:dyDescent="0.2">
      <c r="A73" s="21"/>
      <c r="B73" s="26" t="s">
        <v>5</v>
      </c>
      <c r="C73" s="31">
        <v>0.05</v>
      </c>
      <c r="D73" s="26"/>
      <c r="E73" s="35">
        <f>ROUND(E72*C73,2)</f>
        <v>118.13</v>
      </c>
      <c r="F73" s="21"/>
    </row>
    <row r="74" spans="1:6" ht="13.5" customHeight="1" x14ac:dyDescent="0.2">
      <c r="A74" s="21"/>
      <c r="B74" s="26" t="s">
        <v>4</v>
      </c>
      <c r="C74" s="42">
        <v>9.9750000000000005E-2</v>
      </c>
      <c r="D74" s="26"/>
      <c r="E74" s="43">
        <f>ROUND(E72*C74,2)</f>
        <v>235.66</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2716.29</v>
      </c>
      <c r="F76" s="21"/>
    </row>
    <row r="77" spans="1:6" ht="15.75" thickTop="1" x14ac:dyDescent="0.2">
      <c r="A77" s="21"/>
      <c r="B77" s="62"/>
      <c r="C77" s="62"/>
      <c r="D77" s="62"/>
      <c r="E77" s="36"/>
      <c r="F77" s="21"/>
    </row>
    <row r="78" spans="1:6" ht="15" x14ac:dyDescent="0.2">
      <c r="A78" s="21"/>
      <c r="B78" s="59" t="s">
        <v>18</v>
      </c>
      <c r="C78" s="59"/>
      <c r="D78" s="59"/>
      <c r="E78" s="36">
        <v>0</v>
      </c>
      <c r="F78" s="21"/>
    </row>
    <row r="79" spans="1:6" ht="15" x14ac:dyDescent="0.2">
      <c r="A79" s="21"/>
      <c r="B79" s="62"/>
      <c r="C79" s="62"/>
      <c r="D79" s="62"/>
      <c r="E79" s="36"/>
      <c r="F79" s="21"/>
    </row>
    <row r="80" spans="1:6" ht="19.5" customHeight="1" x14ac:dyDescent="0.2">
      <c r="A80" s="21"/>
      <c r="B80" s="37" t="s">
        <v>17</v>
      </c>
      <c r="C80" s="38"/>
      <c r="D80" s="38"/>
      <c r="E80" s="39">
        <f>E76-E78</f>
        <v>2716.29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6"/>
      <c r="C83" s="56"/>
      <c r="D83" s="56"/>
      <c r="E83" s="56"/>
      <c r="F83" s="21"/>
    </row>
    <row r="84" spans="1:6" ht="14.25" x14ac:dyDescent="0.2">
      <c r="A84" s="64" t="s">
        <v>29</v>
      </c>
      <c r="B84" s="64"/>
      <c r="C84" s="64"/>
      <c r="D84" s="64"/>
      <c r="E84" s="64"/>
      <c r="F84" s="64"/>
    </row>
    <row r="85" spans="1:6" ht="14.25" x14ac:dyDescent="0.2">
      <c r="A85" s="60" t="s">
        <v>30</v>
      </c>
      <c r="B85" s="60"/>
      <c r="C85" s="60"/>
      <c r="D85" s="60"/>
      <c r="E85" s="60"/>
      <c r="F85" s="60"/>
    </row>
    <row r="86" spans="1:6" x14ac:dyDescent="0.2">
      <c r="A86" s="21"/>
      <c r="B86" s="21"/>
      <c r="C86" s="21"/>
      <c r="D86" s="21"/>
      <c r="E86" s="21"/>
      <c r="F86" s="21"/>
    </row>
    <row r="87" spans="1:6" x14ac:dyDescent="0.2">
      <c r="A87" s="21"/>
      <c r="B87" s="57"/>
      <c r="C87" s="57"/>
      <c r="D87" s="57"/>
      <c r="E87" s="57"/>
      <c r="F87" s="21"/>
    </row>
    <row r="88" spans="1:6" ht="15" x14ac:dyDescent="0.2">
      <c r="A88" s="63" t="s">
        <v>7</v>
      </c>
      <c r="B88" s="63"/>
      <c r="C88" s="63"/>
      <c r="D88" s="63"/>
      <c r="E88" s="63"/>
      <c r="F88" s="63"/>
    </row>
    <row r="90" spans="1:6" ht="39.75" customHeight="1" x14ac:dyDescent="0.2">
      <c r="B90" s="54"/>
      <c r="C90" s="55"/>
      <c r="D90" s="55"/>
    </row>
    <row r="91" spans="1:6" ht="13.5" customHeight="1" x14ac:dyDescent="0.2"/>
    <row r="92" spans="1:6" x14ac:dyDescent="0.2">
      <c r="B92" s="16"/>
      <c r="C92" s="16"/>
      <c r="D92" s="16"/>
    </row>
  </sheetData>
  <mergeCells count="44">
    <mergeCell ref="B90:D90"/>
    <mergeCell ref="B52:D52"/>
    <mergeCell ref="B79:D79"/>
    <mergeCell ref="B83:E83"/>
    <mergeCell ref="A84:F84"/>
    <mergeCell ref="A85:F85"/>
    <mergeCell ref="B87:E87"/>
    <mergeCell ref="A88:F88"/>
    <mergeCell ref="B63:D63"/>
    <mergeCell ref="B64:D64"/>
    <mergeCell ref="B65:D65"/>
    <mergeCell ref="B68:D68"/>
    <mergeCell ref="B77:D77"/>
    <mergeCell ref="B78:D78"/>
    <mergeCell ref="B57:D57"/>
    <mergeCell ref="B58:D58"/>
    <mergeCell ref="B59:D59"/>
    <mergeCell ref="B60:D60"/>
    <mergeCell ref="B61:D61"/>
    <mergeCell ref="B62:D62"/>
    <mergeCell ref="B50:D50"/>
    <mergeCell ref="B51:D51"/>
    <mergeCell ref="B53:D53"/>
    <mergeCell ref="B54:D54"/>
    <mergeCell ref="B55:D55"/>
    <mergeCell ref="B56:D56"/>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7:B79 B12:B20 B33:B68" xr:uid="{E70084AE-ED6E-4222-BE7E-78BB6FABD8E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C3D22-0204-44B8-8EBE-0E17B41AF9FF}">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182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158</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183</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58"/>
      <c r="C33" s="58"/>
      <c r="D33" s="58"/>
      <c r="E33" s="28"/>
      <c r="F33" s="21"/>
    </row>
    <row r="34" spans="1:6" ht="14.25" x14ac:dyDescent="0.2">
      <c r="A34" s="21"/>
      <c r="B34" s="58" t="s">
        <v>184</v>
      </c>
      <c r="C34" s="58"/>
      <c r="D34" s="58"/>
      <c r="E34" s="28"/>
      <c r="F34" s="21"/>
    </row>
    <row r="35" spans="1:6" ht="14.25" x14ac:dyDescent="0.2">
      <c r="A35" s="21"/>
      <c r="B35" s="58"/>
      <c r="C35" s="58"/>
      <c r="D35" s="58"/>
      <c r="E35" s="28"/>
      <c r="F35" s="21"/>
    </row>
    <row r="36" spans="1:6" ht="29.25" customHeight="1" x14ac:dyDescent="0.2">
      <c r="A36" s="21"/>
      <c r="B36" s="58" t="s">
        <v>185</v>
      </c>
      <c r="C36" s="58"/>
      <c r="D36" s="58"/>
      <c r="E36" s="28"/>
      <c r="F36" s="21"/>
    </row>
    <row r="37" spans="1:6" ht="14.25" x14ac:dyDescent="0.2">
      <c r="A37" s="21"/>
      <c r="B37" s="58"/>
      <c r="C37" s="58"/>
      <c r="D37" s="58"/>
      <c r="E37" s="28"/>
      <c r="F37" s="21"/>
    </row>
    <row r="38" spans="1:6" ht="14.25" x14ac:dyDescent="0.2">
      <c r="A38" s="21"/>
      <c r="B38" s="58" t="s">
        <v>186</v>
      </c>
      <c r="C38" s="58"/>
      <c r="D38" s="58"/>
      <c r="E38" s="28"/>
      <c r="F38" s="21"/>
    </row>
    <row r="39" spans="1:6" ht="14.25" x14ac:dyDescent="0.2">
      <c r="A39" s="21"/>
      <c r="B39" s="58"/>
      <c r="C39" s="58"/>
      <c r="D39" s="58"/>
      <c r="E39" s="28"/>
      <c r="F39" s="21"/>
    </row>
    <row r="40" spans="1:6" ht="14.25" x14ac:dyDescent="0.2">
      <c r="A40" s="21"/>
      <c r="B40" s="58" t="s">
        <v>50</v>
      </c>
      <c r="C40" s="58"/>
      <c r="D40" s="58"/>
      <c r="E40" s="28"/>
      <c r="F40" s="21"/>
    </row>
    <row r="41" spans="1:6" ht="14.25" x14ac:dyDescent="0.2">
      <c r="A41" s="21"/>
      <c r="B41" s="58"/>
      <c r="C41" s="58"/>
      <c r="D41" s="58"/>
      <c r="E41" s="28"/>
      <c r="F41" s="21"/>
    </row>
    <row r="42" spans="1:6" ht="14.25" x14ac:dyDescent="0.2">
      <c r="A42" s="21"/>
      <c r="B42" s="58" t="s">
        <v>187</v>
      </c>
      <c r="C42" s="58"/>
      <c r="D42" s="58"/>
      <c r="E42" s="28"/>
      <c r="F42" s="21"/>
    </row>
    <row r="43" spans="1:6" ht="14.25" x14ac:dyDescent="0.2">
      <c r="A43" s="21"/>
      <c r="B43" s="58"/>
      <c r="C43" s="58"/>
      <c r="D43" s="58"/>
      <c r="E43" s="28"/>
      <c r="F43" s="21"/>
    </row>
    <row r="44" spans="1:6" ht="14.25" x14ac:dyDescent="0.2">
      <c r="A44" s="21"/>
      <c r="B44" s="58" t="s">
        <v>188</v>
      </c>
      <c r="C44" s="58"/>
      <c r="D44" s="58"/>
      <c r="E44" s="28"/>
      <c r="F44" s="21"/>
    </row>
    <row r="45" spans="1:6" ht="14.25" x14ac:dyDescent="0.2">
      <c r="A45" s="21"/>
      <c r="B45" s="58"/>
      <c r="C45" s="58"/>
      <c r="D45" s="58"/>
      <c r="E45" s="28"/>
      <c r="F45" s="21"/>
    </row>
    <row r="46" spans="1:6" ht="14.25" x14ac:dyDescent="0.2">
      <c r="A46" s="21"/>
      <c r="B46" s="58" t="s">
        <v>189</v>
      </c>
      <c r="C46" s="58"/>
      <c r="D46" s="58"/>
      <c r="E46" s="28"/>
      <c r="F46" s="21"/>
    </row>
    <row r="47" spans="1:6" ht="14.25" x14ac:dyDescent="0.2">
      <c r="A47" s="21"/>
      <c r="B47" s="58"/>
      <c r="C47" s="58"/>
      <c r="D47" s="58"/>
      <c r="E47" s="28"/>
      <c r="F47" s="21"/>
    </row>
    <row r="48" spans="1:6" ht="14.25" x14ac:dyDescent="0.2">
      <c r="A48" s="21"/>
      <c r="B48" s="58" t="s">
        <v>39</v>
      </c>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30" customHeight="1" x14ac:dyDescent="0.2">
      <c r="A64" s="21"/>
      <c r="B64" s="58"/>
      <c r="C64" s="58"/>
      <c r="D64" s="58"/>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3.5" customHeight="1" x14ac:dyDescent="0.2">
      <c r="A67" s="21"/>
      <c r="B67" s="58"/>
      <c r="C67" s="58"/>
      <c r="D67" s="58"/>
      <c r="E67" s="28"/>
      <c r="F67" s="21"/>
    </row>
    <row r="68" spans="1:6" ht="13.5" customHeight="1" x14ac:dyDescent="0.2">
      <c r="A68" s="21"/>
      <c r="B68" s="25" t="s">
        <v>15</v>
      </c>
      <c r="C68" s="26"/>
      <c r="D68" s="26"/>
      <c r="E68" s="29">
        <f>11.5*350</f>
        <v>4025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4025</v>
      </c>
      <c r="F71" s="21"/>
    </row>
    <row r="72" spans="1:6" ht="13.5" customHeight="1" x14ac:dyDescent="0.2">
      <c r="A72" s="21"/>
      <c r="B72" s="26" t="s">
        <v>5</v>
      </c>
      <c r="C72" s="31">
        <v>0.05</v>
      </c>
      <c r="D72" s="26"/>
      <c r="E72" s="35">
        <f>ROUND(E71*C72,2)</f>
        <v>201.25</v>
      </c>
      <c r="F72" s="21"/>
    </row>
    <row r="73" spans="1:6" ht="13.5" customHeight="1" x14ac:dyDescent="0.2">
      <c r="A73" s="21"/>
      <c r="B73" s="26" t="s">
        <v>4</v>
      </c>
      <c r="C73" s="42">
        <v>9.9750000000000005E-2</v>
      </c>
      <c r="D73" s="26"/>
      <c r="E73" s="43">
        <f>ROUND(E71*C73,2)</f>
        <v>401.49</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4627.74</v>
      </c>
      <c r="F75" s="21"/>
    </row>
    <row r="76" spans="1:6" ht="15.75" thickTop="1" x14ac:dyDescent="0.2">
      <c r="A76" s="21"/>
      <c r="B76" s="62"/>
      <c r="C76" s="62"/>
      <c r="D76" s="62"/>
      <c r="E76" s="36"/>
      <c r="F76" s="21"/>
    </row>
    <row r="77" spans="1:6" ht="15" x14ac:dyDescent="0.2">
      <c r="A77" s="21"/>
      <c r="B77" s="59" t="s">
        <v>18</v>
      </c>
      <c r="C77" s="59"/>
      <c r="D77" s="59"/>
      <c r="E77" s="36">
        <v>0</v>
      </c>
      <c r="F77" s="21"/>
    </row>
    <row r="78" spans="1:6" ht="15" x14ac:dyDescent="0.2">
      <c r="A78" s="21"/>
      <c r="B78" s="62"/>
      <c r="C78" s="62"/>
      <c r="D78" s="62"/>
      <c r="E78" s="36"/>
      <c r="F78" s="21"/>
    </row>
    <row r="79" spans="1:6" ht="19.5" customHeight="1" x14ac:dyDescent="0.2">
      <c r="A79" s="21"/>
      <c r="B79" s="37" t="s">
        <v>17</v>
      </c>
      <c r="C79" s="38"/>
      <c r="D79" s="38"/>
      <c r="E79" s="39">
        <f>E75-E77</f>
        <v>4627.74</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6"/>
      <c r="C82" s="56"/>
      <c r="D82" s="56"/>
      <c r="E82" s="56"/>
      <c r="F82" s="21"/>
    </row>
    <row r="83" spans="1:6" ht="14.25" x14ac:dyDescent="0.2">
      <c r="A83" s="64" t="s">
        <v>29</v>
      </c>
      <c r="B83" s="64"/>
      <c r="C83" s="64"/>
      <c r="D83" s="64"/>
      <c r="E83" s="64"/>
      <c r="F83" s="64"/>
    </row>
    <row r="84" spans="1:6" ht="14.25" x14ac:dyDescent="0.2">
      <c r="A84" s="60" t="s">
        <v>30</v>
      </c>
      <c r="B84" s="60"/>
      <c r="C84" s="60"/>
      <c r="D84" s="60"/>
      <c r="E84" s="60"/>
      <c r="F84" s="60"/>
    </row>
    <row r="85" spans="1:6" x14ac:dyDescent="0.2">
      <c r="A85" s="21"/>
      <c r="B85" s="21"/>
      <c r="C85" s="21"/>
      <c r="D85" s="21"/>
      <c r="E85" s="21"/>
      <c r="F85" s="21"/>
    </row>
    <row r="86" spans="1:6" x14ac:dyDescent="0.2">
      <c r="A86" s="21"/>
      <c r="B86" s="57"/>
      <c r="C86" s="57"/>
      <c r="D86" s="57"/>
      <c r="E86" s="57"/>
      <c r="F86" s="21"/>
    </row>
    <row r="87" spans="1:6" ht="15" x14ac:dyDescent="0.2">
      <c r="A87" s="63" t="s">
        <v>7</v>
      </c>
      <c r="B87" s="63"/>
      <c r="C87" s="63"/>
      <c r="D87" s="63"/>
      <c r="E87" s="63"/>
      <c r="F87" s="63"/>
    </row>
    <row r="89" spans="1:6" ht="39.75" customHeight="1" x14ac:dyDescent="0.2">
      <c r="B89" s="54"/>
      <c r="C89" s="55"/>
      <c r="D89" s="55"/>
    </row>
    <row r="90" spans="1:6" ht="13.5" customHeight="1" x14ac:dyDescent="0.2"/>
    <row r="91" spans="1:6" x14ac:dyDescent="0.2">
      <c r="B91" s="16"/>
      <c r="C91" s="16"/>
      <c r="D91" s="16"/>
    </row>
  </sheetData>
  <mergeCells count="43">
    <mergeCell ref="B42:D42"/>
    <mergeCell ref="A30:F30"/>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76:D76"/>
    <mergeCell ref="B55:D55"/>
    <mergeCell ref="B56:D56"/>
    <mergeCell ref="B57:D57"/>
    <mergeCell ref="B58:D58"/>
    <mergeCell ref="B59:D59"/>
    <mergeCell ref="B60:D60"/>
    <mergeCell ref="B61:D61"/>
    <mergeCell ref="B62:D62"/>
    <mergeCell ref="B63:D63"/>
    <mergeCell ref="B64:D64"/>
    <mergeCell ref="B67:D67"/>
    <mergeCell ref="A87:F87"/>
    <mergeCell ref="B89:D89"/>
    <mergeCell ref="B77:D77"/>
    <mergeCell ref="B78:D78"/>
    <mergeCell ref="B82:E82"/>
    <mergeCell ref="A83:F83"/>
    <mergeCell ref="A84:F84"/>
    <mergeCell ref="B86:E86"/>
  </mergeCells>
  <dataValidations count="1">
    <dataValidation type="list" allowBlank="1" showInputMessage="1" showErrorMessage="1" sqref="B76:B78 B12:B20 B33:B67" xr:uid="{759722F8-1AF1-49C8-BD1A-9BB7B4384FD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D47"/>
  <sheetViews>
    <sheetView view="pageBreakPreview" topLeftCell="A12" zoomScaleNormal="100" workbookViewId="0">
      <selection activeCell="C54" sqref="C54"/>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65" t="s">
        <v>1</v>
      </c>
      <c r="C1" s="65"/>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10</v>
      </c>
      <c r="D6" s="7"/>
    </row>
    <row r="7" spans="1:4" x14ac:dyDescent="0.2">
      <c r="A7" s="6"/>
      <c r="B7" s="14"/>
      <c r="C7" s="8" t="s">
        <v>40</v>
      </c>
      <c r="D7" s="7"/>
    </row>
    <row r="8" spans="1:4" x14ac:dyDescent="0.2">
      <c r="A8" s="6"/>
      <c r="B8" s="14"/>
      <c r="C8" s="8" t="s">
        <v>19</v>
      </c>
      <c r="D8" s="7"/>
    </row>
    <row r="9" spans="1:4" x14ac:dyDescent="0.2">
      <c r="A9" s="6"/>
      <c r="B9" s="14"/>
      <c r="C9" s="8" t="s">
        <v>51</v>
      </c>
      <c r="D9" s="7"/>
    </row>
    <row r="10" spans="1:4" x14ac:dyDescent="0.2">
      <c r="A10" s="6"/>
      <c r="B10" s="14"/>
      <c r="C10" s="8" t="s">
        <v>41</v>
      </c>
      <c r="D10" s="7"/>
    </row>
    <row r="11" spans="1:4" x14ac:dyDescent="0.2">
      <c r="A11" s="6"/>
      <c r="B11" s="14"/>
      <c r="C11" s="8" t="s">
        <v>42</v>
      </c>
      <c r="D11" s="7"/>
    </row>
    <row r="12" spans="1:4" x14ac:dyDescent="0.2">
      <c r="A12" s="6"/>
      <c r="B12" s="14"/>
      <c r="C12" s="8" t="s">
        <v>43</v>
      </c>
      <c r="D12" s="7"/>
    </row>
    <row r="13" spans="1:4" x14ac:dyDescent="0.2">
      <c r="A13" s="6"/>
      <c r="B13" s="14"/>
      <c r="C13" s="8" t="s">
        <v>52</v>
      </c>
      <c r="D13" s="7"/>
    </row>
    <row r="14" spans="1:4" x14ac:dyDescent="0.2">
      <c r="A14" s="6"/>
      <c r="B14" s="14"/>
      <c r="C14" s="8" t="s">
        <v>55</v>
      </c>
      <c r="D14" s="7"/>
    </row>
    <row r="15" spans="1:4" x14ac:dyDescent="0.2">
      <c r="A15" s="6"/>
      <c r="B15" s="14"/>
      <c r="C15" s="8" t="s">
        <v>32</v>
      </c>
      <c r="D15" s="7"/>
    </row>
    <row r="16" spans="1:4" x14ac:dyDescent="0.2">
      <c r="A16" s="6"/>
      <c r="B16" s="14"/>
      <c r="C16" s="8" t="s">
        <v>31</v>
      </c>
      <c r="D16" s="7"/>
    </row>
    <row r="17" spans="1:4" x14ac:dyDescent="0.2">
      <c r="A17" s="6"/>
      <c r="B17" s="14"/>
      <c r="C17" s="8" t="s">
        <v>2</v>
      </c>
      <c r="D17" s="7"/>
    </row>
    <row r="18" spans="1:4" x14ac:dyDescent="0.2">
      <c r="A18" s="6"/>
      <c r="B18" s="14"/>
      <c r="C18" s="8" t="s">
        <v>21</v>
      </c>
      <c r="D18" s="7"/>
    </row>
    <row r="19" spans="1:4" x14ac:dyDescent="0.2">
      <c r="A19" s="6"/>
      <c r="B19" s="14"/>
      <c r="C19" s="8" t="s">
        <v>44</v>
      </c>
      <c r="D19" s="7"/>
    </row>
    <row r="20" spans="1:4" x14ac:dyDescent="0.2">
      <c r="A20" s="6"/>
      <c r="B20" s="14"/>
      <c r="C20" s="8" t="s">
        <v>45</v>
      </c>
      <c r="D20" s="7"/>
    </row>
    <row r="21" spans="1:4" x14ac:dyDescent="0.2">
      <c r="A21" s="6"/>
      <c r="B21" s="14"/>
      <c r="C21" s="8" t="s">
        <v>126</v>
      </c>
      <c r="D21" s="7"/>
    </row>
    <row r="22" spans="1:4" x14ac:dyDescent="0.2">
      <c r="A22" s="6"/>
      <c r="B22" s="14"/>
      <c r="C22" s="8" t="s">
        <v>46</v>
      </c>
      <c r="D22" s="7"/>
    </row>
    <row r="23" spans="1:4" x14ac:dyDescent="0.2">
      <c r="A23" s="6"/>
      <c r="B23" s="14"/>
      <c r="C23" s="8" t="s">
        <v>20</v>
      </c>
      <c r="D23" s="7"/>
    </row>
    <row r="24" spans="1:4" x14ac:dyDescent="0.2">
      <c r="A24" s="6"/>
      <c r="B24" s="14"/>
      <c r="C24" s="8" t="s">
        <v>22</v>
      </c>
      <c r="D24" s="7"/>
    </row>
    <row r="25" spans="1:4" x14ac:dyDescent="0.2">
      <c r="A25" s="6"/>
      <c r="B25" s="14"/>
      <c r="C25" s="8" t="s">
        <v>23</v>
      </c>
      <c r="D25" s="7"/>
    </row>
    <row r="26" spans="1:4" x14ac:dyDescent="0.2">
      <c r="A26" s="6"/>
      <c r="B26" s="14"/>
      <c r="C26" s="8" t="s">
        <v>9</v>
      </c>
      <c r="D26" s="7"/>
    </row>
    <row r="27" spans="1:4" x14ac:dyDescent="0.2">
      <c r="A27" s="6"/>
      <c r="B27" s="14"/>
      <c r="C27" s="8" t="s">
        <v>8</v>
      </c>
      <c r="D27" s="7"/>
    </row>
    <row r="28" spans="1:4" ht="25.5" x14ac:dyDescent="0.2">
      <c r="A28" s="6"/>
      <c r="B28" s="14"/>
      <c r="C28" s="8" t="s">
        <v>127</v>
      </c>
      <c r="D28" s="7"/>
    </row>
    <row r="29" spans="1:4" x14ac:dyDescent="0.2">
      <c r="A29" s="6"/>
      <c r="B29" s="14"/>
      <c r="C29" s="8" t="s">
        <v>33</v>
      </c>
      <c r="D29" s="7"/>
    </row>
    <row r="30" spans="1:4" x14ac:dyDescent="0.2">
      <c r="A30" s="6"/>
      <c r="B30" s="14"/>
      <c r="C30" s="8" t="s">
        <v>48</v>
      </c>
      <c r="D30" s="7"/>
    </row>
    <row r="31" spans="1:4" x14ac:dyDescent="0.2">
      <c r="A31" s="6"/>
      <c r="B31" s="14"/>
      <c r="C31" s="8" t="s">
        <v>128</v>
      </c>
      <c r="D31" s="7"/>
    </row>
    <row r="32" spans="1:4" x14ac:dyDescent="0.2">
      <c r="A32" s="6"/>
      <c r="B32" s="14"/>
      <c r="C32" s="9" t="s">
        <v>25</v>
      </c>
      <c r="D32" s="7"/>
    </row>
    <row r="33" spans="1:4" x14ac:dyDescent="0.2">
      <c r="A33" s="6"/>
      <c r="B33" s="14"/>
      <c r="C33" s="9" t="s">
        <v>27</v>
      </c>
      <c r="D33" s="7"/>
    </row>
    <row r="34" spans="1:4" x14ac:dyDescent="0.2">
      <c r="A34" s="6"/>
      <c r="B34" s="14"/>
      <c r="C34" s="9" t="s">
        <v>26</v>
      </c>
      <c r="D34" s="7"/>
    </row>
    <row r="35" spans="1:4" x14ac:dyDescent="0.2">
      <c r="A35" s="6"/>
      <c r="B35" s="14"/>
      <c r="C35" s="9" t="s">
        <v>50</v>
      </c>
      <c r="D35" s="7"/>
    </row>
    <row r="36" spans="1:4" x14ac:dyDescent="0.2">
      <c r="A36" s="6"/>
      <c r="B36" s="14"/>
      <c r="C36" s="9" t="s">
        <v>24</v>
      </c>
      <c r="D36" s="7"/>
    </row>
    <row r="37" spans="1:4" x14ac:dyDescent="0.2">
      <c r="A37" s="6"/>
      <c r="B37" s="14"/>
      <c r="C37" s="9" t="s">
        <v>49</v>
      </c>
      <c r="D37" s="7"/>
    </row>
    <row r="38" spans="1:4" x14ac:dyDescent="0.2">
      <c r="A38" s="6"/>
      <c r="B38" s="14"/>
      <c r="C38" s="9" t="s">
        <v>129</v>
      </c>
      <c r="D38" s="7"/>
    </row>
    <row r="39" spans="1:4" x14ac:dyDescent="0.2">
      <c r="A39" s="6"/>
      <c r="B39" s="14"/>
      <c r="C39" s="9" t="s">
        <v>36</v>
      </c>
      <c r="D39" s="7"/>
    </row>
    <row r="40" spans="1:4" x14ac:dyDescent="0.2">
      <c r="A40" s="6"/>
      <c r="B40" s="14"/>
      <c r="C40" s="8" t="s">
        <v>28</v>
      </c>
      <c r="D40" s="7"/>
    </row>
    <row r="41" spans="1:4" x14ac:dyDescent="0.2">
      <c r="A41" s="6"/>
      <c r="B41" s="14"/>
      <c r="C41" s="8" t="s">
        <v>34</v>
      </c>
      <c r="D41" s="7"/>
    </row>
    <row r="42" spans="1:4" x14ac:dyDescent="0.2">
      <c r="A42" s="6"/>
      <c r="B42" s="14"/>
      <c r="C42" s="8" t="s">
        <v>35</v>
      </c>
      <c r="D42" s="7"/>
    </row>
    <row r="43" spans="1:4" x14ac:dyDescent="0.2">
      <c r="A43" s="6"/>
      <c r="B43" s="14"/>
      <c r="C43" s="8" t="s">
        <v>39</v>
      </c>
      <c r="D43" s="7"/>
    </row>
    <row r="44" spans="1:4" x14ac:dyDescent="0.2">
      <c r="A44" s="6"/>
      <c r="B44" s="14"/>
      <c r="C44" s="8" t="s">
        <v>53</v>
      </c>
      <c r="D44" s="7"/>
    </row>
    <row r="45" spans="1:4" x14ac:dyDescent="0.2">
      <c r="A45" s="6"/>
      <c r="B45" s="14"/>
      <c r="C45" s="8" t="s">
        <v>54</v>
      </c>
      <c r="D45" s="7"/>
    </row>
    <row r="46" spans="1:4" x14ac:dyDescent="0.2">
      <c r="A46" s="6"/>
      <c r="B46" s="14"/>
      <c r="C46" s="8"/>
      <c r="D46" s="7"/>
    </row>
    <row r="47" spans="1:4" ht="13.5" thickBot="1" x14ac:dyDescent="0.25">
      <c r="A47" s="10"/>
      <c r="B47" s="15"/>
      <c r="C47" s="11"/>
      <c r="D47" s="11"/>
    </row>
  </sheetData>
  <mergeCells count="1">
    <mergeCell ref="B1:C1"/>
  </mergeCells>
  <phoneticPr fontId="4" type="noConversion"/>
  <pageMargins left="0.78740157499999996" right="0.78740157499999996" top="0.984251969" bottom="0.984251969" header="0.4921259845" footer="0.4921259845"/>
  <pageSetup scale="65"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52D95-0A01-411B-B9D5-37116509B695}">
  <sheetPr>
    <pageSetUpPr fitToPage="1"/>
  </sheetPr>
  <dimension ref="A12:F93"/>
  <sheetViews>
    <sheetView view="pageBreakPreview" topLeftCell="A36" zoomScale="80" zoomScaleNormal="100" zoomScaleSheetLayoutView="80" workbookViewId="0">
      <selection activeCell="E72" sqref="E7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71</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58" t="s">
        <v>72</v>
      </c>
      <c r="C33" s="58"/>
      <c r="D33" s="58"/>
      <c r="E33" s="28"/>
      <c r="F33" s="21"/>
    </row>
    <row r="34" spans="1:6" ht="14.25" x14ac:dyDescent="0.2">
      <c r="A34" s="21"/>
      <c r="B34" s="58"/>
      <c r="C34" s="58"/>
      <c r="D34" s="58"/>
      <c r="E34" s="28"/>
      <c r="F34" s="21"/>
    </row>
    <row r="35" spans="1:6" ht="14.25" x14ac:dyDescent="0.2">
      <c r="A35" s="21"/>
      <c r="B35" s="58" t="s">
        <v>73</v>
      </c>
      <c r="C35" s="58"/>
      <c r="D35" s="58"/>
      <c r="E35" s="28"/>
      <c r="F35" s="21"/>
    </row>
    <row r="36" spans="1:6" ht="14.25" x14ac:dyDescent="0.2">
      <c r="A36" s="21"/>
      <c r="B36" s="58"/>
      <c r="C36" s="58"/>
      <c r="D36" s="58"/>
      <c r="E36" s="28"/>
      <c r="F36" s="21"/>
    </row>
    <row r="37" spans="1:6" ht="14.25" x14ac:dyDescent="0.2">
      <c r="A37" s="21"/>
      <c r="B37" s="58" t="s">
        <v>74</v>
      </c>
      <c r="C37" s="58"/>
      <c r="D37" s="58"/>
      <c r="E37" s="28"/>
      <c r="F37" s="21"/>
    </row>
    <row r="38" spans="1:6" ht="14.25" x14ac:dyDescent="0.2">
      <c r="A38" s="21"/>
      <c r="B38" s="58"/>
      <c r="C38" s="58"/>
      <c r="D38" s="58"/>
      <c r="E38" s="28"/>
      <c r="F38" s="21"/>
    </row>
    <row r="39" spans="1:6" ht="14.25" x14ac:dyDescent="0.2">
      <c r="A39" s="21"/>
      <c r="B39" s="58" t="s">
        <v>75</v>
      </c>
      <c r="C39" s="58"/>
      <c r="D39" s="58"/>
      <c r="E39" s="28"/>
      <c r="F39" s="21"/>
    </row>
    <row r="40" spans="1:6" ht="14.25" x14ac:dyDescent="0.2">
      <c r="A40" s="21"/>
      <c r="B40" s="58"/>
      <c r="C40" s="58"/>
      <c r="D40" s="58"/>
      <c r="E40" s="28"/>
      <c r="F40" s="21"/>
    </row>
    <row r="41" spans="1:6" ht="14.25" x14ac:dyDescent="0.2">
      <c r="A41" s="21"/>
      <c r="B41" s="58" t="s">
        <v>76</v>
      </c>
      <c r="C41" s="58"/>
      <c r="D41" s="58"/>
      <c r="E41" s="28"/>
      <c r="F41" s="21"/>
    </row>
    <row r="42" spans="1:6" ht="14.25" x14ac:dyDescent="0.2">
      <c r="A42" s="21"/>
      <c r="B42" s="58"/>
      <c r="C42" s="58"/>
      <c r="D42" s="58"/>
      <c r="E42" s="28"/>
      <c r="F42" s="21"/>
    </row>
    <row r="43" spans="1:6" ht="14.25" x14ac:dyDescent="0.2">
      <c r="A43" s="21"/>
      <c r="B43" s="58" t="s">
        <v>77</v>
      </c>
      <c r="C43" s="58"/>
      <c r="D43" s="58"/>
      <c r="E43" s="28"/>
      <c r="F43" s="21"/>
    </row>
    <row r="44" spans="1:6" ht="14.25" x14ac:dyDescent="0.2">
      <c r="A44" s="21"/>
      <c r="B44" s="58"/>
      <c r="C44" s="58"/>
      <c r="D44" s="58"/>
      <c r="E44" s="28"/>
      <c r="F44" s="21"/>
    </row>
    <row r="45" spans="1:6" ht="14.25" x14ac:dyDescent="0.2">
      <c r="A45" s="21"/>
      <c r="B45" s="58" t="s">
        <v>78</v>
      </c>
      <c r="C45" s="58"/>
      <c r="D45" s="58"/>
      <c r="E45" s="28"/>
      <c r="F45" s="21"/>
    </row>
    <row r="46" spans="1:6" ht="14.25" x14ac:dyDescent="0.2">
      <c r="A46" s="21"/>
      <c r="B46" s="58"/>
      <c r="C46" s="58"/>
      <c r="D46" s="58"/>
      <c r="E46" s="28"/>
      <c r="F46" s="21"/>
    </row>
    <row r="47" spans="1:6" ht="14.25" x14ac:dyDescent="0.2">
      <c r="A47" s="21"/>
      <c r="B47" s="58"/>
      <c r="C47" s="58"/>
      <c r="D47" s="58"/>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ht="14.25" x14ac:dyDescent="0.2">
      <c r="A65" s="21"/>
      <c r="B65" s="58"/>
      <c r="C65" s="58"/>
      <c r="D65" s="58"/>
      <c r="E65" s="28"/>
      <c r="F65" s="21"/>
    </row>
    <row r="66" spans="1:6" s="50" customFormat="1" ht="14.25" x14ac:dyDescent="0.2">
      <c r="A66" s="46"/>
      <c r="B66" s="47"/>
      <c r="C66" s="48" t="s">
        <v>37</v>
      </c>
      <c r="D66" s="48" t="s">
        <v>38</v>
      </c>
      <c r="E66" s="49"/>
      <c r="F66" s="46"/>
    </row>
    <row r="67" spans="1:6" s="50" customFormat="1" ht="14.25" x14ac:dyDescent="0.2">
      <c r="A67" s="46"/>
      <c r="B67" s="47"/>
      <c r="C67" s="51">
        <v>10.5</v>
      </c>
      <c r="D67" s="52">
        <v>295</v>
      </c>
      <c r="E67" s="49"/>
      <c r="F67" s="46"/>
    </row>
    <row r="68" spans="1:6" ht="14.25" x14ac:dyDescent="0.2">
      <c r="A68" s="21"/>
      <c r="B68" s="58"/>
      <c r="C68" s="58"/>
      <c r="D68" s="58"/>
      <c r="E68" s="28"/>
      <c r="F68" s="21"/>
    </row>
    <row r="69" spans="1:6" ht="13.5" customHeight="1" x14ac:dyDescent="0.2">
      <c r="A69" s="21"/>
      <c r="B69" s="58"/>
      <c r="C69" s="58"/>
      <c r="D69" s="58"/>
      <c r="E69" s="28"/>
      <c r="F69" s="21"/>
    </row>
    <row r="70" spans="1:6" ht="13.5" customHeight="1" x14ac:dyDescent="0.2">
      <c r="A70" s="21"/>
      <c r="B70" s="25" t="s">
        <v>15</v>
      </c>
      <c r="C70" s="26"/>
      <c r="D70" s="26"/>
      <c r="E70" s="29">
        <f>D67*C67</f>
        <v>3097.5</v>
      </c>
      <c r="F70" s="21"/>
    </row>
    <row r="71" spans="1:6" ht="13.5" customHeight="1" x14ac:dyDescent="0.2">
      <c r="A71" s="21"/>
      <c r="B71" s="34" t="s">
        <v>12</v>
      </c>
      <c r="C71" s="26"/>
      <c r="D71" s="26"/>
      <c r="E71" s="30">
        <v>25</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3122.5</v>
      </c>
      <c r="F73" s="21"/>
    </row>
    <row r="74" spans="1:6" ht="13.5" customHeight="1" x14ac:dyDescent="0.2">
      <c r="A74" s="21"/>
      <c r="B74" s="26" t="s">
        <v>5</v>
      </c>
      <c r="C74" s="31">
        <v>0.05</v>
      </c>
      <c r="D74" s="26"/>
      <c r="E74" s="35">
        <f>ROUND(E73*C74,2)</f>
        <v>156.13</v>
      </c>
      <c r="F74" s="21"/>
    </row>
    <row r="75" spans="1:6" ht="13.5" customHeight="1" x14ac:dyDescent="0.2">
      <c r="A75" s="21"/>
      <c r="B75" s="26" t="s">
        <v>4</v>
      </c>
      <c r="C75" s="42">
        <v>9.9750000000000005E-2</v>
      </c>
      <c r="D75" s="26"/>
      <c r="E75" s="43">
        <f>ROUND(E73*C75,2)</f>
        <v>311.47000000000003</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3590.1000000000004</v>
      </c>
      <c r="F77" s="21"/>
    </row>
    <row r="78" spans="1:6" ht="15.75" thickTop="1" x14ac:dyDescent="0.2">
      <c r="A78" s="21"/>
      <c r="B78" s="62"/>
      <c r="C78" s="62"/>
      <c r="D78" s="62"/>
      <c r="E78" s="36"/>
      <c r="F78" s="21"/>
    </row>
    <row r="79" spans="1:6" ht="15" x14ac:dyDescent="0.2">
      <c r="A79" s="21"/>
      <c r="B79" s="59" t="s">
        <v>18</v>
      </c>
      <c r="C79" s="59"/>
      <c r="D79" s="59"/>
      <c r="E79" s="36">
        <v>0</v>
      </c>
      <c r="F79" s="21"/>
    </row>
    <row r="80" spans="1:6" ht="15" x14ac:dyDescent="0.2">
      <c r="A80" s="21"/>
      <c r="B80" s="62"/>
      <c r="C80" s="62"/>
      <c r="D80" s="62"/>
      <c r="E80" s="36"/>
      <c r="F80" s="21"/>
    </row>
    <row r="81" spans="1:6" ht="19.5" customHeight="1" x14ac:dyDescent="0.2">
      <c r="A81" s="21"/>
      <c r="B81" s="37" t="s">
        <v>17</v>
      </c>
      <c r="C81" s="38"/>
      <c r="D81" s="38"/>
      <c r="E81" s="39">
        <f>E77-E79</f>
        <v>3590.1000000000004</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6"/>
      <c r="C84" s="56"/>
      <c r="D84" s="56"/>
      <c r="E84" s="56"/>
      <c r="F84" s="21"/>
    </row>
    <row r="85" spans="1:6" ht="14.25" x14ac:dyDescent="0.2">
      <c r="A85" s="64" t="s">
        <v>29</v>
      </c>
      <c r="B85" s="64"/>
      <c r="C85" s="64"/>
      <c r="D85" s="64"/>
      <c r="E85" s="64"/>
      <c r="F85" s="64"/>
    </row>
    <row r="86" spans="1:6" ht="14.25" x14ac:dyDescent="0.2">
      <c r="A86" s="60" t="s">
        <v>30</v>
      </c>
      <c r="B86" s="60"/>
      <c r="C86" s="60"/>
      <c r="D86" s="60"/>
      <c r="E86" s="60"/>
      <c r="F86" s="60"/>
    </row>
    <row r="87" spans="1:6" x14ac:dyDescent="0.2">
      <c r="A87" s="21"/>
      <c r="B87" s="21"/>
      <c r="C87" s="21"/>
      <c r="D87" s="21"/>
      <c r="E87" s="21"/>
      <c r="F87" s="21"/>
    </row>
    <row r="88" spans="1:6" x14ac:dyDescent="0.2">
      <c r="A88" s="21"/>
      <c r="B88" s="57"/>
      <c r="C88" s="57"/>
      <c r="D88" s="57"/>
      <c r="E88" s="57"/>
      <c r="F88" s="21"/>
    </row>
    <row r="89" spans="1:6" ht="15" x14ac:dyDescent="0.2">
      <c r="A89" s="63" t="s">
        <v>7</v>
      </c>
      <c r="B89" s="63"/>
      <c r="C89" s="63"/>
      <c r="D89" s="63"/>
      <c r="E89" s="63"/>
      <c r="F89" s="63"/>
    </row>
    <row r="91" spans="1:6" ht="39.75" customHeight="1" x14ac:dyDescent="0.2">
      <c r="B91" s="54"/>
      <c r="C91" s="55"/>
      <c r="D91" s="55"/>
    </row>
    <row r="92" spans="1:6" ht="13.5" customHeight="1" x14ac:dyDescent="0.2"/>
    <row r="93" spans="1:6" x14ac:dyDescent="0.2">
      <c r="B93" s="16"/>
      <c r="C93" s="16"/>
      <c r="D93"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7:D57"/>
    <mergeCell ref="B44:D44"/>
    <mergeCell ref="B45:D45"/>
    <mergeCell ref="B46:D46"/>
    <mergeCell ref="B47:D47"/>
    <mergeCell ref="B50:D50"/>
    <mergeCell ref="B51:D51"/>
    <mergeCell ref="B52:D52"/>
    <mergeCell ref="B53:D53"/>
    <mergeCell ref="B54:D54"/>
    <mergeCell ref="B55:D55"/>
    <mergeCell ref="B56:D56"/>
    <mergeCell ref="B59:D59"/>
    <mergeCell ref="B60:D60"/>
    <mergeCell ref="B61:D61"/>
    <mergeCell ref="B62:D62"/>
    <mergeCell ref="B63:D63"/>
    <mergeCell ref="B91:D91"/>
    <mergeCell ref="B48:D48"/>
    <mergeCell ref="B49:D49"/>
    <mergeCell ref="B80:D80"/>
    <mergeCell ref="B84:E84"/>
    <mergeCell ref="A85:F85"/>
    <mergeCell ref="A86:F86"/>
    <mergeCell ref="B88:E88"/>
    <mergeCell ref="A89:F89"/>
    <mergeCell ref="B64:D64"/>
    <mergeCell ref="B65:D65"/>
    <mergeCell ref="B68:D68"/>
    <mergeCell ref="B69:D69"/>
    <mergeCell ref="B78:D78"/>
    <mergeCell ref="B79:D79"/>
    <mergeCell ref="B58:D58"/>
  </mergeCells>
  <dataValidations count="1">
    <dataValidation type="list" allowBlank="1" showInputMessage="1" showErrorMessage="1" sqref="B78:B80 B12:B20 B33:B69" xr:uid="{E5000888-210C-4339-A88F-FFD53663D8E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E0D9A-8FD4-42B6-85B1-B6470A584379}">
  <dimension ref="A1:F89"/>
  <sheetViews>
    <sheetView tabSelected="1" workbookViewId="0"/>
  </sheetViews>
  <sheetFormatPr baseColWidth="10" defaultRowHeight="12.75" x14ac:dyDescent="0.2"/>
  <cols>
    <col min="1" max="1" width="5.140625" style="50" customWidth="1"/>
    <col min="2" max="2" width="120" style="50" customWidth="1"/>
    <col min="3" max="3" width="11.5703125" style="50" customWidth="1"/>
    <col min="4" max="4" width="17.5703125" style="162" customWidth="1"/>
    <col min="5" max="5" width="17.7109375" style="163" customWidth="1"/>
    <col min="6" max="6" width="10.5703125" style="163" customWidth="1"/>
  </cols>
  <sheetData>
    <row r="1" spans="1:6" ht="14.25" x14ac:dyDescent="0.2">
      <c r="A1" s="66"/>
      <c r="B1" s="66"/>
      <c r="C1" s="66"/>
      <c r="D1" s="67"/>
      <c r="E1" s="68"/>
      <c r="F1" s="68"/>
    </row>
    <row r="2" spans="1:6" ht="14.25" x14ac:dyDescent="0.2">
      <c r="A2" s="66"/>
      <c r="B2" s="66"/>
      <c r="C2" s="66"/>
      <c r="D2" s="67"/>
      <c r="E2" s="68"/>
      <c r="F2" s="68"/>
    </row>
    <row r="3" spans="1:6" ht="14.25" x14ac:dyDescent="0.2">
      <c r="A3" s="66"/>
      <c r="B3" s="66"/>
      <c r="C3" s="66"/>
      <c r="D3" s="67"/>
      <c r="E3" s="68"/>
      <c r="F3" s="68"/>
    </row>
    <row r="4" spans="1:6" ht="14.25" x14ac:dyDescent="0.2">
      <c r="A4" s="66"/>
      <c r="B4" s="66"/>
      <c r="C4" s="66"/>
      <c r="D4" s="67"/>
      <c r="E4" s="68"/>
      <c r="F4" s="68"/>
    </row>
    <row r="5" spans="1:6" ht="14.25" x14ac:dyDescent="0.2">
      <c r="A5" s="66"/>
      <c r="B5" s="66"/>
      <c r="C5" s="66"/>
      <c r="D5" s="67"/>
      <c r="E5" s="68"/>
      <c r="F5" s="68"/>
    </row>
    <row r="6" spans="1:6" ht="14.25" x14ac:dyDescent="0.2">
      <c r="A6" s="66"/>
      <c r="B6" s="66"/>
      <c r="C6" s="66"/>
      <c r="D6" s="67"/>
      <c r="E6" s="68"/>
      <c r="F6" s="68"/>
    </row>
    <row r="7" spans="1:6" ht="14.25" x14ac:dyDescent="0.2">
      <c r="A7" s="66"/>
      <c r="B7" s="66"/>
      <c r="C7" s="66"/>
      <c r="D7" s="67"/>
      <c r="E7" s="68"/>
      <c r="F7" s="68"/>
    </row>
    <row r="8" spans="1:6" ht="14.25" x14ac:dyDescent="0.2">
      <c r="A8" s="66"/>
      <c r="B8" s="66"/>
      <c r="C8" s="66"/>
      <c r="D8" s="67"/>
      <c r="E8" s="68"/>
      <c r="F8" s="68"/>
    </row>
    <row r="9" spans="1:6" ht="14.25" x14ac:dyDescent="0.2">
      <c r="A9" s="66"/>
      <c r="B9" s="66"/>
      <c r="C9" s="66"/>
      <c r="D9" s="67"/>
      <c r="E9" s="68"/>
      <c r="F9" s="68"/>
    </row>
    <row r="10" spans="1:6" ht="14.25" x14ac:dyDescent="0.2">
      <c r="A10" s="66"/>
      <c r="B10" s="66"/>
      <c r="C10" s="66"/>
      <c r="D10" s="67"/>
      <c r="E10" s="68"/>
      <c r="F10" s="68"/>
    </row>
    <row r="11" spans="1:6" ht="14.25" x14ac:dyDescent="0.2">
      <c r="A11" s="66"/>
      <c r="B11" s="66"/>
      <c r="C11" s="66"/>
      <c r="D11" s="67"/>
      <c r="E11" s="68"/>
      <c r="F11" s="68"/>
    </row>
    <row r="12" spans="1:6" ht="14.25" x14ac:dyDescent="0.2">
      <c r="A12" s="66"/>
      <c r="B12" s="69"/>
      <c r="C12" s="69"/>
      <c r="D12" s="67"/>
      <c r="E12" s="68"/>
      <c r="F12" s="68"/>
    </row>
    <row r="13" spans="1:6" ht="14.25" x14ac:dyDescent="0.2">
      <c r="A13" s="66"/>
      <c r="B13" s="69"/>
      <c r="C13" s="69"/>
      <c r="D13" s="67"/>
      <c r="E13" s="68"/>
      <c r="F13" s="68"/>
    </row>
    <row r="14" spans="1:6" ht="14.25" x14ac:dyDescent="0.2">
      <c r="A14" s="66"/>
      <c r="B14" s="69"/>
      <c r="C14" s="69"/>
      <c r="D14" s="67"/>
      <c r="E14" s="68"/>
      <c r="F14" s="68"/>
    </row>
    <row r="15" spans="1:6" ht="14.25" x14ac:dyDescent="0.2">
      <c r="A15" s="66"/>
      <c r="B15" s="69"/>
      <c r="C15" s="69"/>
      <c r="D15" s="67"/>
      <c r="E15" s="68"/>
      <c r="F15" s="68"/>
    </row>
    <row r="16" spans="1:6" ht="14.25" x14ac:dyDescent="0.2">
      <c r="A16" s="66"/>
      <c r="B16" s="69"/>
      <c r="C16" s="69"/>
      <c r="D16" s="67"/>
      <c r="E16" s="68"/>
      <c r="F16" s="68"/>
    </row>
    <row r="17" spans="1:6" ht="14.25" x14ac:dyDescent="0.2">
      <c r="A17" s="66"/>
      <c r="B17" s="69"/>
      <c r="C17" s="69"/>
      <c r="D17" s="67"/>
      <c r="E17" s="68"/>
      <c r="F17" s="68"/>
    </row>
    <row r="18" spans="1:6" ht="14.25" x14ac:dyDescent="0.2">
      <c r="A18" s="66"/>
      <c r="B18" s="69"/>
      <c r="C18" s="69"/>
      <c r="D18" s="67"/>
      <c r="E18" s="68"/>
      <c r="F18" s="68"/>
    </row>
    <row r="19" spans="1:6" ht="14.25" x14ac:dyDescent="0.2">
      <c r="A19" s="66"/>
      <c r="B19" s="69"/>
      <c r="C19" s="69"/>
      <c r="D19" s="67"/>
      <c r="E19" s="68"/>
      <c r="F19" s="68"/>
    </row>
    <row r="20" spans="1:6" ht="14.25" x14ac:dyDescent="0.2">
      <c r="A20" s="66"/>
      <c r="B20" s="69"/>
      <c r="C20" s="69"/>
      <c r="D20" s="67"/>
      <c r="E20" s="68"/>
      <c r="F20" s="68"/>
    </row>
    <row r="21" spans="1:6" ht="15" x14ac:dyDescent="0.2">
      <c r="A21" s="70"/>
      <c r="B21" s="71" t="s">
        <v>198</v>
      </c>
      <c r="C21" s="71"/>
      <c r="D21" s="72"/>
      <c r="E21" s="73"/>
      <c r="F21" s="73"/>
    </row>
    <row r="22" spans="1:6" ht="15" x14ac:dyDescent="0.2">
      <c r="A22" s="70"/>
      <c r="B22" s="74"/>
      <c r="C22" s="74"/>
      <c r="D22" s="72"/>
      <c r="E22" s="73"/>
      <c r="F22" s="73"/>
    </row>
    <row r="23" spans="1:6" ht="15" x14ac:dyDescent="0.2">
      <c r="A23" s="70"/>
      <c r="B23" s="71" t="s">
        <v>190</v>
      </c>
      <c r="C23" s="71"/>
      <c r="D23" s="72"/>
      <c r="E23" s="73"/>
      <c r="F23" s="73"/>
    </row>
    <row r="24" spans="1:6" ht="15" x14ac:dyDescent="0.2">
      <c r="A24" s="70"/>
      <c r="B24" s="71" t="s">
        <v>191</v>
      </c>
      <c r="C24" s="74"/>
      <c r="D24" s="72"/>
      <c r="E24" s="73"/>
      <c r="F24" s="73"/>
    </row>
    <row r="25" spans="1:6" ht="15" x14ac:dyDescent="0.2">
      <c r="A25" s="70"/>
      <c r="B25" s="74" t="s">
        <v>192</v>
      </c>
      <c r="C25" s="74"/>
      <c r="D25" s="72"/>
      <c r="E25" s="73"/>
      <c r="F25" s="73"/>
    </row>
    <row r="26" spans="1:6" ht="15" x14ac:dyDescent="0.2">
      <c r="A26" s="70"/>
      <c r="B26" s="74" t="s">
        <v>193</v>
      </c>
      <c r="C26" s="74"/>
      <c r="D26" s="72"/>
      <c r="E26" s="73"/>
      <c r="F26" s="73"/>
    </row>
    <row r="27" spans="1:6" ht="15" x14ac:dyDescent="0.2">
      <c r="A27" s="75"/>
      <c r="B27" s="74"/>
      <c r="C27" s="74"/>
      <c r="D27" s="76"/>
      <c r="E27" s="77"/>
      <c r="F27" s="77"/>
    </row>
    <row r="28" spans="1:6" ht="15" x14ac:dyDescent="0.2">
      <c r="A28" s="70"/>
      <c r="B28" s="71"/>
      <c r="C28" s="71"/>
      <c r="D28" s="77" t="s">
        <v>11</v>
      </c>
      <c r="E28" s="78" t="s">
        <v>194</v>
      </c>
      <c r="F28" s="78"/>
    </row>
    <row r="29" spans="1:6" ht="15.75" thickBot="1" x14ac:dyDescent="0.25">
      <c r="A29" s="79"/>
      <c r="B29" s="79"/>
      <c r="C29" s="79"/>
      <c r="D29" s="80"/>
      <c r="E29" s="81"/>
      <c r="F29" s="81"/>
    </row>
    <row r="30" spans="1:6" ht="15" x14ac:dyDescent="0.2">
      <c r="A30" s="82" t="s">
        <v>0</v>
      </c>
      <c r="B30" s="82"/>
      <c r="C30" s="82"/>
      <c r="D30" s="82"/>
      <c r="E30" s="82"/>
      <c r="F30" s="83"/>
    </row>
    <row r="31" spans="1:6" ht="14.25" x14ac:dyDescent="0.2">
      <c r="A31" s="84"/>
      <c r="B31" s="84"/>
      <c r="C31" s="84"/>
      <c r="D31" s="84"/>
      <c r="E31" s="84"/>
      <c r="F31" s="84"/>
    </row>
    <row r="32" spans="1:6" ht="14.25" x14ac:dyDescent="0.2">
      <c r="A32" s="85"/>
      <c r="B32" s="86" t="s">
        <v>6</v>
      </c>
      <c r="C32" s="87"/>
      <c r="D32" s="88"/>
      <c r="E32" s="89"/>
      <c r="F32" s="89"/>
    </row>
    <row r="33" spans="1:6" ht="14.25" x14ac:dyDescent="0.2">
      <c r="A33" s="90"/>
      <c r="B33" s="91"/>
      <c r="C33" s="90"/>
      <c r="D33" s="88"/>
      <c r="E33" s="89"/>
      <c r="F33" s="89"/>
    </row>
    <row r="34" spans="1:6" ht="14.25" x14ac:dyDescent="0.2">
      <c r="A34" s="90"/>
      <c r="B34" s="92" t="s">
        <v>195</v>
      </c>
      <c r="C34" s="93"/>
      <c r="D34" s="94"/>
      <c r="E34" s="94"/>
      <c r="F34" s="95"/>
    </row>
    <row r="35" spans="1:6" ht="14.25" x14ac:dyDescent="0.2">
      <c r="A35" s="90"/>
      <c r="B35" s="92"/>
      <c r="C35" s="96"/>
      <c r="D35" s="94"/>
      <c r="E35" s="94"/>
      <c r="F35" s="95"/>
    </row>
    <row r="36" spans="1:6" ht="14.25" x14ac:dyDescent="0.2">
      <c r="A36" s="90"/>
      <c r="B36" s="92" t="s">
        <v>196</v>
      </c>
      <c r="C36" s="93"/>
      <c r="D36" s="94"/>
      <c r="E36" s="94"/>
      <c r="F36" s="95"/>
    </row>
    <row r="37" spans="1:6" ht="14.25" x14ac:dyDescent="0.2">
      <c r="A37" s="90"/>
      <c r="B37" s="92"/>
      <c r="C37" s="93"/>
      <c r="D37" s="94"/>
      <c r="E37" s="94"/>
      <c r="F37" s="95"/>
    </row>
    <row r="38" spans="1:6" ht="14.25" x14ac:dyDescent="0.2">
      <c r="A38" s="90"/>
      <c r="B38" s="92" t="s">
        <v>197</v>
      </c>
      <c r="C38" s="93"/>
      <c r="D38" s="94"/>
      <c r="E38" s="94"/>
      <c r="F38" s="95"/>
    </row>
    <row r="39" spans="1:6" ht="14.25" x14ac:dyDescent="0.2">
      <c r="A39" s="90"/>
      <c r="B39" s="92"/>
      <c r="C39" s="93"/>
      <c r="D39" s="94"/>
      <c r="E39" s="94"/>
      <c r="F39" s="95"/>
    </row>
    <row r="40" spans="1:6" ht="14.25" x14ac:dyDescent="0.2">
      <c r="A40" s="90"/>
      <c r="B40" s="92"/>
      <c r="C40" s="96"/>
      <c r="D40" s="94"/>
      <c r="E40" s="94"/>
      <c r="F40" s="95"/>
    </row>
    <row r="41" spans="1:6" ht="14.25" x14ac:dyDescent="0.2">
      <c r="A41" s="90"/>
      <c r="B41" s="92"/>
      <c r="C41" s="93"/>
      <c r="D41" s="94"/>
      <c r="E41" s="94"/>
      <c r="F41" s="95"/>
    </row>
    <row r="42" spans="1:6" ht="14.25" x14ac:dyDescent="0.2">
      <c r="A42" s="90"/>
      <c r="B42" s="92"/>
      <c r="C42" s="93"/>
      <c r="D42" s="94"/>
      <c r="E42" s="94"/>
      <c r="F42" s="95"/>
    </row>
    <row r="43" spans="1:6" ht="14.25" x14ac:dyDescent="0.2">
      <c r="A43" s="90"/>
      <c r="B43" s="92"/>
      <c r="C43" s="93"/>
      <c r="D43" s="94"/>
      <c r="E43" s="94"/>
      <c r="F43" s="95"/>
    </row>
    <row r="44" spans="1:6" ht="14.25" x14ac:dyDescent="0.2">
      <c r="A44" s="90"/>
      <c r="B44" s="92"/>
      <c r="C44" s="93"/>
      <c r="D44" s="94"/>
      <c r="E44" s="94"/>
      <c r="F44" s="95"/>
    </row>
    <row r="45" spans="1:6" ht="14.25" x14ac:dyDescent="0.2">
      <c r="A45" s="90"/>
      <c r="B45" s="92"/>
      <c r="C45" s="93"/>
      <c r="D45" s="94"/>
      <c r="E45" s="94"/>
      <c r="F45" s="95"/>
    </row>
    <row r="46" spans="1:6" ht="14.25" x14ac:dyDescent="0.2">
      <c r="A46" s="90"/>
      <c r="B46" s="92"/>
      <c r="C46" s="93"/>
      <c r="D46" s="94"/>
      <c r="E46" s="94"/>
      <c r="F46" s="95"/>
    </row>
    <row r="47" spans="1:6" ht="14.25" x14ac:dyDescent="0.2">
      <c r="A47" s="90"/>
      <c r="B47" s="92"/>
      <c r="C47" s="93"/>
      <c r="D47" s="94"/>
      <c r="E47" s="94"/>
      <c r="F47" s="95"/>
    </row>
    <row r="48" spans="1:6" ht="14.25" x14ac:dyDescent="0.2">
      <c r="A48" s="90"/>
      <c r="B48" s="92"/>
      <c r="C48" s="93"/>
      <c r="D48" s="94"/>
      <c r="E48" s="94"/>
      <c r="F48" s="95"/>
    </row>
    <row r="49" spans="1:6" ht="14.25" x14ac:dyDescent="0.2">
      <c r="A49" s="90"/>
      <c r="B49" s="92"/>
      <c r="C49" s="93"/>
      <c r="D49" s="94"/>
      <c r="E49" s="94"/>
      <c r="F49" s="95"/>
    </row>
    <row r="50" spans="1:6" ht="14.25" x14ac:dyDescent="0.2">
      <c r="A50" s="90"/>
      <c r="B50" s="92"/>
      <c r="C50" s="97"/>
      <c r="D50" s="97"/>
      <c r="E50" s="94"/>
      <c r="F50" s="95"/>
    </row>
    <row r="51" spans="1:6" ht="14.25" x14ac:dyDescent="0.2">
      <c r="A51" s="90"/>
      <c r="B51" s="92"/>
      <c r="C51" s="93"/>
      <c r="D51" s="94"/>
      <c r="E51" s="94"/>
      <c r="F51" s="95"/>
    </row>
    <row r="52" spans="1:6" ht="14.25" x14ac:dyDescent="0.2">
      <c r="A52" s="90"/>
      <c r="B52" s="92"/>
      <c r="C52" s="93"/>
      <c r="D52" s="94"/>
      <c r="E52" s="94"/>
      <c r="F52" s="95"/>
    </row>
    <row r="53" spans="1:6" ht="14.25" x14ac:dyDescent="0.2">
      <c r="A53" s="90"/>
      <c r="B53" s="92"/>
      <c r="C53" s="93"/>
      <c r="D53" s="94"/>
      <c r="E53" s="94"/>
      <c r="F53" s="95"/>
    </row>
    <row r="54" spans="1:6" ht="14.25" x14ac:dyDescent="0.2">
      <c r="A54" s="90"/>
      <c r="B54" s="92"/>
      <c r="C54" s="93"/>
      <c r="D54" s="94"/>
      <c r="E54" s="94"/>
      <c r="F54" s="95"/>
    </row>
    <row r="55" spans="1:6" ht="14.25" x14ac:dyDescent="0.2">
      <c r="A55" s="90"/>
      <c r="B55" s="92"/>
      <c r="C55" s="93"/>
      <c r="D55" s="94"/>
      <c r="E55" s="94"/>
      <c r="F55" s="95"/>
    </row>
    <row r="56" spans="1:6" ht="14.25" x14ac:dyDescent="0.2">
      <c r="A56" s="90"/>
      <c r="B56" s="92"/>
      <c r="C56" s="93"/>
      <c r="D56" s="94"/>
      <c r="E56" s="94"/>
      <c r="F56" s="95"/>
    </row>
    <row r="57" spans="1:6" ht="14.25" x14ac:dyDescent="0.2">
      <c r="A57" s="90"/>
      <c r="B57" s="92"/>
      <c r="C57" s="93"/>
      <c r="D57" s="94"/>
      <c r="E57" s="94"/>
      <c r="F57" s="95"/>
    </row>
    <row r="58" spans="1:6" ht="14.25" x14ac:dyDescent="0.2">
      <c r="A58" s="90"/>
      <c r="B58" s="98"/>
      <c r="C58" s="93"/>
      <c r="D58" s="94"/>
      <c r="E58" s="94"/>
      <c r="F58" s="95"/>
    </row>
    <row r="59" spans="1:6" ht="14.25" x14ac:dyDescent="0.2">
      <c r="A59" s="90"/>
      <c r="B59" s="98"/>
      <c r="C59" s="93"/>
      <c r="D59" s="94"/>
      <c r="E59" s="94"/>
      <c r="F59" s="95"/>
    </row>
    <row r="60" spans="1:6" ht="14.25" x14ac:dyDescent="0.2">
      <c r="A60" s="90"/>
      <c r="B60" s="98"/>
      <c r="C60" s="93"/>
      <c r="D60" s="94"/>
      <c r="E60" s="94"/>
      <c r="F60" s="95"/>
    </row>
    <row r="61" spans="1:6" ht="14.25" x14ac:dyDescent="0.2">
      <c r="A61" s="90"/>
      <c r="B61" s="98"/>
      <c r="C61" s="93"/>
      <c r="D61" s="94"/>
      <c r="E61" s="94"/>
      <c r="F61" s="95"/>
    </row>
    <row r="62" spans="1:6" ht="14.25" x14ac:dyDescent="0.2">
      <c r="A62" s="90"/>
      <c r="B62" s="98"/>
      <c r="C62" s="93"/>
      <c r="D62" s="94"/>
      <c r="E62" s="94"/>
      <c r="F62" s="95"/>
    </row>
    <row r="63" spans="1:6" ht="14.25" x14ac:dyDescent="0.2">
      <c r="A63" s="90"/>
      <c r="B63" s="99"/>
      <c r="C63" s="100"/>
      <c r="D63" s="101"/>
      <c r="E63" s="94"/>
      <c r="F63" s="95"/>
    </row>
    <row r="64" spans="1:6" ht="15" x14ac:dyDescent="0.2">
      <c r="A64" s="90"/>
      <c r="B64" s="99"/>
      <c r="C64" s="102"/>
      <c r="D64" s="103"/>
      <c r="E64" s="94"/>
      <c r="F64" s="95"/>
    </row>
    <row r="65" spans="1:6" ht="14.25" x14ac:dyDescent="0.2">
      <c r="A65" s="90"/>
      <c r="B65" s="98"/>
      <c r="C65" s="104" t="s">
        <v>37</v>
      </c>
      <c r="D65" s="105" t="s">
        <v>38</v>
      </c>
      <c r="E65" s="95"/>
      <c r="F65" s="95"/>
    </row>
    <row r="66" spans="1:6" ht="14.25" x14ac:dyDescent="0.2">
      <c r="A66" s="90"/>
      <c r="B66" s="106"/>
      <c r="C66" s="107">
        <v>4.75</v>
      </c>
      <c r="D66" s="108">
        <v>350</v>
      </c>
      <c r="E66" s="109"/>
      <c r="F66" s="109"/>
    </row>
    <row r="67" spans="1:6" ht="14.25" x14ac:dyDescent="0.2">
      <c r="A67" s="91"/>
      <c r="B67" s="99"/>
      <c r="C67" s="110"/>
      <c r="D67" s="111"/>
      <c r="E67" s="95"/>
      <c r="F67" s="95"/>
    </row>
    <row r="68" spans="1:6" ht="14.25" x14ac:dyDescent="0.2">
      <c r="A68" s="91"/>
      <c r="B68" s="112"/>
      <c r="C68" s="113"/>
      <c r="D68" s="113"/>
      <c r="E68" s="113"/>
      <c r="F68" s="91"/>
    </row>
    <row r="69" spans="1:6" ht="15" x14ac:dyDescent="0.2">
      <c r="A69" s="114"/>
      <c r="B69" s="115" t="s">
        <v>15</v>
      </c>
      <c r="C69" s="115"/>
      <c r="D69" s="72"/>
      <c r="E69" s="116">
        <v>1662.5</v>
      </c>
      <c r="F69" s="117"/>
    </row>
    <row r="70" spans="1:6" ht="15" x14ac:dyDescent="0.2">
      <c r="A70" s="114"/>
      <c r="B70" s="118" t="s">
        <v>12</v>
      </c>
      <c r="C70" s="119"/>
      <c r="D70" s="72"/>
      <c r="E70" s="120">
        <v>0</v>
      </c>
      <c r="F70" s="120"/>
    </row>
    <row r="71" spans="1:6" ht="15" x14ac:dyDescent="0.2">
      <c r="A71" s="114"/>
      <c r="B71" s="121" t="s">
        <v>199</v>
      </c>
      <c r="C71" s="119"/>
      <c r="D71" s="72"/>
      <c r="E71" s="120">
        <v>0</v>
      </c>
      <c r="F71" s="120"/>
    </row>
    <row r="72" spans="1:6" ht="15" x14ac:dyDescent="0.2">
      <c r="A72" s="114"/>
      <c r="B72" s="121" t="s">
        <v>13</v>
      </c>
      <c r="C72" s="119"/>
      <c r="D72" s="72"/>
      <c r="E72" s="120">
        <v>0</v>
      </c>
      <c r="F72" s="120"/>
    </row>
    <row r="73" spans="1:6" ht="15" x14ac:dyDescent="0.2">
      <c r="A73" s="114"/>
      <c r="B73" s="71" t="s">
        <v>14</v>
      </c>
      <c r="C73" s="115"/>
      <c r="D73" s="72"/>
      <c r="E73" s="122">
        <v>1662.5</v>
      </c>
      <c r="F73" s="122"/>
    </row>
    <row r="74" spans="1:6" ht="15" x14ac:dyDescent="0.2">
      <c r="A74" s="114"/>
      <c r="B74" s="123" t="s">
        <v>5</v>
      </c>
      <c r="C74" s="124">
        <v>0.05</v>
      </c>
      <c r="D74" s="119"/>
      <c r="E74" s="125">
        <v>83.13</v>
      </c>
      <c r="F74" s="126"/>
    </row>
    <row r="75" spans="1:6" ht="15" x14ac:dyDescent="0.2">
      <c r="A75" s="114"/>
      <c r="B75" s="127" t="s">
        <v>4</v>
      </c>
      <c r="C75" s="128">
        <v>9.9750000000000005E-2</v>
      </c>
      <c r="D75" s="119"/>
      <c r="E75" s="126">
        <v>165.83</v>
      </c>
      <c r="F75" s="126"/>
    </row>
    <row r="76" spans="1:6" ht="15" x14ac:dyDescent="0.2">
      <c r="A76" s="114"/>
      <c r="B76" s="129"/>
      <c r="C76" s="128"/>
      <c r="D76" s="72"/>
      <c r="E76" s="130"/>
      <c r="F76" s="131"/>
    </row>
    <row r="77" spans="1:6" ht="15.75" thickBot="1" x14ac:dyDescent="0.25">
      <c r="A77" s="114"/>
      <c r="B77" s="132" t="s">
        <v>16</v>
      </c>
      <c r="C77" s="115"/>
      <c r="D77" s="133"/>
      <c r="E77" s="134">
        <v>1911.46</v>
      </c>
      <c r="F77" s="135"/>
    </row>
    <row r="78" spans="1:6" ht="15.75" thickTop="1" x14ac:dyDescent="0.2">
      <c r="A78" s="114"/>
      <c r="B78" s="115"/>
      <c r="C78" s="127"/>
      <c r="D78" s="127"/>
      <c r="E78" s="136"/>
      <c r="F78" s="137"/>
    </row>
    <row r="79" spans="1:6" ht="15" x14ac:dyDescent="0.2">
      <c r="A79" s="114"/>
      <c r="B79" s="129" t="s">
        <v>18</v>
      </c>
      <c r="C79" s="127"/>
      <c r="D79" s="72"/>
      <c r="E79" s="73">
        <v>0</v>
      </c>
      <c r="F79" s="131"/>
    </row>
    <row r="80" spans="1:6" ht="15" x14ac:dyDescent="0.2">
      <c r="A80" s="114"/>
      <c r="B80" s="138"/>
      <c r="C80" s="137"/>
      <c r="D80" s="139"/>
      <c r="E80" s="140"/>
      <c r="F80" s="139"/>
    </row>
    <row r="81" spans="1:6" ht="15" x14ac:dyDescent="0.2">
      <c r="A81" s="74"/>
      <c r="B81" s="141" t="s">
        <v>17</v>
      </c>
      <c r="C81" s="141"/>
      <c r="D81" s="142"/>
      <c r="E81" s="143">
        <v>1911.46</v>
      </c>
      <c r="F81" s="144"/>
    </row>
    <row r="82" spans="1:6" ht="15" x14ac:dyDescent="0.2">
      <c r="A82" s="74"/>
      <c r="B82" s="145" t="s">
        <v>17</v>
      </c>
      <c r="C82" s="146"/>
      <c r="D82" s="147"/>
      <c r="E82" s="148">
        <v>1911.46</v>
      </c>
      <c r="F82" s="144"/>
    </row>
    <row r="83" spans="1:6" x14ac:dyDescent="0.2">
      <c r="A83" s="149"/>
      <c r="B83" s="150"/>
      <c r="C83" s="151"/>
      <c r="D83" s="152"/>
      <c r="E83" s="152"/>
      <c r="F83" s="153"/>
    </row>
    <row r="84" spans="1:6" ht="14.25" x14ac:dyDescent="0.2">
      <c r="A84" s="154" t="s">
        <v>29</v>
      </c>
      <c r="B84" s="154"/>
      <c r="C84" s="154"/>
      <c r="D84" s="155"/>
      <c r="E84" s="155"/>
      <c r="F84" s="66"/>
    </row>
    <row r="85" spans="1:6" ht="14.25" x14ac:dyDescent="0.2">
      <c r="A85" s="156" t="s">
        <v>30</v>
      </c>
      <c r="B85" s="156"/>
      <c r="C85" s="156"/>
      <c r="D85" s="157"/>
      <c r="E85" s="157"/>
      <c r="F85" s="50"/>
    </row>
    <row r="86" spans="1:6" ht="14.25" x14ac:dyDescent="0.2">
      <c r="A86" s="158"/>
      <c r="B86" s="158"/>
      <c r="C86" s="158"/>
      <c r="D86" s="159"/>
      <c r="E86" s="159"/>
      <c r="F86" s="50"/>
    </row>
    <row r="87" spans="1:6" ht="14.25" x14ac:dyDescent="0.2">
      <c r="A87" s="158"/>
      <c r="B87" s="158"/>
      <c r="C87" s="158"/>
      <c r="D87" s="159"/>
      <c r="E87" s="159"/>
      <c r="F87" s="50"/>
    </row>
    <row r="88" spans="1:6" ht="15" x14ac:dyDescent="0.2">
      <c r="A88" s="63" t="s">
        <v>7</v>
      </c>
      <c r="B88" s="63"/>
      <c r="C88" s="63"/>
      <c r="D88" s="63"/>
      <c r="E88" s="63"/>
      <c r="F88" s="63"/>
    </row>
    <row r="89" spans="1:6" ht="15" x14ac:dyDescent="0.2">
      <c r="A89" s="74"/>
      <c r="B89" s="160"/>
      <c r="C89" s="160"/>
      <c r="D89" s="161"/>
      <c r="E89" s="161"/>
      <c r="F89" s="50"/>
    </row>
  </sheetData>
  <mergeCells count="8">
    <mergeCell ref="A88:F88"/>
    <mergeCell ref="B89:E89"/>
    <mergeCell ref="A30:E30"/>
    <mergeCell ref="B81:C81"/>
    <mergeCell ref="B82:C82"/>
    <mergeCell ref="B83:E83"/>
    <mergeCell ref="A84:E84"/>
    <mergeCell ref="A85:E85"/>
  </mergeCells>
  <dataValidations count="2">
    <dataValidation type="list" operator="lessThan" allowBlank="1" showInputMessage="1" sqref="B34 B36 B38" xr:uid="{FE73AD3B-C750-470B-B392-5EA1416A86D8}">
      <formula1>dnrServices</formula1>
    </dataValidation>
    <dataValidation type="list" allowBlank="1" showInputMessage="1" showErrorMessage="1" sqref="B80:C80 B12:C20 B78:C78" xr:uid="{D3F4D259-78D7-487C-B9FD-8B452BF0F21C}">
      <formula1>Liste_Activités</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21492-F9B8-450F-8F24-A2CEF96BC246}">
  <sheetPr>
    <pageSetUpPr fitToPage="1"/>
  </sheetPr>
  <dimension ref="A12:F93"/>
  <sheetViews>
    <sheetView view="pageBreakPreview" topLeftCell="A28" zoomScale="80" zoomScaleNormal="100" zoomScaleSheetLayoutView="80" workbookViewId="0">
      <selection activeCell="B68" sqref="B68:D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80</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58" t="s">
        <v>83</v>
      </c>
      <c r="C33" s="58"/>
      <c r="D33" s="58"/>
      <c r="E33" s="28"/>
      <c r="F33" s="21"/>
    </row>
    <row r="34" spans="1:6" ht="14.25" x14ac:dyDescent="0.2">
      <c r="A34" s="21"/>
      <c r="B34" s="58"/>
      <c r="C34" s="58"/>
      <c r="D34" s="58"/>
      <c r="E34" s="28"/>
      <c r="F34" s="21"/>
    </row>
    <row r="35" spans="1:6" ht="14.25" x14ac:dyDescent="0.2">
      <c r="A35" s="21"/>
      <c r="B35" s="58" t="s">
        <v>81</v>
      </c>
      <c r="C35" s="58"/>
      <c r="D35" s="58"/>
      <c r="E35" s="28"/>
      <c r="F35" s="21"/>
    </row>
    <row r="36" spans="1:6" ht="14.25" x14ac:dyDescent="0.2">
      <c r="A36" s="21"/>
      <c r="B36" s="58"/>
      <c r="C36" s="58"/>
      <c r="D36" s="58"/>
      <c r="E36" s="28"/>
      <c r="F36" s="21"/>
    </row>
    <row r="37" spans="1:6" ht="14.25" x14ac:dyDescent="0.2">
      <c r="A37" s="21"/>
      <c r="B37" s="58" t="s">
        <v>82</v>
      </c>
      <c r="C37" s="58"/>
      <c r="D37" s="58"/>
      <c r="E37" s="28"/>
      <c r="F37" s="21"/>
    </row>
    <row r="38" spans="1:6" ht="14.25" x14ac:dyDescent="0.2">
      <c r="A38" s="21"/>
      <c r="B38" s="58"/>
      <c r="C38" s="58"/>
      <c r="D38" s="58"/>
      <c r="E38" s="28"/>
      <c r="F38" s="21"/>
    </row>
    <row r="39" spans="1:6" ht="14.25" x14ac:dyDescent="0.2">
      <c r="A39" s="21"/>
      <c r="B39" s="58"/>
      <c r="C39" s="58"/>
      <c r="D39" s="58"/>
      <c r="E39" s="28"/>
      <c r="F39" s="21"/>
    </row>
    <row r="40" spans="1:6" ht="14.25" x14ac:dyDescent="0.2">
      <c r="A40" s="21"/>
      <c r="B40" s="58"/>
      <c r="C40" s="58"/>
      <c r="D40" s="58"/>
      <c r="E40" s="28"/>
      <c r="F40" s="21"/>
    </row>
    <row r="41" spans="1:6" ht="14.25" x14ac:dyDescent="0.2">
      <c r="A41" s="21"/>
      <c r="B41" s="58"/>
      <c r="C41" s="58"/>
      <c r="D41" s="58"/>
      <c r="E41" s="28"/>
      <c r="F41" s="21"/>
    </row>
    <row r="42" spans="1:6" ht="14.25" x14ac:dyDescent="0.2">
      <c r="A42" s="21"/>
      <c r="B42" s="58"/>
      <c r="C42" s="58"/>
      <c r="D42" s="58"/>
      <c r="E42" s="28"/>
      <c r="F42" s="21"/>
    </row>
    <row r="43" spans="1:6" ht="14.25" x14ac:dyDescent="0.2">
      <c r="A43" s="21"/>
      <c r="B43" s="58"/>
      <c r="C43" s="58"/>
      <c r="D43" s="58"/>
      <c r="E43" s="28"/>
      <c r="F43" s="21"/>
    </row>
    <row r="44" spans="1:6" ht="14.25" x14ac:dyDescent="0.2">
      <c r="A44" s="21"/>
      <c r="B44" s="58"/>
      <c r="C44" s="58"/>
      <c r="D44" s="58"/>
      <c r="E44" s="28"/>
      <c r="F44" s="21"/>
    </row>
    <row r="45" spans="1:6" ht="14.25" x14ac:dyDescent="0.2">
      <c r="A45" s="21"/>
      <c r="B45" s="58"/>
      <c r="C45" s="58"/>
      <c r="D45" s="58"/>
      <c r="E45" s="28"/>
      <c r="F45" s="21"/>
    </row>
    <row r="46" spans="1:6" ht="14.25" x14ac:dyDescent="0.2">
      <c r="A46" s="21"/>
      <c r="B46" s="58"/>
      <c r="C46" s="58"/>
      <c r="D46" s="58"/>
      <c r="E46" s="28"/>
      <c r="F46" s="21"/>
    </row>
    <row r="47" spans="1:6" ht="14.25" x14ac:dyDescent="0.2">
      <c r="A47" s="21"/>
      <c r="B47" s="58"/>
      <c r="C47" s="58"/>
      <c r="D47" s="58"/>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ht="14.25" x14ac:dyDescent="0.2">
      <c r="A65" s="21"/>
      <c r="B65" s="58"/>
      <c r="C65" s="58"/>
      <c r="D65" s="58"/>
      <c r="E65" s="28"/>
      <c r="F65" s="21"/>
    </row>
    <row r="66" spans="1:6" s="50" customFormat="1" ht="14.25" x14ac:dyDescent="0.2">
      <c r="A66" s="46"/>
      <c r="B66" s="47"/>
      <c r="C66" s="48" t="s">
        <v>37</v>
      </c>
      <c r="D66" s="48" t="s">
        <v>38</v>
      </c>
      <c r="E66" s="49"/>
      <c r="F66" s="46"/>
    </row>
    <row r="67" spans="1:6" s="50" customFormat="1" ht="14.25" x14ac:dyDescent="0.2">
      <c r="A67" s="46"/>
      <c r="B67" s="47"/>
      <c r="C67" s="51">
        <v>5.5</v>
      </c>
      <c r="D67" s="52">
        <v>295</v>
      </c>
      <c r="E67" s="49"/>
      <c r="F67" s="46"/>
    </row>
    <row r="68" spans="1:6" ht="14.25" x14ac:dyDescent="0.2">
      <c r="A68" s="21"/>
      <c r="B68" s="58"/>
      <c r="C68" s="58"/>
      <c r="D68" s="58"/>
      <c r="E68" s="28"/>
      <c r="F68" s="21"/>
    </row>
    <row r="69" spans="1:6" ht="13.5" customHeight="1" x14ac:dyDescent="0.2">
      <c r="A69" s="21"/>
      <c r="B69" s="58"/>
      <c r="C69" s="58"/>
      <c r="D69" s="58"/>
      <c r="E69" s="28"/>
      <c r="F69" s="21"/>
    </row>
    <row r="70" spans="1:6" ht="13.5" customHeight="1" x14ac:dyDescent="0.2">
      <c r="A70" s="21"/>
      <c r="B70" s="25" t="s">
        <v>15</v>
      </c>
      <c r="C70" s="26"/>
      <c r="D70" s="26"/>
      <c r="E70" s="29">
        <f>D67*C67</f>
        <v>1622.5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1622.5</v>
      </c>
      <c r="F73" s="21"/>
    </row>
    <row r="74" spans="1:6" ht="13.5" customHeight="1" x14ac:dyDescent="0.2">
      <c r="A74" s="21"/>
      <c r="B74" s="26" t="s">
        <v>5</v>
      </c>
      <c r="C74" s="31">
        <v>0.05</v>
      </c>
      <c r="D74" s="26"/>
      <c r="E74" s="35">
        <f>ROUND(E73*C74,2)</f>
        <v>81.13</v>
      </c>
      <c r="F74" s="21"/>
    </row>
    <row r="75" spans="1:6" ht="13.5" customHeight="1" x14ac:dyDescent="0.2">
      <c r="A75" s="21"/>
      <c r="B75" s="26" t="s">
        <v>4</v>
      </c>
      <c r="C75" s="42">
        <v>9.9750000000000005E-2</v>
      </c>
      <c r="D75" s="26"/>
      <c r="E75" s="43">
        <f>ROUND(E73*C75,2)</f>
        <v>161.84</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1865.47</v>
      </c>
      <c r="F77" s="21"/>
    </row>
    <row r="78" spans="1:6" ht="15.75" thickTop="1" x14ac:dyDescent="0.2">
      <c r="A78" s="21"/>
      <c r="B78" s="62"/>
      <c r="C78" s="62"/>
      <c r="D78" s="62"/>
      <c r="E78" s="36"/>
      <c r="F78" s="21"/>
    </row>
    <row r="79" spans="1:6" ht="15" x14ac:dyDescent="0.2">
      <c r="A79" s="21"/>
      <c r="B79" s="59" t="s">
        <v>18</v>
      </c>
      <c r="C79" s="59"/>
      <c r="D79" s="59"/>
      <c r="E79" s="36">
        <v>0</v>
      </c>
      <c r="F79" s="21"/>
    </row>
    <row r="80" spans="1:6" ht="15" x14ac:dyDescent="0.2">
      <c r="A80" s="21"/>
      <c r="B80" s="62"/>
      <c r="C80" s="62"/>
      <c r="D80" s="62"/>
      <c r="E80" s="36"/>
      <c r="F80" s="21"/>
    </row>
    <row r="81" spans="1:6" ht="19.5" customHeight="1" x14ac:dyDescent="0.2">
      <c r="A81" s="21"/>
      <c r="B81" s="37" t="s">
        <v>17</v>
      </c>
      <c r="C81" s="38"/>
      <c r="D81" s="38"/>
      <c r="E81" s="39">
        <f>E77-E79</f>
        <v>1865.47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6"/>
      <c r="C84" s="56"/>
      <c r="D84" s="56"/>
      <c r="E84" s="56"/>
      <c r="F84" s="21"/>
    </row>
    <row r="85" spans="1:6" ht="14.25" x14ac:dyDescent="0.2">
      <c r="A85" s="64" t="s">
        <v>29</v>
      </c>
      <c r="B85" s="64"/>
      <c r="C85" s="64"/>
      <c r="D85" s="64"/>
      <c r="E85" s="64"/>
      <c r="F85" s="64"/>
    </row>
    <row r="86" spans="1:6" ht="14.25" x14ac:dyDescent="0.2">
      <c r="A86" s="60" t="s">
        <v>30</v>
      </c>
      <c r="B86" s="60"/>
      <c r="C86" s="60"/>
      <c r="D86" s="60"/>
      <c r="E86" s="60"/>
      <c r="F86" s="60"/>
    </row>
    <row r="87" spans="1:6" x14ac:dyDescent="0.2">
      <c r="A87" s="21"/>
      <c r="B87" s="21"/>
      <c r="C87" s="21"/>
      <c r="D87" s="21"/>
      <c r="E87" s="21"/>
      <c r="F87" s="21"/>
    </row>
    <row r="88" spans="1:6" x14ac:dyDescent="0.2">
      <c r="A88" s="21"/>
      <c r="B88" s="57"/>
      <c r="C88" s="57"/>
      <c r="D88" s="57"/>
      <c r="E88" s="57"/>
      <c r="F88" s="21"/>
    </row>
    <row r="89" spans="1:6" ht="15" x14ac:dyDescent="0.2">
      <c r="A89" s="63" t="s">
        <v>7</v>
      </c>
      <c r="B89" s="63"/>
      <c r="C89" s="63"/>
      <c r="D89" s="63"/>
      <c r="E89" s="63"/>
      <c r="F89" s="63"/>
    </row>
    <row r="91" spans="1:6" ht="39.75" customHeight="1" x14ac:dyDescent="0.2">
      <c r="B91" s="54"/>
      <c r="C91" s="55"/>
      <c r="D91" s="55"/>
    </row>
    <row r="92" spans="1:6" ht="13.5" customHeight="1" x14ac:dyDescent="0.2"/>
    <row r="93" spans="1:6" x14ac:dyDescent="0.2">
      <c r="B93" s="16"/>
      <c r="C93" s="16"/>
      <c r="D93" s="16"/>
    </row>
  </sheetData>
  <mergeCells count="45">
    <mergeCell ref="B88:E88"/>
    <mergeCell ref="A89:F89"/>
    <mergeCell ref="B91:D91"/>
    <mergeCell ref="B78:D78"/>
    <mergeCell ref="B79:D79"/>
    <mergeCell ref="B80:D80"/>
    <mergeCell ref="B84:E84"/>
    <mergeCell ref="A85:F85"/>
    <mergeCell ref="A86:F86"/>
    <mergeCell ref="B69:D69"/>
    <mergeCell ref="B56:D56"/>
    <mergeCell ref="B57:D57"/>
    <mergeCell ref="B58:D58"/>
    <mergeCell ref="B59:D59"/>
    <mergeCell ref="B60:D60"/>
    <mergeCell ref="B61:D61"/>
    <mergeCell ref="B62:D62"/>
    <mergeCell ref="B63:D63"/>
    <mergeCell ref="B64:D64"/>
    <mergeCell ref="B65:D65"/>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8:B80 B12:B20 B33:B69" xr:uid="{46E5C304-8444-4254-A29D-FEE894F3C1D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37D3F-DF8C-4DCD-8FD5-768F23CD35E1}">
  <sheetPr>
    <pageSetUpPr fitToPage="1"/>
  </sheetPr>
  <dimension ref="A12:F93"/>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90</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58" t="s">
        <v>85</v>
      </c>
      <c r="C33" s="58"/>
      <c r="D33" s="58"/>
      <c r="E33" s="28"/>
      <c r="F33" s="21"/>
    </row>
    <row r="34" spans="1:6" ht="14.25" x14ac:dyDescent="0.2">
      <c r="A34" s="21"/>
      <c r="B34" s="58"/>
      <c r="C34" s="58"/>
      <c r="D34" s="58"/>
      <c r="E34" s="28"/>
      <c r="F34" s="21"/>
    </row>
    <row r="35" spans="1:6" ht="14.25" x14ac:dyDescent="0.2">
      <c r="A35" s="21"/>
      <c r="B35" s="58" t="s">
        <v>86</v>
      </c>
      <c r="C35" s="58"/>
      <c r="D35" s="58"/>
      <c r="E35" s="28"/>
      <c r="F35" s="21"/>
    </row>
    <row r="36" spans="1:6" ht="14.25" x14ac:dyDescent="0.2">
      <c r="A36" s="21"/>
      <c r="B36" s="58"/>
      <c r="C36" s="58"/>
      <c r="D36" s="58"/>
      <c r="E36" s="28"/>
      <c r="F36" s="21"/>
    </row>
    <row r="37" spans="1:6" ht="14.25" x14ac:dyDescent="0.2">
      <c r="A37" s="21"/>
      <c r="B37" s="58" t="s">
        <v>87</v>
      </c>
      <c r="C37" s="58"/>
      <c r="D37" s="58"/>
      <c r="E37" s="28"/>
      <c r="F37" s="21"/>
    </row>
    <row r="38" spans="1:6" ht="14.25" x14ac:dyDescent="0.2">
      <c r="A38" s="21"/>
      <c r="B38" s="58"/>
      <c r="C38" s="58"/>
      <c r="D38" s="58"/>
      <c r="E38" s="28"/>
      <c r="F38" s="21"/>
    </row>
    <row r="39" spans="1:6" ht="14.25" x14ac:dyDescent="0.2">
      <c r="A39" s="21"/>
      <c r="B39" s="58" t="s">
        <v>88</v>
      </c>
      <c r="C39" s="58"/>
      <c r="D39" s="58"/>
      <c r="E39" s="28"/>
      <c r="F39" s="21"/>
    </row>
    <row r="40" spans="1:6" ht="14.25" x14ac:dyDescent="0.2">
      <c r="A40" s="21"/>
      <c r="B40" s="58"/>
      <c r="C40" s="58"/>
      <c r="D40" s="58"/>
      <c r="E40" s="28"/>
      <c r="F40" s="21"/>
    </row>
    <row r="41" spans="1:6" ht="14.25" x14ac:dyDescent="0.2">
      <c r="A41" s="21"/>
      <c r="B41" s="58" t="s">
        <v>39</v>
      </c>
      <c r="C41" s="58"/>
      <c r="D41" s="58"/>
      <c r="E41" s="28"/>
      <c r="F41" s="21"/>
    </row>
    <row r="42" spans="1:6" ht="14.25" x14ac:dyDescent="0.2">
      <c r="A42" s="21"/>
      <c r="B42" s="58"/>
      <c r="C42" s="58"/>
      <c r="D42" s="58"/>
      <c r="E42" s="28"/>
      <c r="F42" s="21"/>
    </row>
    <row r="43" spans="1:6" ht="14.25" x14ac:dyDescent="0.2">
      <c r="A43" s="21"/>
      <c r="B43" s="58" t="s">
        <v>89</v>
      </c>
      <c r="C43" s="58"/>
      <c r="D43" s="58"/>
      <c r="E43" s="28"/>
      <c r="F43" s="21"/>
    </row>
    <row r="44" spans="1:6" ht="14.25" x14ac:dyDescent="0.2">
      <c r="A44" s="21"/>
      <c r="B44" s="58"/>
      <c r="C44" s="58"/>
      <c r="D44" s="58"/>
      <c r="E44" s="28"/>
      <c r="F44" s="21"/>
    </row>
    <row r="45" spans="1:6" ht="14.25" x14ac:dyDescent="0.2">
      <c r="A45" s="21"/>
      <c r="B45" s="58"/>
      <c r="C45" s="58"/>
      <c r="D45" s="58"/>
      <c r="E45" s="28"/>
      <c r="F45" s="21"/>
    </row>
    <row r="46" spans="1:6" ht="14.25" x14ac:dyDescent="0.2">
      <c r="A46" s="21"/>
      <c r="B46" s="58"/>
      <c r="C46" s="58"/>
      <c r="D46" s="58"/>
      <c r="E46" s="28"/>
      <c r="F46" s="21"/>
    </row>
    <row r="47" spans="1:6" ht="14.25" x14ac:dyDescent="0.2">
      <c r="A47" s="21"/>
      <c r="B47" s="58"/>
      <c r="C47" s="58"/>
      <c r="D47" s="58"/>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ht="14.25" x14ac:dyDescent="0.2">
      <c r="A65" s="21"/>
      <c r="B65" s="58"/>
      <c r="C65" s="58"/>
      <c r="D65" s="58"/>
      <c r="E65" s="28"/>
      <c r="F65" s="21"/>
    </row>
    <row r="66" spans="1:6" s="50" customFormat="1" ht="14.25" x14ac:dyDescent="0.2">
      <c r="A66" s="46"/>
      <c r="B66" s="47"/>
      <c r="C66" s="48" t="s">
        <v>37</v>
      </c>
      <c r="D66" s="48" t="s">
        <v>38</v>
      </c>
      <c r="E66" s="49"/>
      <c r="F66" s="46"/>
    </row>
    <row r="67" spans="1:6" s="50" customFormat="1" ht="14.25" x14ac:dyDescent="0.2">
      <c r="A67" s="46"/>
      <c r="B67" s="47"/>
      <c r="C67" s="51">
        <v>23.75</v>
      </c>
      <c r="D67" s="52">
        <v>295</v>
      </c>
      <c r="E67" s="49"/>
      <c r="F67" s="46"/>
    </row>
    <row r="68" spans="1:6" ht="14.25" x14ac:dyDescent="0.2">
      <c r="A68" s="21"/>
      <c r="B68" s="58"/>
      <c r="C68" s="58"/>
      <c r="D68" s="58"/>
      <c r="E68" s="28"/>
      <c r="F68" s="21"/>
    </row>
    <row r="69" spans="1:6" ht="13.5" customHeight="1" x14ac:dyDescent="0.2">
      <c r="A69" s="21"/>
      <c r="B69" s="58"/>
      <c r="C69" s="58"/>
      <c r="D69" s="58"/>
      <c r="E69" s="28"/>
      <c r="F69" s="21"/>
    </row>
    <row r="70" spans="1:6" ht="13.5" customHeight="1" x14ac:dyDescent="0.2">
      <c r="A70" s="21"/>
      <c r="B70" s="25" t="s">
        <v>15</v>
      </c>
      <c r="C70" s="26"/>
      <c r="D70" s="26"/>
      <c r="E70" s="29">
        <f>D67*C67</f>
        <v>7006.25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7006.25</v>
      </c>
      <c r="F73" s="21"/>
    </row>
    <row r="74" spans="1:6" ht="13.5" customHeight="1" x14ac:dyDescent="0.2">
      <c r="A74" s="21"/>
      <c r="B74" s="26" t="s">
        <v>5</v>
      </c>
      <c r="C74" s="31">
        <v>0.05</v>
      </c>
      <c r="D74" s="26"/>
      <c r="E74" s="35">
        <f>ROUND(E73*C74,2)</f>
        <v>350.31</v>
      </c>
      <c r="F74" s="21"/>
    </row>
    <row r="75" spans="1:6" ht="13.5" customHeight="1" x14ac:dyDescent="0.2">
      <c r="A75" s="21"/>
      <c r="B75" s="26" t="s">
        <v>4</v>
      </c>
      <c r="C75" s="42">
        <v>9.9750000000000005E-2</v>
      </c>
      <c r="D75" s="26"/>
      <c r="E75" s="43">
        <f>ROUND(E73*C75,2)</f>
        <v>698.87</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8055.43</v>
      </c>
      <c r="F77" s="21"/>
    </row>
    <row r="78" spans="1:6" ht="15.75" thickTop="1" x14ac:dyDescent="0.2">
      <c r="A78" s="21"/>
      <c r="B78" s="62"/>
      <c r="C78" s="62"/>
      <c r="D78" s="62"/>
      <c r="E78" s="36"/>
      <c r="F78" s="21"/>
    </row>
    <row r="79" spans="1:6" ht="15" x14ac:dyDescent="0.2">
      <c r="A79" s="21"/>
      <c r="B79" s="59" t="s">
        <v>18</v>
      </c>
      <c r="C79" s="59"/>
      <c r="D79" s="59"/>
      <c r="E79" s="36">
        <v>0</v>
      </c>
      <c r="F79" s="21"/>
    </row>
    <row r="80" spans="1:6" ht="15" x14ac:dyDescent="0.2">
      <c r="A80" s="21"/>
      <c r="B80" s="62"/>
      <c r="C80" s="62"/>
      <c r="D80" s="62"/>
      <c r="E80" s="36"/>
      <c r="F80" s="21"/>
    </row>
    <row r="81" spans="1:6" ht="19.5" customHeight="1" x14ac:dyDescent="0.2">
      <c r="A81" s="21"/>
      <c r="B81" s="37" t="s">
        <v>17</v>
      </c>
      <c r="C81" s="38"/>
      <c r="D81" s="38"/>
      <c r="E81" s="39">
        <f>E77-E79</f>
        <v>8055.43</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6"/>
      <c r="C84" s="56"/>
      <c r="D84" s="56"/>
      <c r="E84" s="56"/>
      <c r="F84" s="21"/>
    </row>
    <row r="85" spans="1:6" ht="14.25" x14ac:dyDescent="0.2">
      <c r="A85" s="64" t="s">
        <v>29</v>
      </c>
      <c r="B85" s="64"/>
      <c r="C85" s="64"/>
      <c r="D85" s="64"/>
      <c r="E85" s="64"/>
      <c r="F85" s="64"/>
    </row>
    <row r="86" spans="1:6" ht="14.25" x14ac:dyDescent="0.2">
      <c r="A86" s="60" t="s">
        <v>30</v>
      </c>
      <c r="B86" s="60"/>
      <c r="C86" s="60"/>
      <c r="D86" s="60"/>
      <c r="E86" s="60"/>
      <c r="F86" s="60"/>
    </row>
    <row r="87" spans="1:6" x14ac:dyDescent="0.2">
      <c r="A87" s="21"/>
      <c r="B87" s="21"/>
      <c r="C87" s="21"/>
      <c r="D87" s="21"/>
      <c r="E87" s="21"/>
      <c r="F87" s="21"/>
    </row>
    <row r="88" spans="1:6" x14ac:dyDescent="0.2">
      <c r="A88" s="21"/>
      <c r="B88" s="57"/>
      <c r="C88" s="57"/>
      <c r="D88" s="57"/>
      <c r="E88" s="57"/>
      <c r="F88" s="21"/>
    </row>
    <row r="89" spans="1:6" ht="15" x14ac:dyDescent="0.2">
      <c r="A89" s="63" t="s">
        <v>7</v>
      </c>
      <c r="B89" s="63"/>
      <c r="C89" s="63"/>
      <c r="D89" s="63"/>
      <c r="E89" s="63"/>
      <c r="F89" s="63"/>
    </row>
    <row r="91" spans="1:6" ht="39.75" customHeight="1" x14ac:dyDescent="0.2">
      <c r="B91" s="54"/>
      <c r="C91" s="55"/>
      <c r="D91" s="55"/>
    </row>
    <row r="92" spans="1:6" ht="13.5" customHeight="1" x14ac:dyDescent="0.2"/>
    <row r="93" spans="1:6" x14ac:dyDescent="0.2">
      <c r="B93" s="16"/>
      <c r="C93" s="16"/>
      <c r="D93"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9:D69"/>
    <mergeCell ref="B56:D56"/>
    <mergeCell ref="B57:D57"/>
    <mergeCell ref="B58:D58"/>
    <mergeCell ref="B59:D59"/>
    <mergeCell ref="B60:D60"/>
    <mergeCell ref="B61:D61"/>
    <mergeCell ref="B62:D62"/>
    <mergeCell ref="B63:D63"/>
    <mergeCell ref="B64:D64"/>
    <mergeCell ref="B65:D65"/>
    <mergeCell ref="B68:D68"/>
    <mergeCell ref="B88:E88"/>
    <mergeCell ref="A89:F89"/>
    <mergeCell ref="B91:D91"/>
    <mergeCell ref="B78:D78"/>
    <mergeCell ref="B79:D79"/>
    <mergeCell ref="B80:D80"/>
    <mergeCell ref="B84:E84"/>
    <mergeCell ref="A85:F85"/>
    <mergeCell ref="A86:F86"/>
  </mergeCells>
  <dataValidations count="1">
    <dataValidation type="list" allowBlank="1" showInputMessage="1" showErrorMessage="1" sqref="B78:B80 B12:B20 B33:B69" xr:uid="{53ABBA8A-BEAB-4241-A4C5-50895285E58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B6548-9461-4298-8A53-64D8DDA15F13}">
  <sheetPr>
    <pageSetUpPr fitToPage="1"/>
  </sheetPr>
  <dimension ref="A12:F93"/>
  <sheetViews>
    <sheetView view="pageBreakPreview" topLeftCell="A19" zoomScale="80" zoomScaleNormal="100" zoomScaleSheetLayoutView="80" workbookViewId="0">
      <selection activeCell="E42" sqref="E4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57</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92</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58"/>
      <c r="C33" s="58"/>
      <c r="D33" s="58"/>
      <c r="E33" s="28"/>
      <c r="F33" s="21"/>
    </row>
    <row r="34" spans="1:6" ht="14.25" x14ac:dyDescent="0.2">
      <c r="A34" s="21"/>
      <c r="B34" s="58" t="s">
        <v>55</v>
      </c>
      <c r="C34" s="58"/>
      <c r="D34" s="58"/>
      <c r="E34" s="28"/>
      <c r="F34" s="21"/>
    </row>
    <row r="35" spans="1:6" ht="14.25" x14ac:dyDescent="0.2">
      <c r="A35" s="21"/>
      <c r="B35" s="58"/>
      <c r="C35" s="58"/>
      <c r="D35" s="58"/>
      <c r="E35" s="28"/>
      <c r="F35" s="21"/>
    </row>
    <row r="36" spans="1:6" ht="14.25" x14ac:dyDescent="0.2">
      <c r="A36" s="21"/>
      <c r="B36" s="58" t="s">
        <v>2</v>
      </c>
      <c r="C36" s="58"/>
      <c r="D36" s="58"/>
      <c r="E36" s="28"/>
      <c r="F36" s="21"/>
    </row>
    <row r="37" spans="1:6" ht="14.25" x14ac:dyDescent="0.2">
      <c r="A37" s="21"/>
      <c r="B37" s="58"/>
      <c r="C37" s="58"/>
      <c r="D37" s="58"/>
      <c r="E37" s="28"/>
      <c r="F37" s="21"/>
    </row>
    <row r="38" spans="1:6" ht="14.25" x14ac:dyDescent="0.2">
      <c r="A38" s="21"/>
      <c r="B38" s="58" t="s">
        <v>44</v>
      </c>
      <c r="C38" s="58"/>
      <c r="D38" s="58"/>
      <c r="E38" s="28"/>
      <c r="F38" s="21"/>
    </row>
    <row r="39" spans="1:6" ht="14.25" x14ac:dyDescent="0.2">
      <c r="A39" s="21"/>
      <c r="B39" s="58"/>
      <c r="C39" s="58"/>
      <c r="D39" s="58"/>
      <c r="E39" s="28"/>
      <c r="F39" s="21"/>
    </row>
    <row r="40" spans="1:6" ht="14.25" x14ac:dyDescent="0.2">
      <c r="A40" s="21"/>
      <c r="B40" s="58" t="s">
        <v>93</v>
      </c>
      <c r="C40" s="58"/>
      <c r="D40" s="58"/>
      <c r="E40" s="28"/>
      <c r="F40" s="21"/>
    </row>
    <row r="41" spans="1:6" ht="14.25" x14ac:dyDescent="0.2">
      <c r="A41" s="21"/>
      <c r="B41" s="58"/>
      <c r="C41" s="58"/>
      <c r="D41" s="58"/>
      <c r="E41" s="28"/>
      <c r="F41" s="21"/>
    </row>
    <row r="42" spans="1:6" ht="14.25" x14ac:dyDescent="0.2">
      <c r="A42" s="21"/>
      <c r="B42" s="58" t="s">
        <v>94</v>
      </c>
      <c r="C42" s="58"/>
      <c r="D42" s="58"/>
      <c r="E42" s="28"/>
      <c r="F42" s="21"/>
    </row>
    <row r="43" spans="1:6" ht="14.25" x14ac:dyDescent="0.2">
      <c r="A43" s="21"/>
      <c r="B43" s="58"/>
      <c r="C43" s="58"/>
      <c r="D43" s="58"/>
      <c r="E43" s="28"/>
      <c r="F43" s="21"/>
    </row>
    <row r="44" spans="1:6" ht="14.25" x14ac:dyDescent="0.2">
      <c r="A44" s="21"/>
      <c r="B44" s="58"/>
      <c r="C44" s="58"/>
      <c r="D44" s="58"/>
      <c r="E44" s="28"/>
      <c r="F44" s="21"/>
    </row>
    <row r="45" spans="1:6" ht="14.25" x14ac:dyDescent="0.2">
      <c r="A45" s="21"/>
      <c r="B45" s="58"/>
      <c r="C45" s="58"/>
      <c r="D45" s="58"/>
      <c r="E45" s="28"/>
      <c r="F45" s="21"/>
    </row>
    <row r="46" spans="1:6" ht="14.25" x14ac:dyDescent="0.2">
      <c r="A46" s="21"/>
      <c r="B46" s="58"/>
      <c r="C46" s="58"/>
      <c r="D46" s="58"/>
      <c r="E46" s="28"/>
      <c r="F46" s="21"/>
    </row>
    <row r="47" spans="1:6" ht="14.25" x14ac:dyDescent="0.2">
      <c r="A47" s="21"/>
      <c r="B47" s="58"/>
      <c r="C47" s="58"/>
      <c r="D47" s="58"/>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ht="14.25" x14ac:dyDescent="0.2">
      <c r="A65" s="21"/>
      <c r="B65" s="58"/>
      <c r="C65" s="58"/>
      <c r="D65" s="58"/>
      <c r="E65" s="28"/>
      <c r="F65" s="21"/>
    </row>
    <row r="66" spans="1:6" s="50" customFormat="1" ht="14.25" x14ac:dyDescent="0.2">
      <c r="A66" s="46"/>
      <c r="B66" s="47"/>
      <c r="C66" s="48" t="s">
        <v>37</v>
      </c>
      <c r="D66" s="48" t="s">
        <v>38</v>
      </c>
      <c r="E66" s="49"/>
      <c r="F66" s="46"/>
    </row>
    <row r="67" spans="1:6" s="50" customFormat="1" ht="14.25" x14ac:dyDescent="0.2">
      <c r="A67" s="46"/>
      <c r="B67" s="47"/>
      <c r="C67" s="51">
        <v>22.5</v>
      </c>
      <c r="D67" s="52">
        <v>295</v>
      </c>
      <c r="E67" s="49"/>
      <c r="F67" s="46"/>
    </row>
    <row r="68" spans="1:6" ht="14.25" x14ac:dyDescent="0.2">
      <c r="A68" s="21"/>
      <c r="B68" s="58"/>
      <c r="C68" s="58"/>
      <c r="D68" s="58"/>
      <c r="E68" s="28"/>
      <c r="F68" s="21"/>
    </row>
    <row r="69" spans="1:6" ht="13.5" customHeight="1" x14ac:dyDescent="0.2">
      <c r="A69" s="21"/>
      <c r="B69" s="58"/>
      <c r="C69" s="58"/>
      <c r="D69" s="58"/>
      <c r="E69" s="28"/>
      <c r="F69" s="21"/>
    </row>
    <row r="70" spans="1:6" ht="13.5" customHeight="1" x14ac:dyDescent="0.2">
      <c r="A70" s="21"/>
      <c r="B70" s="25" t="s">
        <v>15</v>
      </c>
      <c r="C70" s="26"/>
      <c r="D70" s="26"/>
      <c r="E70" s="29">
        <f>D67*C67</f>
        <v>6637.5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6637.5</v>
      </c>
      <c r="F73" s="21"/>
    </row>
    <row r="74" spans="1:6" ht="13.5" customHeight="1" x14ac:dyDescent="0.2">
      <c r="A74" s="21"/>
      <c r="B74" s="26" t="s">
        <v>5</v>
      </c>
      <c r="C74" s="31">
        <v>0.05</v>
      </c>
      <c r="D74" s="26"/>
      <c r="E74" s="35">
        <f>ROUND(E73*C74,2)</f>
        <v>331.88</v>
      </c>
      <c r="F74" s="21"/>
    </row>
    <row r="75" spans="1:6" ht="13.5" customHeight="1" x14ac:dyDescent="0.2">
      <c r="A75" s="21"/>
      <c r="B75" s="26" t="s">
        <v>4</v>
      </c>
      <c r="C75" s="42">
        <v>9.9750000000000005E-2</v>
      </c>
      <c r="D75" s="26"/>
      <c r="E75" s="43">
        <f>ROUND(E73*C75,2)</f>
        <v>662.09</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7631.47</v>
      </c>
      <c r="F77" s="21"/>
    </row>
    <row r="78" spans="1:6" ht="15.75" thickTop="1" x14ac:dyDescent="0.2">
      <c r="A78" s="21"/>
      <c r="B78" s="62"/>
      <c r="C78" s="62"/>
      <c r="D78" s="62"/>
      <c r="E78" s="36"/>
      <c r="F78" s="21"/>
    </row>
    <row r="79" spans="1:6" ht="15" x14ac:dyDescent="0.2">
      <c r="A79" s="21"/>
      <c r="B79" s="59" t="s">
        <v>18</v>
      </c>
      <c r="C79" s="59"/>
      <c r="D79" s="59"/>
      <c r="E79" s="36">
        <v>0</v>
      </c>
      <c r="F79" s="21"/>
    </row>
    <row r="80" spans="1:6" ht="15" x14ac:dyDescent="0.2">
      <c r="A80" s="21"/>
      <c r="B80" s="62"/>
      <c r="C80" s="62"/>
      <c r="D80" s="62"/>
      <c r="E80" s="36"/>
      <c r="F80" s="21"/>
    </row>
    <row r="81" spans="1:6" ht="19.5" customHeight="1" x14ac:dyDescent="0.2">
      <c r="A81" s="21"/>
      <c r="B81" s="37" t="s">
        <v>17</v>
      </c>
      <c r="C81" s="38"/>
      <c r="D81" s="38"/>
      <c r="E81" s="39">
        <f>E77-E79</f>
        <v>7631.47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6"/>
      <c r="C84" s="56"/>
      <c r="D84" s="56"/>
      <c r="E84" s="56"/>
      <c r="F84" s="21"/>
    </row>
    <row r="85" spans="1:6" ht="14.25" x14ac:dyDescent="0.2">
      <c r="A85" s="64" t="s">
        <v>29</v>
      </c>
      <c r="B85" s="64"/>
      <c r="C85" s="64"/>
      <c r="D85" s="64"/>
      <c r="E85" s="64"/>
      <c r="F85" s="64"/>
    </row>
    <row r="86" spans="1:6" ht="14.25" x14ac:dyDescent="0.2">
      <c r="A86" s="60" t="s">
        <v>30</v>
      </c>
      <c r="B86" s="60"/>
      <c r="C86" s="60"/>
      <c r="D86" s="60"/>
      <c r="E86" s="60"/>
      <c r="F86" s="60"/>
    </row>
    <row r="87" spans="1:6" x14ac:dyDescent="0.2">
      <c r="A87" s="21"/>
      <c r="B87" s="21"/>
      <c r="C87" s="21"/>
      <c r="D87" s="21"/>
      <c r="E87" s="21"/>
      <c r="F87" s="21"/>
    </row>
    <row r="88" spans="1:6" x14ac:dyDescent="0.2">
      <c r="A88" s="21"/>
      <c r="B88" s="57"/>
      <c r="C88" s="57"/>
      <c r="D88" s="57"/>
      <c r="E88" s="57"/>
      <c r="F88" s="21"/>
    </row>
    <row r="89" spans="1:6" ht="15" x14ac:dyDescent="0.2">
      <c r="A89" s="63" t="s">
        <v>7</v>
      </c>
      <c r="B89" s="63"/>
      <c r="C89" s="63"/>
      <c r="D89" s="63"/>
      <c r="E89" s="63"/>
      <c r="F89" s="63"/>
    </row>
    <row r="91" spans="1:6" ht="39.75" customHeight="1" x14ac:dyDescent="0.2">
      <c r="B91" s="54"/>
      <c r="C91" s="55"/>
      <c r="D91" s="55"/>
    </row>
    <row r="92" spans="1:6" ht="13.5" customHeight="1" x14ac:dyDescent="0.2"/>
    <row r="93" spans="1:6" x14ac:dyDescent="0.2">
      <c r="B93" s="16"/>
      <c r="C93" s="16"/>
      <c r="D93" s="16"/>
    </row>
  </sheetData>
  <mergeCells count="45">
    <mergeCell ref="B88:E88"/>
    <mergeCell ref="A89:F89"/>
    <mergeCell ref="B91:D91"/>
    <mergeCell ref="B78:D78"/>
    <mergeCell ref="B79:D79"/>
    <mergeCell ref="B80:D80"/>
    <mergeCell ref="B84:E84"/>
    <mergeCell ref="A85:F85"/>
    <mergeCell ref="A86:F86"/>
    <mergeCell ref="B69:D69"/>
    <mergeCell ref="B56:D56"/>
    <mergeCell ref="B57:D57"/>
    <mergeCell ref="B58:D58"/>
    <mergeCell ref="B59:D59"/>
    <mergeCell ref="B60:D60"/>
    <mergeCell ref="B61:D61"/>
    <mergeCell ref="B62:D62"/>
    <mergeCell ref="B63:D63"/>
    <mergeCell ref="B64:D64"/>
    <mergeCell ref="B65:D65"/>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8:B80 B12:B20 B33:B69" xr:uid="{6C878BFE-220B-4661-9DAD-88FB9DB53F6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D4006-99F4-4F15-A122-5D7FE66CD421}">
  <sheetPr>
    <pageSetUpPr fitToPage="1"/>
  </sheetPr>
  <dimension ref="A12:F93"/>
  <sheetViews>
    <sheetView view="pageBreakPreview" topLeftCell="A39" zoomScale="80" zoomScaleNormal="100" zoomScaleSheetLayoutView="80" workbookViewId="0">
      <selection activeCell="B62" sqref="B62:D6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96</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58"/>
      <c r="C33" s="58"/>
      <c r="D33" s="58"/>
      <c r="E33" s="28"/>
      <c r="F33" s="21"/>
    </row>
    <row r="34" spans="1:6" ht="14.25" x14ac:dyDescent="0.2">
      <c r="A34" s="21"/>
      <c r="B34" s="58" t="s">
        <v>97</v>
      </c>
      <c r="C34" s="58"/>
      <c r="D34" s="58"/>
      <c r="E34" s="28"/>
      <c r="F34" s="21"/>
    </row>
    <row r="35" spans="1:6" ht="14.25" x14ac:dyDescent="0.2">
      <c r="A35" s="21"/>
      <c r="B35" s="58"/>
      <c r="C35" s="58"/>
      <c r="D35" s="58"/>
      <c r="E35" s="28"/>
      <c r="F35" s="21"/>
    </row>
    <row r="36" spans="1:6" ht="14.25" x14ac:dyDescent="0.2">
      <c r="A36" s="21"/>
      <c r="B36" s="58" t="s">
        <v>98</v>
      </c>
      <c r="C36" s="58"/>
      <c r="D36" s="58"/>
      <c r="E36" s="28"/>
      <c r="F36" s="21"/>
    </row>
    <row r="37" spans="1:6" ht="14.25" x14ac:dyDescent="0.2">
      <c r="A37" s="21"/>
      <c r="B37" s="58"/>
      <c r="C37" s="58"/>
      <c r="D37" s="58"/>
      <c r="E37" s="28"/>
      <c r="F37" s="21"/>
    </row>
    <row r="38" spans="1:6" ht="14.25" x14ac:dyDescent="0.2">
      <c r="A38" s="21"/>
      <c r="B38" s="58" t="s">
        <v>99</v>
      </c>
      <c r="C38" s="58"/>
      <c r="D38" s="58"/>
      <c r="E38" s="28"/>
      <c r="F38" s="21"/>
    </row>
    <row r="39" spans="1:6" ht="14.25" x14ac:dyDescent="0.2">
      <c r="A39" s="21"/>
      <c r="B39" s="58"/>
      <c r="C39" s="58"/>
      <c r="D39" s="58"/>
      <c r="E39" s="28"/>
      <c r="F39" s="21"/>
    </row>
    <row r="40" spans="1:6" ht="14.25" x14ac:dyDescent="0.2">
      <c r="A40" s="21"/>
      <c r="B40" s="58" t="s">
        <v>100</v>
      </c>
      <c r="C40" s="58"/>
      <c r="D40" s="58"/>
      <c r="E40" s="28"/>
      <c r="F40" s="21"/>
    </row>
    <row r="41" spans="1:6" ht="14.25" x14ac:dyDescent="0.2">
      <c r="A41" s="21"/>
      <c r="B41" s="58"/>
      <c r="C41" s="58"/>
      <c r="D41" s="58"/>
      <c r="E41" s="28"/>
      <c r="F41" s="21"/>
    </row>
    <row r="42" spans="1:6" ht="14.25" x14ac:dyDescent="0.2">
      <c r="A42" s="21"/>
      <c r="B42" s="58" t="s">
        <v>101</v>
      </c>
      <c r="C42" s="58"/>
      <c r="D42" s="58"/>
      <c r="E42" s="28"/>
      <c r="F42" s="21"/>
    </row>
    <row r="43" spans="1:6" ht="14.25" x14ac:dyDescent="0.2">
      <c r="A43" s="21"/>
      <c r="B43" s="58"/>
      <c r="C43" s="58"/>
      <c r="D43" s="58"/>
      <c r="E43" s="28"/>
      <c r="F43" s="21"/>
    </row>
    <row r="44" spans="1:6" ht="14.25" x14ac:dyDescent="0.2">
      <c r="A44" s="21"/>
      <c r="B44" s="58"/>
      <c r="C44" s="58"/>
      <c r="D44" s="58"/>
      <c r="E44" s="28"/>
      <c r="F44" s="21"/>
    </row>
    <row r="45" spans="1:6" ht="14.25" x14ac:dyDescent="0.2">
      <c r="A45" s="21"/>
      <c r="B45" s="58"/>
      <c r="C45" s="58"/>
      <c r="D45" s="58"/>
      <c r="E45" s="28"/>
      <c r="F45" s="21"/>
    </row>
    <row r="46" spans="1:6" ht="14.25" x14ac:dyDescent="0.2">
      <c r="A46" s="21"/>
      <c r="B46" s="58"/>
      <c r="C46" s="58"/>
      <c r="D46" s="58"/>
      <c r="E46" s="28"/>
      <c r="F46" s="21"/>
    </row>
    <row r="47" spans="1:6" ht="14.25" x14ac:dyDescent="0.2">
      <c r="A47" s="21"/>
      <c r="B47" s="58"/>
      <c r="C47" s="58"/>
      <c r="D47" s="58"/>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ht="14.25" x14ac:dyDescent="0.2">
      <c r="A65" s="21"/>
      <c r="B65" s="58"/>
      <c r="C65" s="58"/>
      <c r="D65" s="58"/>
      <c r="E65" s="28"/>
      <c r="F65" s="21"/>
    </row>
    <row r="66" spans="1:6" s="50" customFormat="1" ht="14.25" x14ac:dyDescent="0.2">
      <c r="A66" s="46"/>
      <c r="B66" s="47"/>
      <c r="C66" s="48" t="s">
        <v>37</v>
      </c>
      <c r="D66" s="48" t="s">
        <v>38</v>
      </c>
      <c r="E66" s="49"/>
      <c r="F66" s="46"/>
    </row>
    <row r="67" spans="1:6" s="50" customFormat="1" ht="14.25" x14ac:dyDescent="0.2">
      <c r="A67" s="46"/>
      <c r="B67" s="47"/>
      <c r="C67" s="51">
        <v>6.75</v>
      </c>
      <c r="D67" s="52">
        <v>325</v>
      </c>
      <c r="E67" s="49"/>
      <c r="F67" s="46"/>
    </row>
    <row r="68" spans="1:6" ht="14.25" x14ac:dyDescent="0.2">
      <c r="A68" s="21"/>
      <c r="B68" s="58"/>
      <c r="C68" s="58"/>
      <c r="D68" s="58"/>
      <c r="E68" s="28"/>
      <c r="F68" s="21"/>
    </row>
    <row r="69" spans="1:6" ht="13.5" customHeight="1" x14ac:dyDescent="0.2">
      <c r="A69" s="21"/>
      <c r="B69" s="58"/>
      <c r="C69" s="58"/>
      <c r="D69" s="58"/>
      <c r="E69" s="28"/>
      <c r="F69" s="21"/>
    </row>
    <row r="70" spans="1:6" ht="13.5" customHeight="1" x14ac:dyDescent="0.2">
      <c r="A70" s="21"/>
      <c r="B70" s="25" t="s">
        <v>15</v>
      </c>
      <c r="C70" s="26"/>
      <c r="D70" s="26"/>
      <c r="E70" s="29">
        <f>D67*C67</f>
        <v>2193.75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2193.75</v>
      </c>
      <c r="F73" s="21"/>
    </row>
    <row r="74" spans="1:6" ht="13.5" customHeight="1" x14ac:dyDescent="0.2">
      <c r="A74" s="21"/>
      <c r="B74" s="26" t="s">
        <v>5</v>
      </c>
      <c r="C74" s="31">
        <v>0.05</v>
      </c>
      <c r="D74" s="26"/>
      <c r="E74" s="35">
        <f>ROUND(E73*C74,2)</f>
        <v>109.69</v>
      </c>
      <c r="F74" s="21"/>
    </row>
    <row r="75" spans="1:6" ht="13.5" customHeight="1" x14ac:dyDescent="0.2">
      <c r="A75" s="21"/>
      <c r="B75" s="26" t="s">
        <v>4</v>
      </c>
      <c r="C75" s="42">
        <v>9.9750000000000005E-2</v>
      </c>
      <c r="D75" s="26"/>
      <c r="E75" s="43">
        <f>ROUND(E73*C75,2)</f>
        <v>218.83</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2522.27</v>
      </c>
      <c r="F77" s="21"/>
    </row>
    <row r="78" spans="1:6" ht="15.75" thickTop="1" x14ac:dyDescent="0.2">
      <c r="A78" s="21"/>
      <c r="B78" s="62"/>
      <c r="C78" s="62"/>
      <c r="D78" s="62"/>
      <c r="E78" s="36"/>
      <c r="F78" s="21"/>
    </row>
    <row r="79" spans="1:6" ht="15" x14ac:dyDescent="0.2">
      <c r="A79" s="21"/>
      <c r="B79" s="59" t="s">
        <v>18</v>
      </c>
      <c r="C79" s="59"/>
      <c r="D79" s="59"/>
      <c r="E79" s="36">
        <v>0</v>
      </c>
      <c r="F79" s="21"/>
    </row>
    <row r="80" spans="1:6" ht="15" x14ac:dyDescent="0.2">
      <c r="A80" s="21"/>
      <c r="B80" s="62"/>
      <c r="C80" s="62"/>
      <c r="D80" s="62"/>
      <c r="E80" s="36"/>
      <c r="F80" s="21"/>
    </row>
    <row r="81" spans="1:6" ht="19.5" customHeight="1" x14ac:dyDescent="0.2">
      <c r="A81" s="21"/>
      <c r="B81" s="37" t="s">
        <v>17</v>
      </c>
      <c r="C81" s="38"/>
      <c r="D81" s="38"/>
      <c r="E81" s="39">
        <f>E77-E79</f>
        <v>2522.27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6"/>
      <c r="C84" s="56"/>
      <c r="D84" s="56"/>
      <c r="E84" s="56"/>
      <c r="F84" s="21"/>
    </row>
    <row r="85" spans="1:6" ht="14.25" x14ac:dyDescent="0.2">
      <c r="A85" s="64" t="s">
        <v>29</v>
      </c>
      <c r="B85" s="64"/>
      <c r="C85" s="64"/>
      <c r="D85" s="64"/>
      <c r="E85" s="64"/>
      <c r="F85" s="64"/>
    </row>
    <row r="86" spans="1:6" ht="14.25" x14ac:dyDescent="0.2">
      <c r="A86" s="60" t="s">
        <v>30</v>
      </c>
      <c r="B86" s="60"/>
      <c r="C86" s="60"/>
      <c r="D86" s="60"/>
      <c r="E86" s="60"/>
      <c r="F86" s="60"/>
    </row>
    <row r="87" spans="1:6" x14ac:dyDescent="0.2">
      <c r="A87" s="21"/>
      <c r="B87" s="21"/>
      <c r="C87" s="21"/>
      <c r="D87" s="21"/>
      <c r="E87" s="21"/>
      <c r="F87" s="21"/>
    </row>
    <row r="88" spans="1:6" x14ac:dyDescent="0.2">
      <c r="A88" s="21"/>
      <c r="B88" s="57"/>
      <c r="C88" s="57"/>
      <c r="D88" s="57"/>
      <c r="E88" s="57"/>
      <c r="F88" s="21"/>
    </row>
    <row r="89" spans="1:6" ht="15" x14ac:dyDescent="0.2">
      <c r="A89" s="63" t="s">
        <v>7</v>
      </c>
      <c r="B89" s="63"/>
      <c r="C89" s="63"/>
      <c r="D89" s="63"/>
      <c r="E89" s="63"/>
      <c r="F89" s="63"/>
    </row>
    <row r="91" spans="1:6" ht="39.75" customHeight="1" x14ac:dyDescent="0.2">
      <c r="B91" s="54"/>
      <c r="C91" s="55"/>
      <c r="D91" s="55"/>
    </row>
    <row r="92" spans="1:6" ht="13.5" customHeight="1" x14ac:dyDescent="0.2"/>
    <row r="93" spans="1:6" x14ac:dyDescent="0.2">
      <c r="B93" s="16"/>
      <c r="C93" s="16"/>
      <c r="D93"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9:D69"/>
    <mergeCell ref="B56:D56"/>
    <mergeCell ref="B57:D57"/>
    <mergeCell ref="B58:D58"/>
    <mergeCell ref="B59:D59"/>
    <mergeCell ref="B60:D60"/>
    <mergeCell ref="B61:D61"/>
    <mergeCell ref="B62:D62"/>
    <mergeCell ref="B63:D63"/>
    <mergeCell ref="B64:D64"/>
    <mergeCell ref="B65:D65"/>
    <mergeCell ref="B68:D68"/>
    <mergeCell ref="B88:E88"/>
    <mergeCell ref="A89:F89"/>
    <mergeCell ref="B91:D91"/>
    <mergeCell ref="B78:D78"/>
    <mergeCell ref="B79:D79"/>
    <mergeCell ref="B80:D80"/>
    <mergeCell ref="B84:E84"/>
    <mergeCell ref="A85:F85"/>
    <mergeCell ref="A86:F86"/>
  </mergeCells>
  <dataValidations count="1">
    <dataValidation type="list" allowBlank="1" showInputMessage="1" showErrorMessage="1" sqref="B78:B80 B12:B20 B33:B69" xr:uid="{5B4B7B2D-2F97-4DF6-BAC4-2B4E0D46FA5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3A301-8EE3-45AB-96CF-64A15093742D}">
  <sheetPr>
    <pageSetUpPr fitToPage="1"/>
  </sheetPr>
  <dimension ref="A12:F93"/>
  <sheetViews>
    <sheetView view="pageBreakPreview" topLeftCell="A45" zoomScale="80" zoomScaleNormal="100" zoomScaleSheetLayoutView="80" workbookViewId="0">
      <selection activeCell="B68" sqref="B68:D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103</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58"/>
      <c r="C33" s="58"/>
      <c r="D33" s="58"/>
      <c r="E33" s="28"/>
      <c r="F33" s="21"/>
    </row>
    <row r="34" spans="1:6" ht="14.25" x14ac:dyDescent="0.2">
      <c r="A34" s="21"/>
      <c r="B34" s="58" t="s">
        <v>104</v>
      </c>
      <c r="C34" s="58"/>
      <c r="D34" s="58"/>
      <c r="E34" s="28"/>
      <c r="F34" s="21"/>
    </row>
    <row r="35" spans="1:6" ht="14.25" x14ac:dyDescent="0.2">
      <c r="A35" s="21"/>
      <c r="B35" s="58"/>
      <c r="C35" s="58"/>
      <c r="D35" s="58"/>
      <c r="E35" s="28"/>
      <c r="F35" s="21"/>
    </row>
    <row r="36" spans="1:6" ht="14.25" x14ac:dyDescent="0.2">
      <c r="A36" s="21"/>
      <c r="B36" s="58"/>
      <c r="C36" s="58"/>
      <c r="D36" s="58"/>
      <c r="E36" s="28"/>
      <c r="F36" s="21"/>
    </row>
    <row r="37" spans="1:6" ht="14.25" x14ac:dyDescent="0.2">
      <c r="A37" s="21"/>
      <c r="B37" s="58"/>
      <c r="C37" s="58"/>
      <c r="D37" s="58"/>
      <c r="E37" s="28"/>
      <c r="F37" s="21"/>
    </row>
    <row r="38" spans="1:6" ht="14.25" x14ac:dyDescent="0.2">
      <c r="A38" s="21"/>
      <c r="B38" s="58"/>
      <c r="C38" s="58"/>
      <c r="D38" s="58"/>
      <c r="E38" s="28"/>
      <c r="F38" s="21"/>
    </row>
    <row r="39" spans="1:6" ht="14.25" x14ac:dyDescent="0.2">
      <c r="A39" s="21"/>
      <c r="B39" s="58"/>
      <c r="C39" s="58"/>
      <c r="D39" s="58"/>
      <c r="E39" s="28"/>
      <c r="F39" s="21"/>
    </row>
    <row r="40" spans="1:6" ht="14.25" x14ac:dyDescent="0.2">
      <c r="A40" s="21"/>
      <c r="B40" s="58"/>
      <c r="C40" s="58"/>
      <c r="D40" s="58"/>
      <c r="E40" s="28"/>
      <c r="F40" s="21"/>
    </row>
    <row r="41" spans="1:6" ht="14.25" x14ac:dyDescent="0.2">
      <c r="A41" s="21"/>
      <c r="B41" s="58"/>
      <c r="C41" s="58"/>
      <c r="D41" s="58"/>
      <c r="E41" s="28"/>
      <c r="F41" s="21"/>
    </row>
    <row r="42" spans="1:6" ht="14.25" x14ac:dyDescent="0.2">
      <c r="A42" s="21"/>
      <c r="B42" s="58"/>
      <c r="C42" s="58"/>
      <c r="D42" s="58"/>
      <c r="E42" s="28"/>
      <c r="F42" s="21"/>
    </row>
    <row r="43" spans="1:6" ht="14.25" x14ac:dyDescent="0.2">
      <c r="A43" s="21"/>
      <c r="B43" s="58"/>
      <c r="C43" s="58"/>
      <c r="D43" s="58"/>
      <c r="E43" s="28"/>
      <c r="F43" s="21"/>
    </row>
    <row r="44" spans="1:6" ht="14.25" x14ac:dyDescent="0.2">
      <c r="A44" s="21"/>
      <c r="B44" s="58"/>
      <c r="C44" s="58"/>
      <c r="D44" s="58"/>
      <c r="E44" s="28"/>
      <c r="F44" s="21"/>
    </row>
    <row r="45" spans="1:6" ht="14.25" x14ac:dyDescent="0.2">
      <c r="A45" s="21"/>
      <c r="B45" s="58"/>
      <c r="C45" s="58"/>
      <c r="D45" s="58"/>
      <c r="E45" s="28"/>
      <c r="F45" s="21"/>
    </row>
    <row r="46" spans="1:6" ht="14.25" x14ac:dyDescent="0.2">
      <c r="A46" s="21"/>
      <c r="B46" s="58"/>
      <c r="C46" s="58"/>
      <c r="D46" s="58"/>
      <c r="E46" s="28"/>
      <c r="F46" s="21"/>
    </row>
    <row r="47" spans="1:6" ht="14.25" x14ac:dyDescent="0.2">
      <c r="A47" s="21"/>
      <c r="B47" s="58"/>
      <c r="C47" s="58"/>
      <c r="D47" s="58"/>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ht="14.25" x14ac:dyDescent="0.2">
      <c r="A65" s="21"/>
      <c r="B65" s="58"/>
      <c r="C65" s="58"/>
      <c r="D65" s="58"/>
      <c r="E65" s="28"/>
      <c r="F65" s="21"/>
    </row>
    <row r="66" spans="1:6" s="50" customFormat="1" ht="14.25" x14ac:dyDescent="0.2">
      <c r="A66" s="46"/>
      <c r="B66" s="47"/>
      <c r="C66" s="48" t="s">
        <v>37</v>
      </c>
      <c r="D66" s="48" t="s">
        <v>38</v>
      </c>
      <c r="E66" s="49"/>
      <c r="F66" s="46"/>
    </row>
    <row r="67" spans="1:6" s="50" customFormat="1" ht="14.25" x14ac:dyDescent="0.2">
      <c r="A67" s="46"/>
      <c r="B67" s="47"/>
      <c r="C67" s="51">
        <v>1.75</v>
      </c>
      <c r="D67" s="52">
        <v>325</v>
      </c>
      <c r="E67" s="49"/>
      <c r="F67" s="46"/>
    </row>
    <row r="68" spans="1:6" ht="14.25" x14ac:dyDescent="0.2">
      <c r="A68" s="21"/>
      <c r="B68" s="58"/>
      <c r="C68" s="58"/>
      <c r="D68" s="58"/>
      <c r="E68" s="28"/>
      <c r="F68" s="21"/>
    </row>
    <row r="69" spans="1:6" ht="13.5" customHeight="1" x14ac:dyDescent="0.2">
      <c r="A69" s="21"/>
      <c r="B69" s="58"/>
      <c r="C69" s="58"/>
      <c r="D69" s="58"/>
      <c r="E69" s="28"/>
      <c r="F69" s="21"/>
    </row>
    <row r="70" spans="1:6" ht="13.5" customHeight="1" x14ac:dyDescent="0.2">
      <c r="A70" s="21"/>
      <c r="B70" s="25" t="s">
        <v>15</v>
      </c>
      <c r="C70" s="26"/>
      <c r="D70" s="26"/>
      <c r="E70" s="29">
        <f>D67*C67</f>
        <v>568.75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568.75</v>
      </c>
      <c r="F73" s="21"/>
    </row>
    <row r="74" spans="1:6" ht="13.5" customHeight="1" x14ac:dyDescent="0.2">
      <c r="A74" s="21"/>
      <c r="B74" s="26" t="s">
        <v>5</v>
      </c>
      <c r="C74" s="31">
        <v>0.05</v>
      </c>
      <c r="D74" s="26"/>
      <c r="E74" s="35">
        <f>ROUND(E73*C74,2)</f>
        <v>28.44</v>
      </c>
      <c r="F74" s="21"/>
    </row>
    <row r="75" spans="1:6" ht="13.5" customHeight="1" x14ac:dyDescent="0.2">
      <c r="A75" s="21"/>
      <c r="B75" s="26" t="s">
        <v>4</v>
      </c>
      <c r="C75" s="42">
        <v>9.9750000000000005E-2</v>
      </c>
      <c r="D75" s="26"/>
      <c r="E75" s="43">
        <f>ROUND(E73*C75,2)</f>
        <v>56.73</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653.92000000000007</v>
      </c>
      <c r="F77" s="21"/>
    </row>
    <row r="78" spans="1:6" ht="15.75" thickTop="1" x14ac:dyDescent="0.2">
      <c r="A78" s="21"/>
      <c r="B78" s="62"/>
      <c r="C78" s="62"/>
      <c r="D78" s="62"/>
      <c r="E78" s="36"/>
      <c r="F78" s="21"/>
    </row>
    <row r="79" spans="1:6" ht="15" x14ac:dyDescent="0.2">
      <c r="A79" s="21"/>
      <c r="B79" s="59" t="s">
        <v>18</v>
      </c>
      <c r="C79" s="59"/>
      <c r="D79" s="59"/>
      <c r="E79" s="36">
        <v>0</v>
      </c>
      <c r="F79" s="21"/>
    </row>
    <row r="80" spans="1:6" ht="15" x14ac:dyDescent="0.2">
      <c r="A80" s="21"/>
      <c r="B80" s="62"/>
      <c r="C80" s="62"/>
      <c r="D80" s="62"/>
      <c r="E80" s="36"/>
      <c r="F80" s="21"/>
    </row>
    <row r="81" spans="1:6" ht="19.5" customHeight="1" x14ac:dyDescent="0.2">
      <c r="A81" s="21"/>
      <c r="B81" s="37" t="s">
        <v>17</v>
      </c>
      <c r="C81" s="38"/>
      <c r="D81" s="38"/>
      <c r="E81" s="39">
        <f>E77-E79</f>
        <v>653.92000000000007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6"/>
      <c r="C84" s="56"/>
      <c r="D84" s="56"/>
      <c r="E84" s="56"/>
      <c r="F84" s="21"/>
    </row>
    <row r="85" spans="1:6" ht="14.25" x14ac:dyDescent="0.2">
      <c r="A85" s="64" t="s">
        <v>29</v>
      </c>
      <c r="B85" s="64"/>
      <c r="C85" s="64"/>
      <c r="D85" s="64"/>
      <c r="E85" s="64"/>
      <c r="F85" s="64"/>
    </row>
    <row r="86" spans="1:6" ht="14.25" x14ac:dyDescent="0.2">
      <c r="A86" s="60" t="s">
        <v>30</v>
      </c>
      <c r="B86" s="60"/>
      <c r="C86" s="60"/>
      <c r="D86" s="60"/>
      <c r="E86" s="60"/>
      <c r="F86" s="60"/>
    </row>
    <row r="87" spans="1:6" x14ac:dyDescent="0.2">
      <c r="A87" s="21"/>
      <c r="B87" s="21"/>
      <c r="C87" s="21"/>
      <c r="D87" s="21"/>
      <c r="E87" s="21"/>
      <c r="F87" s="21"/>
    </row>
    <row r="88" spans="1:6" x14ac:dyDescent="0.2">
      <c r="A88" s="21"/>
      <c r="B88" s="57"/>
      <c r="C88" s="57"/>
      <c r="D88" s="57"/>
      <c r="E88" s="57"/>
      <c r="F88" s="21"/>
    </row>
    <row r="89" spans="1:6" ht="15" x14ac:dyDescent="0.2">
      <c r="A89" s="63" t="s">
        <v>7</v>
      </c>
      <c r="B89" s="63"/>
      <c r="C89" s="63"/>
      <c r="D89" s="63"/>
      <c r="E89" s="63"/>
      <c r="F89" s="63"/>
    </row>
    <row r="91" spans="1:6" ht="39.75" customHeight="1" x14ac:dyDescent="0.2">
      <c r="B91" s="54"/>
      <c r="C91" s="55"/>
      <c r="D91" s="55"/>
    </row>
    <row r="92" spans="1:6" ht="13.5" customHeight="1" x14ac:dyDescent="0.2"/>
    <row r="93" spans="1:6" x14ac:dyDescent="0.2">
      <c r="B93" s="16"/>
      <c r="C93" s="16"/>
      <c r="D93" s="16"/>
    </row>
  </sheetData>
  <mergeCells count="45">
    <mergeCell ref="B88:E88"/>
    <mergeCell ref="A89:F89"/>
    <mergeCell ref="B91:D91"/>
    <mergeCell ref="B78:D78"/>
    <mergeCell ref="B79:D79"/>
    <mergeCell ref="B80:D80"/>
    <mergeCell ref="B84:E84"/>
    <mergeCell ref="A85:F85"/>
    <mergeCell ref="A86:F86"/>
    <mergeCell ref="B69:D69"/>
    <mergeCell ref="B56:D56"/>
    <mergeCell ref="B57:D57"/>
    <mergeCell ref="B58:D58"/>
    <mergeCell ref="B59:D59"/>
    <mergeCell ref="B60:D60"/>
    <mergeCell ref="B61:D61"/>
    <mergeCell ref="B62:D62"/>
    <mergeCell ref="B63:D63"/>
    <mergeCell ref="B64:D64"/>
    <mergeCell ref="B65:D65"/>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8:B80 B12:B20 B33:B69" xr:uid="{D7636596-299D-4821-9F17-70D61E7815C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5BAE3-1069-48AB-9E88-600CA43D42A8}">
  <sheetPr>
    <pageSetUpPr fitToPage="1"/>
  </sheetPr>
  <dimension ref="A12:F93"/>
  <sheetViews>
    <sheetView view="pageBreakPreview" topLeftCell="A37" zoomScale="80" zoomScaleNormal="100" zoomScaleSheetLayoutView="80" workbookViewId="0">
      <selection activeCell="B60" sqref="B60:D6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106</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58"/>
      <c r="C33" s="58"/>
      <c r="D33" s="58"/>
      <c r="E33" s="28"/>
      <c r="F33" s="21"/>
    </row>
    <row r="34" spans="1:6" ht="14.25" x14ac:dyDescent="0.2">
      <c r="A34" s="21"/>
      <c r="B34" s="58" t="s">
        <v>107</v>
      </c>
      <c r="C34" s="58"/>
      <c r="D34" s="58"/>
      <c r="E34" s="28"/>
      <c r="F34" s="21"/>
    </row>
    <row r="35" spans="1:6" ht="14.25" x14ac:dyDescent="0.2">
      <c r="A35" s="21"/>
      <c r="B35" s="58"/>
      <c r="C35" s="58"/>
      <c r="D35" s="58"/>
      <c r="E35" s="28"/>
      <c r="F35" s="21"/>
    </row>
    <row r="36" spans="1:6" ht="44.25" customHeight="1" x14ac:dyDescent="0.2">
      <c r="A36" s="21"/>
      <c r="B36" s="58" t="s">
        <v>108</v>
      </c>
      <c r="C36" s="58"/>
      <c r="D36" s="58"/>
      <c r="E36" s="28"/>
      <c r="F36" s="21"/>
    </row>
    <row r="37" spans="1:6" ht="14.25" x14ac:dyDescent="0.2">
      <c r="A37" s="21"/>
      <c r="B37" s="58"/>
      <c r="C37" s="58"/>
      <c r="D37" s="58"/>
      <c r="E37" s="28"/>
      <c r="F37" s="21"/>
    </row>
    <row r="38" spans="1:6" ht="14.25" x14ac:dyDescent="0.2">
      <c r="A38" s="21"/>
      <c r="B38" s="58"/>
      <c r="C38" s="58"/>
      <c r="D38" s="58"/>
      <c r="E38" s="28"/>
      <c r="F38" s="21"/>
    </row>
    <row r="39" spans="1:6" ht="14.25" x14ac:dyDescent="0.2">
      <c r="A39" s="21"/>
      <c r="B39" s="58"/>
      <c r="C39" s="58"/>
      <c r="D39" s="58"/>
      <c r="E39" s="28"/>
      <c r="F39" s="21"/>
    </row>
    <row r="40" spans="1:6" ht="14.25" x14ac:dyDescent="0.2">
      <c r="A40" s="21"/>
      <c r="B40" s="58"/>
      <c r="C40" s="58"/>
      <c r="D40" s="58"/>
      <c r="E40" s="28"/>
      <c r="F40" s="21"/>
    </row>
    <row r="41" spans="1:6" ht="14.25" x14ac:dyDescent="0.2">
      <c r="A41" s="21"/>
      <c r="B41" s="58"/>
      <c r="C41" s="58"/>
      <c r="D41" s="58"/>
      <c r="E41" s="28"/>
      <c r="F41" s="21"/>
    </row>
    <row r="42" spans="1:6" ht="14.25" x14ac:dyDescent="0.2">
      <c r="A42" s="21"/>
      <c r="B42" s="58"/>
      <c r="C42" s="58"/>
      <c r="D42" s="58"/>
      <c r="E42" s="28"/>
      <c r="F42" s="21"/>
    </row>
    <row r="43" spans="1:6" ht="14.25" x14ac:dyDescent="0.2">
      <c r="A43" s="21"/>
      <c r="B43" s="58"/>
      <c r="C43" s="58"/>
      <c r="D43" s="58"/>
      <c r="E43" s="28"/>
      <c r="F43" s="21"/>
    </row>
    <row r="44" spans="1:6" ht="14.25" x14ac:dyDescent="0.2">
      <c r="A44" s="21"/>
      <c r="B44" s="58"/>
      <c r="C44" s="58"/>
      <c r="D44" s="58"/>
      <c r="E44" s="28"/>
      <c r="F44" s="21"/>
    </row>
    <row r="45" spans="1:6" ht="14.25" x14ac:dyDescent="0.2">
      <c r="A45" s="21"/>
      <c r="B45" s="58"/>
      <c r="C45" s="58"/>
      <c r="D45" s="58"/>
      <c r="E45" s="28"/>
      <c r="F45" s="21"/>
    </row>
    <row r="46" spans="1:6" ht="14.25" x14ac:dyDescent="0.2">
      <c r="A46" s="21"/>
      <c r="B46" s="58"/>
      <c r="C46" s="58"/>
      <c r="D46" s="58"/>
      <c r="E46" s="28"/>
      <c r="F46" s="21"/>
    </row>
    <row r="47" spans="1:6" ht="14.25" x14ac:dyDescent="0.2">
      <c r="A47" s="21"/>
      <c r="B47" s="58"/>
      <c r="C47" s="58"/>
      <c r="D47" s="58"/>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ht="14.25" x14ac:dyDescent="0.2">
      <c r="A65" s="21"/>
      <c r="B65" s="58"/>
      <c r="C65" s="58"/>
      <c r="D65" s="58"/>
      <c r="E65" s="28"/>
      <c r="F65" s="21"/>
    </row>
    <row r="66" spans="1:6" s="50" customFormat="1" ht="14.25" x14ac:dyDescent="0.2">
      <c r="A66" s="46"/>
      <c r="B66" s="47"/>
      <c r="C66" s="48"/>
      <c r="D66" s="48"/>
      <c r="E66" s="49"/>
      <c r="F66" s="46"/>
    </row>
    <row r="67" spans="1:6" s="50" customFormat="1" ht="14.25" x14ac:dyDescent="0.2">
      <c r="A67" s="46"/>
      <c r="B67" s="47"/>
      <c r="C67" s="51"/>
      <c r="D67" s="52"/>
      <c r="E67" s="49"/>
      <c r="F67" s="46"/>
    </row>
    <row r="68" spans="1:6" ht="14.25" x14ac:dyDescent="0.2">
      <c r="A68" s="21"/>
      <c r="B68" s="58"/>
      <c r="C68" s="58"/>
      <c r="D68" s="58"/>
      <c r="E68" s="28"/>
      <c r="F68" s="21"/>
    </row>
    <row r="69" spans="1:6" ht="13.5" customHeight="1" x14ac:dyDescent="0.2">
      <c r="A69" s="21"/>
      <c r="B69" s="58"/>
      <c r="C69" s="58"/>
      <c r="D69" s="58"/>
      <c r="E69" s="28"/>
      <c r="F69" s="21"/>
    </row>
    <row r="70" spans="1:6" ht="13.5" customHeight="1" x14ac:dyDescent="0.2">
      <c r="A70" s="21"/>
      <c r="B70" s="25" t="s">
        <v>15</v>
      </c>
      <c r="C70" s="26"/>
      <c r="D70" s="26"/>
      <c r="E70" s="29">
        <f>3.25*325</f>
        <v>1056.25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1056.25</v>
      </c>
      <c r="F73" s="21"/>
    </row>
    <row r="74" spans="1:6" ht="13.5" customHeight="1" x14ac:dyDescent="0.2">
      <c r="A74" s="21"/>
      <c r="B74" s="26" t="s">
        <v>5</v>
      </c>
      <c r="C74" s="31">
        <v>0.05</v>
      </c>
      <c r="D74" s="26"/>
      <c r="E74" s="35">
        <f>ROUND(E73*C74,2)</f>
        <v>52.81</v>
      </c>
      <c r="F74" s="21"/>
    </row>
    <row r="75" spans="1:6" ht="13.5" customHeight="1" x14ac:dyDescent="0.2">
      <c r="A75" s="21"/>
      <c r="B75" s="26" t="s">
        <v>4</v>
      </c>
      <c r="C75" s="42">
        <v>9.9750000000000005E-2</v>
      </c>
      <c r="D75" s="26"/>
      <c r="E75" s="43">
        <f>ROUND(E73*C75,2)</f>
        <v>105.36</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1214.4199999999998</v>
      </c>
      <c r="F77" s="21"/>
    </row>
    <row r="78" spans="1:6" ht="15.75" thickTop="1" x14ac:dyDescent="0.2">
      <c r="A78" s="21"/>
      <c r="B78" s="62"/>
      <c r="C78" s="62"/>
      <c r="D78" s="62"/>
      <c r="E78" s="36"/>
      <c r="F78" s="21"/>
    </row>
    <row r="79" spans="1:6" ht="15" x14ac:dyDescent="0.2">
      <c r="A79" s="21"/>
      <c r="B79" s="59" t="s">
        <v>18</v>
      </c>
      <c r="C79" s="59"/>
      <c r="D79" s="59"/>
      <c r="E79" s="36">
        <v>0</v>
      </c>
      <c r="F79" s="21"/>
    </row>
    <row r="80" spans="1:6" ht="15" x14ac:dyDescent="0.2">
      <c r="A80" s="21"/>
      <c r="B80" s="62"/>
      <c r="C80" s="62"/>
      <c r="D80" s="62"/>
      <c r="E80" s="36"/>
      <c r="F80" s="21"/>
    </row>
    <row r="81" spans="1:6" ht="19.5" customHeight="1" x14ac:dyDescent="0.2">
      <c r="A81" s="21"/>
      <c r="B81" s="37" t="s">
        <v>17</v>
      </c>
      <c r="C81" s="38"/>
      <c r="D81" s="38"/>
      <c r="E81" s="39">
        <f>E77-E79</f>
        <v>1214.4199999999998</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6"/>
      <c r="C84" s="56"/>
      <c r="D84" s="56"/>
      <c r="E84" s="56"/>
      <c r="F84" s="21"/>
    </row>
    <row r="85" spans="1:6" ht="14.25" x14ac:dyDescent="0.2">
      <c r="A85" s="64" t="s">
        <v>29</v>
      </c>
      <c r="B85" s="64"/>
      <c r="C85" s="64"/>
      <c r="D85" s="64"/>
      <c r="E85" s="64"/>
      <c r="F85" s="64"/>
    </row>
    <row r="86" spans="1:6" ht="14.25" x14ac:dyDescent="0.2">
      <c r="A86" s="60" t="s">
        <v>30</v>
      </c>
      <c r="B86" s="60"/>
      <c r="C86" s="60"/>
      <c r="D86" s="60"/>
      <c r="E86" s="60"/>
      <c r="F86" s="60"/>
    </row>
    <row r="87" spans="1:6" x14ac:dyDescent="0.2">
      <c r="A87" s="21"/>
      <c r="B87" s="21"/>
      <c r="C87" s="21"/>
      <c r="D87" s="21"/>
      <c r="E87" s="21"/>
      <c r="F87" s="21"/>
    </row>
    <row r="88" spans="1:6" x14ac:dyDescent="0.2">
      <c r="A88" s="21"/>
      <c r="B88" s="57"/>
      <c r="C88" s="57"/>
      <c r="D88" s="57"/>
      <c r="E88" s="57"/>
      <c r="F88" s="21"/>
    </row>
    <row r="89" spans="1:6" ht="15" x14ac:dyDescent="0.2">
      <c r="A89" s="63" t="s">
        <v>7</v>
      </c>
      <c r="B89" s="63"/>
      <c r="C89" s="63"/>
      <c r="D89" s="63"/>
      <c r="E89" s="63"/>
      <c r="F89" s="63"/>
    </row>
    <row r="91" spans="1:6" ht="39.75" customHeight="1" x14ac:dyDescent="0.2">
      <c r="B91" s="54"/>
      <c r="C91" s="55"/>
      <c r="D91" s="55"/>
    </row>
    <row r="92" spans="1:6" ht="13.5" customHeight="1" x14ac:dyDescent="0.2"/>
    <row r="93" spans="1:6" x14ac:dyDescent="0.2">
      <c r="B93" s="16"/>
      <c r="C93" s="16"/>
      <c r="D93"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9:D69"/>
    <mergeCell ref="B56:D56"/>
    <mergeCell ref="B57:D57"/>
    <mergeCell ref="B58:D58"/>
    <mergeCell ref="B59:D59"/>
    <mergeCell ref="B60:D60"/>
    <mergeCell ref="B61:D61"/>
    <mergeCell ref="B62:D62"/>
    <mergeCell ref="B63:D63"/>
    <mergeCell ref="B64:D64"/>
    <mergeCell ref="B65:D65"/>
    <mergeCell ref="B68:D68"/>
    <mergeCell ref="B88:E88"/>
    <mergeCell ref="A89:F89"/>
    <mergeCell ref="B91:D91"/>
    <mergeCell ref="B78:D78"/>
    <mergeCell ref="B79:D79"/>
    <mergeCell ref="B80:D80"/>
    <mergeCell ref="B84:E84"/>
    <mergeCell ref="A85:F85"/>
    <mergeCell ref="A86:F86"/>
  </mergeCells>
  <dataValidations count="1">
    <dataValidation type="list" allowBlank="1" showInputMessage="1" showErrorMessage="1" sqref="B78:B80 B12:B20 B33:B69" xr:uid="{FF14EEEE-7D18-42E8-A089-3DEB1555A5A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F8133-45C3-48CA-AC1A-A2CD1352BD97}">
  <sheetPr>
    <pageSetUpPr fitToPage="1"/>
  </sheetPr>
  <dimension ref="A12:F94"/>
  <sheetViews>
    <sheetView view="pageBreakPreview" topLeftCell="A40"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115</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58"/>
      <c r="C33" s="58"/>
      <c r="D33" s="58"/>
      <c r="E33" s="28"/>
      <c r="F33" s="21"/>
    </row>
    <row r="34" spans="1:6" ht="14.25" x14ac:dyDescent="0.2">
      <c r="A34" s="21"/>
      <c r="B34" s="58" t="s">
        <v>109</v>
      </c>
      <c r="C34" s="58"/>
      <c r="D34" s="58"/>
      <c r="E34" s="28"/>
      <c r="F34" s="21"/>
    </row>
    <row r="35" spans="1:6" ht="14.25" x14ac:dyDescent="0.2">
      <c r="A35" s="21"/>
      <c r="B35" s="58"/>
      <c r="C35" s="58"/>
      <c r="D35" s="58"/>
      <c r="E35" s="28"/>
      <c r="F35" s="21"/>
    </row>
    <row r="36" spans="1:6" ht="14.25" x14ac:dyDescent="0.2">
      <c r="A36" s="21"/>
      <c r="B36" s="58" t="s">
        <v>110</v>
      </c>
      <c r="C36" s="58"/>
      <c r="D36" s="58"/>
      <c r="E36" s="28"/>
      <c r="F36" s="21"/>
    </row>
    <row r="37" spans="1:6" ht="14.25" x14ac:dyDescent="0.2">
      <c r="A37" s="21"/>
      <c r="B37" s="58"/>
      <c r="C37" s="58"/>
      <c r="D37" s="58"/>
      <c r="E37" s="28"/>
      <c r="F37" s="21"/>
    </row>
    <row r="38" spans="1:6" ht="14.25" x14ac:dyDescent="0.2">
      <c r="A38" s="21"/>
      <c r="B38" s="58" t="s">
        <v>111</v>
      </c>
      <c r="C38" s="58"/>
      <c r="D38" s="58"/>
      <c r="E38" s="28"/>
      <c r="F38" s="21"/>
    </row>
    <row r="39" spans="1:6" ht="14.25" x14ac:dyDescent="0.2">
      <c r="A39" s="21"/>
      <c r="B39" s="58"/>
      <c r="C39" s="58"/>
      <c r="D39" s="58"/>
      <c r="E39" s="28"/>
      <c r="F39" s="21"/>
    </row>
    <row r="40" spans="1:6" ht="14.25" x14ac:dyDescent="0.2">
      <c r="A40" s="21"/>
      <c r="B40" s="58" t="s">
        <v>112</v>
      </c>
      <c r="C40" s="58"/>
      <c r="D40" s="58"/>
      <c r="E40" s="28"/>
      <c r="F40" s="21"/>
    </row>
    <row r="41" spans="1:6" ht="14.25" x14ac:dyDescent="0.2">
      <c r="A41" s="21"/>
      <c r="B41" s="58"/>
      <c r="C41" s="58"/>
      <c r="D41" s="58"/>
      <c r="E41" s="28"/>
      <c r="F41" s="21"/>
    </row>
    <row r="42" spans="1:6" ht="14.25" x14ac:dyDescent="0.2">
      <c r="A42" s="21"/>
      <c r="B42" s="58" t="s">
        <v>113</v>
      </c>
      <c r="C42" s="58"/>
      <c r="D42" s="58"/>
      <c r="E42" s="28"/>
      <c r="F42" s="21"/>
    </row>
    <row r="43" spans="1:6" ht="14.25" x14ac:dyDescent="0.2">
      <c r="A43" s="21"/>
      <c r="B43" s="58"/>
      <c r="C43" s="58"/>
      <c r="D43" s="58"/>
      <c r="E43" s="28"/>
      <c r="F43" s="21"/>
    </row>
    <row r="44" spans="1:6" ht="14.25" x14ac:dyDescent="0.2">
      <c r="A44" s="21"/>
      <c r="B44" s="58" t="s">
        <v>39</v>
      </c>
      <c r="C44" s="58"/>
      <c r="D44" s="58"/>
      <c r="E44" s="28"/>
      <c r="F44" s="21"/>
    </row>
    <row r="45" spans="1:6" ht="14.25" x14ac:dyDescent="0.2">
      <c r="A45" s="21"/>
      <c r="B45" s="58"/>
      <c r="C45" s="58"/>
      <c r="D45" s="58"/>
      <c r="E45" s="28"/>
      <c r="F45" s="21"/>
    </row>
    <row r="46" spans="1:6" ht="14.25" x14ac:dyDescent="0.2">
      <c r="A46" s="21"/>
      <c r="B46" s="58"/>
      <c r="C46" s="58"/>
      <c r="D46" s="58"/>
      <c r="E46" s="28"/>
      <c r="F46" s="21"/>
    </row>
    <row r="47" spans="1:6" ht="14.25" x14ac:dyDescent="0.2">
      <c r="A47" s="21"/>
      <c r="B47" s="58"/>
      <c r="C47" s="58"/>
      <c r="D47" s="58"/>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ht="14.25" x14ac:dyDescent="0.2">
      <c r="A65" s="21"/>
      <c r="B65" s="58"/>
      <c r="C65" s="58"/>
      <c r="D65" s="58"/>
      <c r="E65" s="28"/>
      <c r="F65" s="21"/>
    </row>
    <row r="66" spans="1:6" ht="14.25" x14ac:dyDescent="0.2">
      <c r="A66" s="21"/>
      <c r="B66" s="58"/>
      <c r="C66" s="58"/>
      <c r="D66" s="58"/>
      <c r="E66" s="28"/>
      <c r="F66" s="21"/>
    </row>
    <row r="67" spans="1:6" s="50" customFormat="1" ht="14.25" x14ac:dyDescent="0.2">
      <c r="A67" s="46"/>
      <c r="B67" s="47"/>
      <c r="C67" s="48"/>
      <c r="D67" s="48"/>
      <c r="E67" s="49"/>
      <c r="F67" s="46"/>
    </row>
    <row r="68" spans="1:6" s="50" customFormat="1" ht="14.25" x14ac:dyDescent="0.2">
      <c r="A68" s="46"/>
      <c r="B68" s="47"/>
      <c r="C68" s="51"/>
      <c r="D68" s="52"/>
      <c r="E68" s="49"/>
      <c r="F68" s="46"/>
    </row>
    <row r="69" spans="1:6" ht="14.25" x14ac:dyDescent="0.2">
      <c r="A69" s="21"/>
      <c r="B69" s="58"/>
      <c r="C69" s="58"/>
      <c r="D69" s="58"/>
      <c r="E69" s="28"/>
      <c r="F69" s="21"/>
    </row>
    <row r="70" spans="1:6" ht="13.5" customHeight="1" x14ac:dyDescent="0.2">
      <c r="A70" s="21"/>
      <c r="B70" s="58"/>
      <c r="C70" s="58"/>
      <c r="D70" s="58"/>
      <c r="E70" s="28"/>
      <c r="F70" s="21"/>
    </row>
    <row r="71" spans="1:6" ht="13.5" customHeight="1" x14ac:dyDescent="0.2">
      <c r="A71" s="21"/>
      <c r="B71" s="25" t="s">
        <v>15</v>
      </c>
      <c r="C71" s="26"/>
      <c r="D71" s="26"/>
      <c r="E71" s="29">
        <f>14.75*325</f>
        <v>4793.75</v>
      </c>
      <c r="F71" s="21"/>
    </row>
    <row r="72" spans="1:6" ht="13.5" customHeight="1" x14ac:dyDescent="0.2">
      <c r="A72" s="21"/>
      <c r="B72" s="34" t="s">
        <v>12</v>
      </c>
      <c r="C72" s="26"/>
      <c r="D72" s="26"/>
      <c r="E72" s="30">
        <v>0</v>
      </c>
      <c r="F72" s="21"/>
    </row>
    <row r="73" spans="1:6" ht="13.5" customHeight="1" x14ac:dyDescent="0.2">
      <c r="A73" s="21"/>
      <c r="B73" s="34" t="s">
        <v>13</v>
      </c>
      <c r="C73" s="26"/>
      <c r="D73" s="26"/>
      <c r="E73" s="30">
        <v>0</v>
      </c>
      <c r="F73" s="21"/>
    </row>
    <row r="74" spans="1:6" ht="13.5" customHeight="1" x14ac:dyDescent="0.2">
      <c r="A74" s="21"/>
      <c r="B74" s="25" t="s">
        <v>14</v>
      </c>
      <c r="C74" s="26"/>
      <c r="D74" s="26"/>
      <c r="E74" s="29">
        <f>SUM(E71:E73)</f>
        <v>4793.75</v>
      </c>
      <c r="F74" s="21"/>
    </row>
    <row r="75" spans="1:6" ht="13.5" customHeight="1" x14ac:dyDescent="0.2">
      <c r="A75" s="21"/>
      <c r="B75" s="26" t="s">
        <v>5</v>
      </c>
      <c r="C75" s="31">
        <v>0.05</v>
      </c>
      <c r="D75" s="26"/>
      <c r="E75" s="35">
        <f>ROUND(E74*C75,2)</f>
        <v>239.69</v>
      </c>
      <c r="F75" s="21"/>
    </row>
    <row r="76" spans="1:6" ht="13.5" customHeight="1" x14ac:dyDescent="0.2">
      <c r="A76" s="21"/>
      <c r="B76" s="26" t="s">
        <v>4</v>
      </c>
      <c r="C76" s="42">
        <v>9.9750000000000005E-2</v>
      </c>
      <c r="D76" s="26"/>
      <c r="E76" s="43">
        <f>ROUND(E74*C76,2)</f>
        <v>478.18</v>
      </c>
      <c r="F76" s="21"/>
    </row>
    <row r="77" spans="1:6" ht="13.5" customHeight="1" x14ac:dyDescent="0.2">
      <c r="A77" s="21"/>
      <c r="B77" s="26"/>
      <c r="C77" s="26"/>
      <c r="D77" s="26"/>
      <c r="E77" s="32"/>
      <c r="F77" s="21"/>
    </row>
    <row r="78" spans="1:6" ht="16.5" customHeight="1" thickBot="1" x14ac:dyDescent="0.25">
      <c r="A78" s="21"/>
      <c r="B78" s="25" t="s">
        <v>16</v>
      </c>
      <c r="C78" s="26"/>
      <c r="D78" s="26"/>
      <c r="E78" s="33">
        <f>SUM(E74:E76)</f>
        <v>5511.62</v>
      </c>
      <c r="F78" s="21"/>
    </row>
    <row r="79" spans="1:6" ht="15.75" thickTop="1" x14ac:dyDescent="0.2">
      <c r="A79" s="21"/>
      <c r="B79" s="62"/>
      <c r="C79" s="62"/>
      <c r="D79" s="62"/>
      <c r="E79" s="36"/>
      <c r="F79" s="21"/>
    </row>
    <row r="80" spans="1:6" ht="15" x14ac:dyDescent="0.2">
      <c r="A80" s="21"/>
      <c r="B80" s="59" t="s">
        <v>18</v>
      </c>
      <c r="C80" s="59"/>
      <c r="D80" s="59"/>
      <c r="E80" s="36">
        <v>0</v>
      </c>
      <c r="F80" s="21"/>
    </row>
    <row r="81" spans="1:6" ht="15" x14ac:dyDescent="0.2">
      <c r="A81" s="21"/>
      <c r="B81" s="62"/>
      <c r="C81" s="62"/>
      <c r="D81" s="62"/>
      <c r="E81" s="36"/>
      <c r="F81" s="21"/>
    </row>
    <row r="82" spans="1:6" ht="19.5" customHeight="1" x14ac:dyDescent="0.2">
      <c r="A82" s="21"/>
      <c r="B82" s="37" t="s">
        <v>17</v>
      </c>
      <c r="C82" s="38"/>
      <c r="D82" s="38"/>
      <c r="E82" s="39">
        <f>E78-E80</f>
        <v>5511.62</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56"/>
      <c r="C85" s="56"/>
      <c r="D85" s="56"/>
      <c r="E85" s="56"/>
      <c r="F85" s="21"/>
    </row>
    <row r="86" spans="1:6" ht="14.25" x14ac:dyDescent="0.2">
      <c r="A86" s="64" t="s">
        <v>29</v>
      </c>
      <c r="B86" s="64"/>
      <c r="C86" s="64"/>
      <c r="D86" s="64"/>
      <c r="E86" s="64"/>
      <c r="F86" s="64"/>
    </row>
    <row r="87" spans="1:6" ht="14.25" x14ac:dyDescent="0.2">
      <c r="A87" s="60" t="s">
        <v>30</v>
      </c>
      <c r="B87" s="60"/>
      <c r="C87" s="60"/>
      <c r="D87" s="60"/>
      <c r="E87" s="60"/>
      <c r="F87" s="60"/>
    </row>
    <row r="88" spans="1:6" x14ac:dyDescent="0.2">
      <c r="A88" s="21"/>
      <c r="B88" s="21"/>
      <c r="C88" s="21"/>
      <c r="D88" s="21"/>
      <c r="E88" s="21"/>
      <c r="F88" s="21"/>
    </row>
    <row r="89" spans="1:6" x14ac:dyDescent="0.2">
      <c r="A89" s="21"/>
      <c r="B89" s="57"/>
      <c r="C89" s="57"/>
      <c r="D89" s="57"/>
      <c r="E89" s="57"/>
      <c r="F89" s="21"/>
    </row>
    <row r="90" spans="1:6" ht="15" x14ac:dyDescent="0.2">
      <c r="A90" s="63" t="s">
        <v>7</v>
      </c>
      <c r="B90" s="63"/>
      <c r="C90" s="63"/>
      <c r="D90" s="63"/>
      <c r="E90" s="63"/>
      <c r="F90" s="63"/>
    </row>
    <row r="92" spans="1:6" ht="39.75" customHeight="1" x14ac:dyDescent="0.2">
      <c r="B92" s="54"/>
      <c r="C92" s="55"/>
      <c r="D92" s="55"/>
    </row>
    <row r="93" spans="1:6" ht="13.5" customHeight="1" x14ac:dyDescent="0.2"/>
    <row r="94" spans="1:6" x14ac:dyDescent="0.2">
      <c r="B94" s="16"/>
      <c r="C94" s="16"/>
      <c r="D94" s="16"/>
    </row>
  </sheetData>
  <mergeCells count="46">
    <mergeCell ref="B89:E89"/>
    <mergeCell ref="A90:F90"/>
    <mergeCell ref="B92:D92"/>
    <mergeCell ref="B40:D40"/>
    <mergeCell ref="B79:D79"/>
    <mergeCell ref="B80:D80"/>
    <mergeCell ref="B81:D81"/>
    <mergeCell ref="B85:E85"/>
    <mergeCell ref="A86:F86"/>
    <mergeCell ref="A87:F87"/>
    <mergeCell ref="B63:D63"/>
    <mergeCell ref="B64:D64"/>
    <mergeCell ref="B65:D65"/>
    <mergeCell ref="B66:D66"/>
    <mergeCell ref="B69:D69"/>
    <mergeCell ref="B70:D70"/>
    <mergeCell ref="B62:D62"/>
    <mergeCell ref="B51:D51"/>
    <mergeCell ref="B52:D52"/>
    <mergeCell ref="B53:D53"/>
    <mergeCell ref="B54:D54"/>
    <mergeCell ref="B55:D55"/>
    <mergeCell ref="B56:D56"/>
    <mergeCell ref="B57:D57"/>
    <mergeCell ref="B58:D58"/>
    <mergeCell ref="B59:D59"/>
    <mergeCell ref="B60:D60"/>
    <mergeCell ref="B61:D61"/>
    <mergeCell ref="B50:D50"/>
    <mergeCell ref="B38:D38"/>
    <mergeCell ref="B39:D39"/>
    <mergeCell ref="B41:D41"/>
    <mergeCell ref="B42:D42"/>
    <mergeCell ref="B43:D43"/>
    <mergeCell ref="B44:D44"/>
    <mergeCell ref="B45:D45"/>
    <mergeCell ref="B46:D46"/>
    <mergeCell ref="B47:D47"/>
    <mergeCell ref="B48:D48"/>
    <mergeCell ref="B49:D49"/>
    <mergeCell ref="B37:D37"/>
    <mergeCell ref="A30:F30"/>
    <mergeCell ref="B33:D33"/>
    <mergeCell ref="B34:D34"/>
    <mergeCell ref="B35:D35"/>
    <mergeCell ref="B36:D36"/>
  </mergeCells>
  <dataValidations count="1">
    <dataValidation type="list" allowBlank="1" showInputMessage="1" showErrorMessage="1" sqref="B79:B81 B12:B20 B33:B70" xr:uid="{88ADD262-C67A-42E8-85FF-B9D172B68B2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20</vt:i4>
      </vt:variant>
      <vt:variant>
        <vt:lpstr>Plages nommées</vt:lpstr>
      </vt:variant>
      <vt:variant>
        <vt:i4>39</vt:i4>
      </vt:variant>
    </vt:vector>
  </HeadingPairs>
  <TitlesOfParts>
    <vt:vector size="59" baseType="lpstr">
      <vt:lpstr>04-03-21</vt:lpstr>
      <vt:lpstr>05-05-21</vt:lpstr>
      <vt:lpstr>21-07-21</vt:lpstr>
      <vt:lpstr>05-10-21</vt:lpstr>
      <vt:lpstr>11-12-21</vt:lpstr>
      <vt:lpstr>05-02-22</vt:lpstr>
      <vt:lpstr>30-03-22</vt:lpstr>
      <vt:lpstr>30-06-22</vt:lpstr>
      <vt:lpstr>09-09-22</vt:lpstr>
      <vt:lpstr>04-02-23</vt:lpstr>
      <vt:lpstr>21-03-23</vt:lpstr>
      <vt:lpstr>05-05-23</vt:lpstr>
      <vt:lpstr>31-05-23</vt:lpstr>
      <vt:lpstr>29-06-23</vt:lpstr>
      <vt:lpstr>03-10-23</vt:lpstr>
      <vt:lpstr>09-12-23</vt:lpstr>
      <vt:lpstr>01-06-24</vt:lpstr>
      <vt:lpstr>28-07-24</vt:lpstr>
      <vt:lpstr>Activités</vt:lpstr>
      <vt:lpstr>2024-09-07 - 24-24505</vt:lpstr>
      <vt:lpstr>Liste_Activités</vt:lpstr>
      <vt:lpstr>'01-06-24'!Print_Area</vt:lpstr>
      <vt:lpstr>'03-10-23'!Print_Area</vt:lpstr>
      <vt:lpstr>'04-02-23'!Print_Area</vt:lpstr>
      <vt:lpstr>'04-03-21'!Print_Area</vt:lpstr>
      <vt:lpstr>'05-02-22'!Print_Area</vt:lpstr>
      <vt:lpstr>'05-05-21'!Print_Area</vt:lpstr>
      <vt:lpstr>'05-05-23'!Print_Area</vt:lpstr>
      <vt:lpstr>'05-10-21'!Print_Area</vt:lpstr>
      <vt:lpstr>'09-09-22'!Print_Area</vt:lpstr>
      <vt:lpstr>'09-12-23'!Print_Area</vt:lpstr>
      <vt:lpstr>'11-12-21'!Print_Area</vt:lpstr>
      <vt:lpstr>'21-03-23'!Print_Area</vt:lpstr>
      <vt:lpstr>'21-07-21'!Print_Area</vt:lpstr>
      <vt:lpstr>'28-07-24'!Print_Area</vt:lpstr>
      <vt:lpstr>'29-06-23'!Print_Area</vt:lpstr>
      <vt:lpstr>'30-03-22'!Print_Area</vt:lpstr>
      <vt:lpstr>'30-06-22'!Print_Area</vt:lpstr>
      <vt:lpstr>'31-05-23'!Print_Area</vt:lpstr>
      <vt:lpstr>Activités!Print_Area</vt:lpstr>
      <vt:lpstr>'01-06-24'!Zone_d_impression</vt:lpstr>
      <vt:lpstr>'03-10-23'!Zone_d_impression</vt:lpstr>
      <vt:lpstr>'04-02-23'!Zone_d_impression</vt:lpstr>
      <vt:lpstr>'04-03-21'!Zone_d_impression</vt:lpstr>
      <vt:lpstr>'05-02-22'!Zone_d_impression</vt:lpstr>
      <vt:lpstr>'05-05-21'!Zone_d_impression</vt:lpstr>
      <vt:lpstr>'05-05-23'!Zone_d_impression</vt:lpstr>
      <vt:lpstr>'05-10-21'!Zone_d_impression</vt:lpstr>
      <vt:lpstr>'09-09-22'!Zone_d_impression</vt:lpstr>
      <vt:lpstr>'09-12-23'!Zone_d_impression</vt:lpstr>
      <vt:lpstr>'11-12-21'!Zone_d_impression</vt:lpstr>
      <vt:lpstr>'21-03-23'!Zone_d_impression</vt:lpstr>
      <vt:lpstr>'21-07-21'!Zone_d_impression</vt:lpstr>
      <vt:lpstr>'28-07-24'!Zone_d_impression</vt:lpstr>
      <vt:lpstr>'29-06-23'!Zone_d_impression</vt:lpstr>
      <vt:lpstr>'30-03-22'!Zone_d_impression</vt:lpstr>
      <vt:lpstr>'30-06-22'!Zone_d_impression</vt:lpstr>
      <vt:lpstr>'31-05-23'!Zone_d_impression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2023-12-09T15:54:05Z</cp:lastPrinted>
  <dcterms:created xsi:type="dcterms:W3CDTF">1996-11-05T19:10:39Z</dcterms:created>
  <dcterms:modified xsi:type="dcterms:W3CDTF">2024-09-07T17:06:05Z</dcterms:modified>
</cp:coreProperties>
</file>