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E503EB33-53A4-4974-95FF-A71A006E0A16}" xr6:coauthVersionLast="47" xr6:coauthVersionMax="47" xr10:uidLastSave="{00000000-0000-0000-0000-000000000000}"/>
  <bookViews>
    <workbookView xWindow="-120" yWindow="-120" windowWidth="38640" windowHeight="15840" firstSheet="3" activeTab="16" xr2:uid="{00000000-000D-0000-FFFF-FFFF00000000}"/>
  </bookViews>
  <sheets>
    <sheet name="05-05-21" sheetId="4" r:id="rId1"/>
    <sheet name="18-06-21" sheetId="6" r:id="rId2"/>
    <sheet name="21-07-21" sheetId="7" r:id="rId3"/>
    <sheet name="11-12-21" sheetId="8" r:id="rId4"/>
    <sheet name="05-02-22" sheetId="9" r:id="rId5"/>
    <sheet name="30-03-22" sheetId="10" r:id="rId6"/>
    <sheet name="30-06-22" sheetId="11" r:id="rId7"/>
    <sheet name="22-12-22" sheetId="12" r:id="rId8"/>
    <sheet name="21-03-23" sheetId="13" r:id="rId9"/>
    <sheet name="29-04-23" sheetId="14" r:id="rId10"/>
    <sheet name="29-06-23" sheetId="15" r:id="rId11"/>
    <sheet name="29-06-23 (2)" sheetId="16" r:id="rId12"/>
    <sheet name="05-11-23" sheetId="17" r:id="rId13"/>
    <sheet name="28-03-24" sheetId="18" r:id="rId14"/>
    <sheet name="28-07-24" sheetId="19" r:id="rId15"/>
    <sheet name="Activités" sheetId="5" r:id="rId16"/>
    <sheet name="2024-12-22 - 24-24711" sheetId="20" r:id="rId17"/>
  </sheets>
  <definedNames>
    <definedName name="Liste_Activités">Activités!$C$5:$C$53</definedName>
    <definedName name="Print_Area" localSheetId="4">'05-02-22'!$A$1:$F$90</definedName>
    <definedName name="Print_Area" localSheetId="0">'05-05-21'!$A$1:$F$89</definedName>
    <definedName name="Print_Area" localSheetId="12">'05-11-23'!$A$1:$F$90</definedName>
    <definedName name="Print_Area" localSheetId="3">'11-12-21'!$A$1:$F$90</definedName>
    <definedName name="Print_Area" localSheetId="1">'18-06-21'!$A$1:$F$89</definedName>
    <definedName name="Print_Area" localSheetId="8">'21-03-23'!$A$1:$F$90</definedName>
    <definedName name="Print_Area" localSheetId="2">'21-07-21'!$A$1:$F$89</definedName>
    <definedName name="Print_Area" localSheetId="7">'22-12-22'!$A$1:$F$90</definedName>
    <definedName name="Print_Area" localSheetId="13">'28-03-24'!$A$1:$F$90</definedName>
    <definedName name="Print_Area" localSheetId="14">'28-07-24'!$A$1:$F$90</definedName>
    <definedName name="Print_Area" localSheetId="9">'29-04-23'!$A$1:$F$90</definedName>
    <definedName name="Print_Area" localSheetId="10">'29-06-23'!$A$1:$F$90</definedName>
    <definedName name="Print_Area" localSheetId="11">'29-06-23 (2)'!$A$1:$F$90</definedName>
    <definedName name="Print_Area" localSheetId="5">'30-03-22'!$A$1:$F$90</definedName>
    <definedName name="Print_Area" localSheetId="6">'30-06-22'!$A$1:$F$89</definedName>
    <definedName name="Print_Area" localSheetId="15">Activités!$A$1:$D$53</definedName>
    <definedName name="_xlnm.Print_Area" localSheetId="4">'05-02-22'!$A$1:$F$90</definedName>
    <definedName name="_xlnm.Print_Area" localSheetId="0">'05-05-21'!$A$1:$F$89</definedName>
    <definedName name="_xlnm.Print_Area" localSheetId="12">'05-11-23'!$A$1:$F$90</definedName>
    <definedName name="_xlnm.Print_Area" localSheetId="3">'11-12-21'!$A$1:$F$90</definedName>
    <definedName name="_xlnm.Print_Area" localSheetId="1">'18-06-21'!$A$1:$F$89</definedName>
    <definedName name="_xlnm.Print_Area" localSheetId="16">'2024-12-22 - 24-24711'!$A$1:$F$88</definedName>
    <definedName name="_xlnm.Print_Area" localSheetId="8">'21-03-23'!$A$1:$F$90</definedName>
    <definedName name="_xlnm.Print_Area" localSheetId="2">'21-07-21'!$A$1:$F$89</definedName>
    <definedName name="_xlnm.Print_Area" localSheetId="7">'22-12-22'!$A$1:$F$90</definedName>
    <definedName name="_xlnm.Print_Area" localSheetId="13">'28-03-24'!$A$1:$F$90</definedName>
    <definedName name="_xlnm.Print_Area" localSheetId="14">'28-07-24'!$A$1:$F$90</definedName>
    <definedName name="_xlnm.Print_Area" localSheetId="9">'29-04-23'!$A$1:$F$90</definedName>
    <definedName name="_xlnm.Print_Area" localSheetId="10">'29-06-23'!$A$1:$F$90</definedName>
    <definedName name="_xlnm.Print_Area" localSheetId="11">'29-06-23 (2)'!$A$1:$F$90</definedName>
    <definedName name="_xlnm.Print_Area" localSheetId="5">'30-03-22'!$A$1:$F$90</definedName>
    <definedName name="_xlnm.Print_Area" localSheetId="6">'30-06-22'!$A$1:$F$89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9" l="1"/>
  <c r="E73" i="19"/>
  <c r="E70" i="18"/>
  <c r="E73" i="18"/>
  <c r="E70" i="17"/>
  <c r="E73" i="17"/>
  <c r="E70" i="16"/>
  <c r="E70" i="15"/>
  <c r="E73" i="16"/>
  <c r="E73" i="15"/>
  <c r="E70" i="14"/>
  <c r="E73" i="14" s="1"/>
  <c r="E70" i="13"/>
  <c r="E73" i="13"/>
  <c r="E74" i="13"/>
  <c r="E75" i="13"/>
  <c r="E77" i="13"/>
  <c r="E81" i="13"/>
  <c r="E70" i="12"/>
  <c r="E73" i="12"/>
  <c r="E74" i="12"/>
  <c r="E75" i="12"/>
  <c r="E77" i="12"/>
  <c r="E81" i="12"/>
  <c r="E69" i="11"/>
  <c r="E72" i="11"/>
  <c r="E73" i="11"/>
  <c r="E74" i="11"/>
  <c r="E76" i="11"/>
  <c r="E80" i="11"/>
  <c r="E70" i="10"/>
  <c r="E73" i="10"/>
  <c r="E74" i="10"/>
  <c r="E75" i="10"/>
  <c r="E77" i="10"/>
  <c r="E81" i="10"/>
  <c r="E70" i="9"/>
  <c r="E73" i="9"/>
  <c r="E74" i="9"/>
  <c r="E75" i="9"/>
  <c r="E77" i="9"/>
  <c r="E81" i="9"/>
  <c r="E70" i="8"/>
  <c r="E73" i="8"/>
  <c r="E74" i="8"/>
  <c r="E75" i="8"/>
  <c r="E77" i="8"/>
  <c r="E81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9" l="1"/>
  <c r="E75" i="19"/>
  <c r="E75" i="18"/>
  <c r="E74" i="18"/>
  <c r="E77" i="18" s="1"/>
  <c r="E81" i="18" s="1"/>
  <c r="E74" i="17"/>
  <c r="E75" i="17"/>
  <c r="E75" i="16"/>
  <c r="E74" i="16"/>
  <c r="E77" i="16" s="1"/>
  <c r="E81" i="16" s="1"/>
  <c r="E75" i="15"/>
  <c r="E74" i="15"/>
  <c r="E77" i="15" s="1"/>
  <c r="E81" i="15" s="1"/>
  <c r="E75" i="14"/>
  <c r="E74" i="14"/>
  <c r="E77" i="14" s="1"/>
  <c r="E81" i="14" s="1"/>
  <c r="E77" i="19" l="1"/>
  <c r="E81" i="19" s="1"/>
  <c r="E77" i="17"/>
  <c r="E81" i="17" s="1"/>
</calcChain>
</file>

<file path=xl/sharedStrings.xml><?xml version="1.0" encoding="utf-8"?>
<sst xmlns="http://schemas.openxmlformats.org/spreadsheetml/2006/main" count="466" uniqueCount="156">
  <si>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</si>
  <si>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</si>
  <si>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</si>
  <si>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</si>
  <si>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</si>
  <si>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</si>
  <si>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</si>
  <si>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</si>
  <si>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</si>
  <si>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</si>
  <si>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</si>
  <si>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</si>
  <si>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</si>
  <si>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</si>
  <si>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</si>
  <si>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</si>
  <si>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</si>
  <si>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</si>
  <si>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</si>
  <si>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</si>
  <si>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</si>
  <si>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</si>
  <si>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</si>
  <si>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</si>
  <si>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</si>
  <si>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</si>
  <si>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</si>
  <si>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</si>
  <si>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</si>
  <si>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</si>
  <si>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</si>
  <si>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</si>
  <si>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</si>
  <si>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</si>
  <si>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</si>
  <si>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</si>
  <si>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</si>
  <si>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</si>
  <si>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</si>
  <si>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</si>
  <si>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</si>
  <si>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</si>
  <si>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</si>
  <si>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</si>
  <si>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</si>
  <si>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</si>
  <si>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</si>
  <si>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</si>
  <si>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</si>
  <si>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</si>
  <si>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</si>
  <si>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</si>
  <si>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</si>
  <si>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</si>
  <si>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</si>
  <si>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</si>
  <si>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</si>
  <si>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</si>
  <si>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</si>
  <si>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</si>
  <si>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</si>
  <si>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</si>
  <si>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5 MAI 2021</t>
  </si>
  <si>
    <t>JEAN-DANIEL DEBKOSKI</t>
  </si>
  <si>
    <t>JEAN-DANIEL DEBKOSKI AVOCAT INC.</t>
  </si>
  <si>
    <t>4525 boul. de la Grande-Allée
Boisbriand (Québec) J7H 1M8</t>
  </si>
  <si>
    <t># 21195</t>
  </si>
  <si>
    <t xml:space="preserve"> - Réception et analyse de documentation comptable afférente à votre dossier ;</t>
  </si>
  <si>
    <t xml:space="preserve"> - Préparation à la conférence téléphonique et conférence téléphonique avec vous, votre avocat et votre comptable ;</t>
  </si>
  <si>
    <t xml:space="preserve"> - Diverses discussions téléphoniques avec votre comptable;</t>
  </si>
  <si>
    <t xml:space="preserve"> - Lecture, analyse et rédaction de divers courriels avec vous, votre comptable et votre avocat ;</t>
  </si>
  <si>
    <t>Le 18 JUIN 2021</t>
  </si>
  <si>
    <t># 21276</t>
  </si>
  <si>
    <t xml:space="preserve"> - Divers échanges avec votre comptable relativement à l'exonération pour résidence principale ;</t>
  </si>
  <si>
    <t>Le 21 JUILLET 2021</t>
  </si>
  <si>
    <t># 21323</t>
  </si>
  <si>
    <t xml:space="preserve"> - Travail avec votre comptable relativement à divers points de vos états financiers tel que la particiapation dans la clinique médicale, les compensations d'avances, etc,</t>
  </si>
  <si>
    <t>Le 11 DÉCEMBRE 2021</t>
  </si>
  <si>
    <t># 21472</t>
  </si>
  <si>
    <t xml:space="preserve"> - Préparation à la rencontre et rencontre avec tous le 18 novembre ;</t>
  </si>
  <si>
    <t xml:space="preserve"> - Analyse du questionnement de structure de détention de biens US, impacts sur l'impôt successoral et probate fees ;</t>
  </si>
  <si>
    <t xml:space="preserve"> - Préparation d'un organigramme corporatif complet ;</t>
  </si>
  <si>
    <t xml:space="preserve"> - Préparation de tableaux de capital-actions de chacune des sociétés dans lesquelles vous êtes impliqués ;</t>
  </si>
  <si>
    <t xml:space="preserve"> - Débuter l'analyse de la juste valeur marchande des différentes sociétés du groupe en lien avec la réorganisation à mettre en place ;</t>
  </si>
  <si>
    <t xml:space="preserve"> - Analyse du règlement du Barreau vs la détention des actions et structure possible ;</t>
  </si>
  <si>
    <t xml:space="preserve"> - Révision de la documentation juridique soumise et commentaires sur les problématiques du contrat ;</t>
  </si>
  <si>
    <t xml:space="preserve"> - Préparation des tableaux de fusion et directives à votre avocat pour la préparation de la documentation juridique ;</t>
  </si>
  <si>
    <t xml:space="preserve"> - Diverses discussions téléphoniques avec votre comptable et lecture, analyse et rédaction de courriels ;</t>
  </si>
  <si>
    <t>Le 5 FÉVRIER 2022</t>
  </si>
  <si>
    <t># 22030</t>
  </si>
  <si>
    <t xml:space="preserve"> - Analyse de la documentation juridique préparée par votre avocat pour la fusion des diverses entités et souscriptions d'actions ;</t>
  </si>
  <si>
    <t xml:space="preserve"> - Diverses modifications à l'organigramme corporatif suite à la réception de divers documents ;</t>
  </si>
  <si>
    <t xml:space="preserve"> - Prise de connaissance et analyse de divers documents et informations reçues ;</t>
  </si>
  <si>
    <t xml:space="preserve"> - Analyse des prochaines étapes de réorganisation à mettre en place ;</t>
  </si>
  <si>
    <t xml:space="preserve"> - Fournir les directives à votre avocat pour la préparation des prochaines étapes de mise en place ;</t>
  </si>
  <si>
    <t xml:space="preserve"> - Revoir les différentes informations manquantes et sommaire pour tous ;</t>
  </si>
  <si>
    <t>Le 30 MARS 2022</t>
  </si>
  <si>
    <t># 22105</t>
  </si>
  <si>
    <t xml:space="preserve"> - Divers travaux avec votre comptable ;</t>
  </si>
  <si>
    <t>Le 30 JUIN 2022</t>
  </si>
  <si>
    <t># 22284</t>
  </si>
  <si>
    <t xml:space="preserve"> - Analyse de l'achat du condo Floride locatif, structure de détention et des différents impacts - sommaire par courriel ;</t>
  </si>
  <si>
    <t xml:space="preserve"> - Revoir tous les événements survenus dans l'année et impacts sur les états financiers/déclarations de revenus des différentes sociétés et faire suivi avec toutes les informations manquantes ;</t>
  </si>
  <si>
    <t xml:space="preserve"> - Travail avec votre comptable sur la préparation des différents états financiers/déclarations de revenus de toutes les sociétés ;</t>
  </si>
  <si>
    <t xml:space="preserve"> - Travail de mis à jour de votre organigramme corporatifs en lien avec les informations à jour ;</t>
  </si>
  <si>
    <t>Le 22 DÉCEMBRE 2022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</si>
  <si>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</si>
  <si>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</si>
  <si>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</si>
  <si>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</si>
  <si>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Recueullir les différentes informations pertinentes à la centraliser de la structure corporative ;</t>
  </si>
  <si>
    <t xml:space="preserve"> - Diverses discussions téléphoniques avec vous, Benoit et votre comptable;</t>
  </si>
  <si>
    <t># 22455</t>
  </si>
  <si>
    <t>Le 21 MARS 2023</t>
  </si>
  <si>
    <t xml:space="preserve"> - Diverses discussions et échanges avec votre comptables en lien avec différents aspects ;</t>
  </si>
  <si>
    <t xml:space="preserve"> - Préparation à la conférence téléphonique et conférence téléphonique avec vous, votre comptable et votre conseiller juridique ;</t>
  </si>
  <si>
    <t xml:space="preserve"> - Analyse des divers scénarios avec Wowmom ;</t>
  </si>
  <si>
    <t xml:space="preserve"> - Révision des états financiers et déclaration de revenus d'une entité du groupe ;</t>
  </si>
  <si>
    <t xml:space="preserve"> - Analyse de la réorganisation survenue début 2022 et fournir la comptabilisation à effectuer à votre comptable ;</t>
  </si>
  <si>
    <t># 23080</t>
  </si>
  <si>
    <t>Le 29 AVRIL 2023</t>
  </si>
  <si>
    <t># 23154</t>
  </si>
  <si>
    <t xml:space="preserve"> - Analyse des états financiers des entités du groupe et commentaires ;</t>
  </si>
  <si>
    <t xml:space="preserve"> - Travail relativement à un de vos employé ;</t>
  </si>
  <si>
    <t>Le 29 JUIN 2023</t>
  </si>
  <si>
    <t># 23276</t>
  </si>
  <si>
    <t xml:space="preserve"> - Analyse des états financiers ET déclarations de revenus des diverses entités du groupe, commentaires et modifications ;</t>
  </si>
  <si>
    <t xml:space="preserve"> - Analyses et recherches entourant les taxes de ventes dans le cadre d'achat et de revente de voiture ;</t>
  </si>
  <si>
    <t xml:space="preserve"> - Honoraires du consultant en taxes à la consommation ;</t>
  </si>
  <si>
    <t xml:space="preserve"> - Diverses recherches fiscales entourant le traitement fiscal des différents items dans les déclarations de revenus ;</t>
  </si>
  <si>
    <r>
      <t xml:space="preserve">Facturation relativement aux travaux effectués </t>
    </r>
    <r>
      <rPr>
        <u/>
        <sz val="11"/>
        <color rgb="FF625850"/>
        <rFont val="Verdana"/>
        <family val="2"/>
      </rPr>
      <t>dans le dossier de Jean-Daniel Debkoski</t>
    </r>
    <r>
      <rPr>
        <sz val="11"/>
        <color rgb="FF625850"/>
        <rFont val="Verdana"/>
        <family val="2"/>
      </rPr>
      <t>, notamment:</t>
    </r>
  </si>
  <si>
    <t xml:space="preserve"> - Lecture, analyse et rédaction de divers courriels avec vous ;</t>
  </si>
  <si>
    <t xml:space="preserve"> - Diverses discussions téléphoniques avec vous et un consultant en taxes à la consommation ;</t>
  </si>
  <si>
    <t># 23277</t>
  </si>
  <si>
    <t>FRANÇOIS DORÉ</t>
  </si>
  <si>
    <t>LES ENTREPRISES FRANÇOIS DORÉ INC.</t>
  </si>
  <si>
    <t>622 rue du Manoir
Repentigny (Québec) J6A 3A2</t>
  </si>
  <si>
    <t>Le 5 NOVEMBRE 2023</t>
  </si>
  <si>
    <t># 23411</t>
  </si>
  <si>
    <t xml:space="preserve"> - Travail relativement aux formulaires UHT-2900 ;</t>
  </si>
  <si>
    <t xml:space="preserve"> - Analyse de question relativement à la vente d'immeuble potentielle et implications fiscales ;</t>
  </si>
  <si>
    <t>Facturation relativement aux travaux effectués pour le dossier Jean-Daniel Debkiski, notamment:</t>
  </si>
  <si>
    <t># 24115</t>
  </si>
  <si>
    <t xml:space="preserve">  - Analyse de la qualification à l'exonération de résidence principale via la fiducie ;</t>
  </si>
  <si>
    <t xml:space="preserve"> - Analyse de la déclaration de revenu de la fiducie ;</t>
  </si>
  <si>
    <t>Le 28 MARS 2024</t>
  </si>
  <si>
    <t>Le 28 JUILLET 2024</t>
  </si>
  <si>
    <t># 24397</t>
  </si>
  <si>
    <t>Le 22 DÉCEMBRE 2024</t>
  </si>
  <si>
    <t>François Doré</t>
  </si>
  <si>
    <t>Les Entreprises François Doré Inc.</t>
  </si>
  <si>
    <t>622 rue du Manoir</t>
  </si>
  <si>
    <t>Repentigny, Québec, J6A 3A2</t>
  </si>
  <si>
    <t>24-24711</t>
  </si>
  <si>
    <t>Dossier Jean-Daniel Debkoski - travail relativement à la PTPE 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</si>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</sst>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0" fontId="25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6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6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6" fillId="0" borderId="0" xfId="3" quotePrefix="1" applyFont="1" applyAlignment="1">
      <alignment horizontal="left" inden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6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6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8" fillId="3" borderId="14" xfId="3" applyFont="1" applyFill="1" applyBorder="1" applyAlignment="1">
      <alignment horizontal="left" vertical="center"/>
    </xf>
    <xf numFmtId="0" fontId="28" fillId="3" borderId="15" xfId="3" applyFont="1" applyFill="1" applyBorder="1" applyAlignment="1">
      <alignment horizontal="left" vertical="center"/>
    </xf>
    <xf numFmtId="4" fontId="29" fillId="3" borderId="15" xfId="3" applyNumberFormat="1" applyFont="1" applyFill="1" applyBorder="1" applyAlignment="1">
      <alignment horizontal="right" vertical="center"/>
    </xf>
    <xf numFmtId="168" fontId="28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3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18C0D45C-58F9-4629-91E1-2DFC4C25752A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F3F5F54-D88E-4C21-B9E4-E39C7FA6F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40329D6-906C-4F83-ABD3-8C63A85CB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5EBB69D-72A4-470C-AFE6-634217647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D860107-EAB6-4520-A198-665347E83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068E9D-CF33-4394-BA1D-3472345B9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24D8926-650E-4E36-A9D9-9A1188A32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8F14B0F-8DCB-472A-9AC0-105E6DBFFE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420EF1B-CB7E-4F71-B45D-709740D17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69843D5-F420-4ADE-A3F9-965865162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D90BD3D-2038-4388-8C2B-57909902F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6C2C150-F1C4-4126-B27A-E08FADA43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3279633-248F-40A6-BC57-FF8523BF4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CE6D3D-627B-4B25-90D5-090B46144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45EEDAC-E21A-4937-ACEB-971603F4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F06874-C94B-4D77-BE50-68DA5BDB6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64</v>
      </c>
      <c r="C25" s="22"/>
      <c r="D25" s="22"/>
      <c r="E25" s="22"/>
      <c r="F25" s="22"/>
    </row>
    <row r="26" spans="1:6" ht="33.75" customHeight="1" x14ac:dyDescent="0.2">
      <c r="A26" s="18"/>
      <c r="B26" s="54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66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67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50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68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70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69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37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43</v>
      </c>
      <c r="D65" s="49" t="s">
        <v>44</v>
      </c>
      <c r="E65" s="50"/>
      <c r="F65" s="47"/>
    </row>
    <row r="66" spans="1:6" s="51" customFormat="1" ht="14.25" x14ac:dyDescent="0.2">
      <c r="A66" s="47"/>
      <c r="B66" s="48"/>
      <c r="C66" s="52">
        <v>6.5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D66*C66</f>
        <v>1917.5</v>
      </c>
      <c r="F69" s="22"/>
    </row>
    <row r="70" spans="1:6" ht="13.5" customHeight="1" x14ac:dyDescent="0.2">
      <c r="A70" s="22"/>
      <c r="B70" s="35" t="s">
        <v>13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1917.5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95.88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191.27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2204.65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19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2204.65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35</v>
      </c>
      <c r="B84" s="65"/>
      <c r="C84" s="65"/>
      <c r="D84" s="65"/>
      <c r="E84" s="65"/>
      <c r="F84" s="65"/>
    </row>
    <row r="85" spans="1:6" ht="14.25" x14ac:dyDescent="0.2">
      <c r="A85" s="61" t="s">
        <v>36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5069-AAD3-45EB-8D0B-313CB4B9F3B3}">
  <sheetPr>
    <pageSetUpPr fitToPage="1"/>
  </sheetPr>
  <dimension ref="A12:F93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64</v>
      </c>
      <c r="C25" s="22"/>
      <c r="D25" s="22"/>
      <c r="E25" s="22"/>
      <c r="F25" s="22"/>
    </row>
    <row r="26" spans="1:6" ht="33.75" customHeight="1" x14ac:dyDescent="0.2">
      <c r="A26" s="18"/>
      <c r="B26" s="54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121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122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customHeight="1" x14ac:dyDescent="0.2">
      <c r="A37" s="22"/>
      <c r="B37" s="59" t="s">
        <v>45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123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s="51" customFormat="1" ht="14.25" x14ac:dyDescent="0.2">
      <c r="A66" s="47"/>
      <c r="B66" s="48"/>
      <c r="C66" s="49" t="s">
        <v>43</v>
      </c>
      <c r="D66" s="49" t="s">
        <v>44</v>
      </c>
      <c r="E66" s="50"/>
      <c r="F66" s="47"/>
    </row>
    <row r="67" spans="1:6" s="51" customFormat="1" ht="14.25" x14ac:dyDescent="0.2">
      <c r="A67" s="47"/>
      <c r="B67" s="48"/>
      <c r="C67" s="52">
        <v>15.75</v>
      </c>
      <c r="D67" s="53">
        <v>350</v>
      </c>
      <c r="E67" s="50"/>
      <c r="F67" s="47"/>
    </row>
    <row r="68" spans="1:6" ht="14.25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59"/>
      <c r="C69" s="59"/>
      <c r="D69" s="59"/>
      <c r="E69" s="29"/>
      <c r="F69" s="22"/>
    </row>
    <row r="70" spans="1:6" ht="13.5" customHeight="1" x14ac:dyDescent="0.2">
      <c r="A70" s="22"/>
      <c r="B70" s="26" t="s">
        <v>16</v>
      </c>
      <c r="C70" s="27"/>
      <c r="D70" s="27"/>
      <c r="E70" s="30">
        <f>D67*C67</f>
        <v>5512.5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15</v>
      </c>
      <c r="C73" s="27"/>
      <c r="D73" s="27"/>
      <c r="E73" s="30">
        <f>SUM(E70:E72)</f>
        <v>5512.5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275.63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549.87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17</v>
      </c>
      <c r="C77" s="27"/>
      <c r="D77" s="27"/>
      <c r="E77" s="34">
        <f>SUM(E73:E75)</f>
        <v>6338</v>
      </c>
      <c r="F77" s="22"/>
    </row>
    <row r="78" spans="1:6" ht="15.75" thickTop="1" x14ac:dyDescent="0.2">
      <c r="A78" s="22"/>
      <c r="B78" s="63"/>
      <c r="C78" s="63"/>
      <c r="D78" s="63"/>
      <c r="E78" s="37"/>
      <c r="F78" s="22"/>
    </row>
    <row r="79" spans="1:6" ht="15" x14ac:dyDescent="0.2">
      <c r="A79" s="22"/>
      <c r="B79" s="60" t="s">
        <v>19</v>
      </c>
      <c r="C79" s="60"/>
      <c r="D79" s="60"/>
      <c r="E79" s="37">
        <v>0</v>
      </c>
      <c r="F79" s="22"/>
    </row>
    <row r="80" spans="1:6" ht="15" x14ac:dyDescent="0.2">
      <c r="A80" s="22"/>
      <c r="B80" s="63"/>
      <c r="C80" s="63"/>
      <c r="D80" s="63"/>
      <c r="E80" s="37"/>
      <c r="F80" s="22"/>
    </row>
    <row r="81" spans="1:6" ht="19.5" customHeight="1" x14ac:dyDescent="0.2">
      <c r="A81" s="22"/>
      <c r="B81" s="38" t="s">
        <v>18</v>
      </c>
      <c r="C81" s="39"/>
      <c r="D81" s="39"/>
      <c r="E81" s="40">
        <f>E77-E79</f>
        <v>6338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7"/>
      <c r="C84" s="57"/>
      <c r="D84" s="57"/>
      <c r="E84" s="57"/>
      <c r="F84" s="22"/>
    </row>
    <row r="85" spans="1:6" ht="14.25" x14ac:dyDescent="0.2">
      <c r="A85" s="65" t="s">
        <v>35</v>
      </c>
      <c r="B85" s="65"/>
      <c r="C85" s="65"/>
      <c r="D85" s="65"/>
      <c r="E85" s="65"/>
      <c r="F85" s="65"/>
    </row>
    <row r="86" spans="1:6" ht="14.25" x14ac:dyDescent="0.2">
      <c r="A86" s="61" t="s">
        <v>36</v>
      </c>
      <c r="B86" s="61"/>
      <c r="C86" s="61"/>
      <c r="D86" s="61"/>
      <c r="E86" s="61"/>
      <c r="F86" s="61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8"/>
      <c r="C88" s="58"/>
      <c r="D88" s="58"/>
      <c r="E88" s="58"/>
      <c r="F88" s="22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7"/>
      <c r="C93" s="17"/>
      <c r="D93" s="1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32C726BE-3AF6-435E-8433-51013EA5C52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7147-1B84-4022-BD48-5AB3F14C8F36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134</v>
      </c>
      <c r="C24" s="22"/>
      <c r="D24" s="22"/>
      <c r="E24" s="22"/>
      <c r="F24" s="22"/>
    </row>
    <row r="25" spans="1:6" ht="15" x14ac:dyDescent="0.2">
      <c r="A25" s="18"/>
      <c r="B25" s="26" t="s">
        <v>135</v>
      </c>
      <c r="C25" s="22"/>
      <c r="D25" s="22"/>
      <c r="E25" s="22"/>
      <c r="F25" s="22"/>
    </row>
    <row r="26" spans="1:6" ht="33.75" customHeight="1" x14ac:dyDescent="0.2">
      <c r="A26" s="18"/>
      <c r="B26" s="54" t="s">
        <v>136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125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130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126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customHeight="1" x14ac:dyDescent="0.2">
      <c r="A37" s="22"/>
      <c r="B37" s="59" t="s">
        <v>131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29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129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s="51" customFormat="1" ht="14.25" x14ac:dyDescent="0.2">
      <c r="A66" s="47"/>
      <c r="B66" s="48"/>
      <c r="C66" s="49"/>
      <c r="D66" s="49"/>
      <c r="E66" s="50"/>
      <c r="F66" s="47"/>
    </row>
    <row r="67" spans="1:6" s="51" customFormat="1" ht="14.25" x14ac:dyDescent="0.2">
      <c r="A67" s="47"/>
      <c r="B67" s="48"/>
      <c r="C67" s="52"/>
      <c r="D67" s="53"/>
      <c r="E67" s="50"/>
      <c r="F67" s="47"/>
    </row>
    <row r="68" spans="1:6" ht="14.25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59"/>
      <c r="C69" s="59"/>
      <c r="D69" s="59"/>
      <c r="E69" s="29"/>
      <c r="F69" s="22"/>
    </row>
    <row r="70" spans="1:6" ht="13.5" customHeight="1" x14ac:dyDescent="0.2">
      <c r="A70" s="22"/>
      <c r="B70" s="26" t="s">
        <v>16</v>
      </c>
      <c r="C70" s="27"/>
      <c r="D70" s="27"/>
      <c r="E70" s="30">
        <f>13.5*350</f>
        <v>4725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15</v>
      </c>
      <c r="C73" s="27"/>
      <c r="D73" s="27"/>
      <c r="E73" s="30">
        <f>SUM(E70:E72)</f>
        <v>4725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236.25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471.32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17</v>
      </c>
      <c r="C77" s="27"/>
      <c r="D77" s="27"/>
      <c r="E77" s="34">
        <f>SUM(E73:E75)</f>
        <v>5432.57</v>
      </c>
      <c r="F77" s="22"/>
    </row>
    <row r="78" spans="1:6" ht="15.75" thickTop="1" x14ac:dyDescent="0.2">
      <c r="A78" s="22"/>
      <c r="B78" s="63"/>
      <c r="C78" s="63"/>
      <c r="D78" s="63"/>
      <c r="E78" s="37"/>
      <c r="F78" s="22"/>
    </row>
    <row r="79" spans="1:6" ht="15" x14ac:dyDescent="0.2">
      <c r="A79" s="22"/>
      <c r="B79" s="60" t="s">
        <v>19</v>
      </c>
      <c r="C79" s="60"/>
      <c r="D79" s="60"/>
      <c r="E79" s="37">
        <v>0</v>
      </c>
      <c r="F79" s="22"/>
    </row>
    <row r="80" spans="1:6" ht="15" x14ac:dyDescent="0.2">
      <c r="A80" s="22"/>
      <c r="B80" s="63"/>
      <c r="C80" s="63"/>
      <c r="D80" s="63"/>
      <c r="E80" s="37"/>
      <c r="F80" s="22"/>
    </row>
    <row r="81" spans="1:6" ht="19.5" customHeight="1" x14ac:dyDescent="0.2">
      <c r="A81" s="22"/>
      <c r="B81" s="38" t="s">
        <v>18</v>
      </c>
      <c r="C81" s="39"/>
      <c r="D81" s="39"/>
      <c r="E81" s="40">
        <f>E77-E79</f>
        <v>5432.57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7"/>
      <c r="C84" s="57"/>
      <c r="D84" s="57"/>
      <c r="E84" s="57"/>
      <c r="F84" s="22"/>
    </row>
    <row r="85" spans="1:6" ht="14.25" x14ac:dyDescent="0.2">
      <c r="A85" s="65" t="s">
        <v>35</v>
      </c>
      <c r="B85" s="65"/>
      <c r="C85" s="65"/>
      <c r="D85" s="65"/>
      <c r="E85" s="65"/>
      <c r="F85" s="65"/>
    </row>
    <row r="86" spans="1:6" ht="14.25" x14ac:dyDescent="0.2">
      <c r="A86" s="61" t="s">
        <v>36</v>
      </c>
      <c r="B86" s="61"/>
      <c r="C86" s="61"/>
      <c r="D86" s="61"/>
      <c r="E86" s="61"/>
      <c r="F86" s="61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8"/>
      <c r="C88" s="58"/>
      <c r="D88" s="58"/>
      <c r="E88" s="58"/>
      <c r="F88" s="22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7"/>
      <c r="C93" s="17"/>
      <c r="D93" s="17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834025AF-7E07-4670-9351-FAAC7D3B827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B99D-4CF1-432F-9306-47CB45B31C88}">
  <sheetPr>
    <pageSetUpPr fitToPage="1"/>
  </sheetPr>
  <dimension ref="A12:F93"/>
  <sheetViews>
    <sheetView view="pageBreakPreview" topLeftCell="A10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64</v>
      </c>
      <c r="C25" s="22"/>
      <c r="D25" s="22"/>
      <c r="E25" s="22"/>
      <c r="F25" s="22"/>
    </row>
    <row r="26" spans="1:6" ht="33.75" customHeight="1" x14ac:dyDescent="0.2">
      <c r="A26" s="18"/>
      <c r="B26" s="54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133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127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132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128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customHeight="1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s="51" customFormat="1" ht="14.25" x14ac:dyDescent="0.2">
      <c r="A66" s="47"/>
      <c r="B66" s="48"/>
      <c r="C66" s="49"/>
      <c r="D66" s="49"/>
      <c r="E66" s="50"/>
      <c r="F66" s="47"/>
    </row>
    <row r="67" spans="1:6" s="51" customFormat="1" ht="14.25" x14ac:dyDescent="0.2">
      <c r="A67" s="47"/>
      <c r="B67" s="48"/>
      <c r="C67" s="52"/>
      <c r="D67" s="53"/>
      <c r="E67" s="50"/>
      <c r="F67" s="47"/>
    </row>
    <row r="68" spans="1:6" ht="14.25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59"/>
      <c r="C69" s="59"/>
      <c r="D69" s="59"/>
      <c r="E69" s="29"/>
      <c r="F69" s="22"/>
    </row>
    <row r="70" spans="1:6" ht="13.5" customHeight="1" x14ac:dyDescent="0.2">
      <c r="A70" s="22"/>
      <c r="B70" s="26" t="s">
        <v>16</v>
      </c>
      <c r="C70" s="27"/>
      <c r="D70" s="27"/>
      <c r="E70" s="30">
        <f>4*350</f>
        <v>1400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15</v>
      </c>
      <c r="C73" s="27"/>
      <c r="D73" s="27"/>
      <c r="E73" s="30">
        <f>SUM(E70:E72)</f>
        <v>1400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70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139.65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17</v>
      </c>
      <c r="C77" s="27"/>
      <c r="D77" s="27"/>
      <c r="E77" s="34">
        <f>SUM(E73:E75)</f>
        <v>1609.65</v>
      </c>
      <c r="F77" s="22"/>
    </row>
    <row r="78" spans="1:6" ht="15.75" thickTop="1" x14ac:dyDescent="0.2">
      <c r="A78" s="22"/>
      <c r="B78" s="63"/>
      <c r="C78" s="63"/>
      <c r="D78" s="63"/>
      <c r="E78" s="37"/>
      <c r="F78" s="22"/>
    </row>
    <row r="79" spans="1:6" ht="15" x14ac:dyDescent="0.2">
      <c r="A79" s="22"/>
      <c r="B79" s="60" t="s">
        <v>19</v>
      </c>
      <c r="C79" s="60"/>
      <c r="D79" s="60"/>
      <c r="E79" s="37">
        <v>0</v>
      </c>
      <c r="F79" s="22"/>
    </row>
    <row r="80" spans="1:6" ht="15" x14ac:dyDescent="0.2">
      <c r="A80" s="22"/>
      <c r="B80" s="63"/>
      <c r="C80" s="63"/>
      <c r="D80" s="63"/>
      <c r="E80" s="37"/>
      <c r="F80" s="22"/>
    </row>
    <row r="81" spans="1:6" ht="19.5" customHeight="1" x14ac:dyDescent="0.2">
      <c r="A81" s="22"/>
      <c r="B81" s="38" t="s">
        <v>18</v>
      </c>
      <c r="C81" s="39"/>
      <c r="D81" s="39"/>
      <c r="E81" s="40">
        <f>E77-E79</f>
        <v>1609.65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7"/>
      <c r="C84" s="57"/>
      <c r="D84" s="57"/>
      <c r="E84" s="57"/>
      <c r="F84" s="22"/>
    </row>
    <row r="85" spans="1:6" ht="14.25" x14ac:dyDescent="0.2">
      <c r="A85" s="65" t="s">
        <v>35</v>
      </c>
      <c r="B85" s="65"/>
      <c r="C85" s="65"/>
      <c r="D85" s="65"/>
      <c r="E85" s="65"/>
      <c r="F85" s="65"/>
    </row>
    <row r="86" spans="1:6" ht="14.25" x14ac:dyDescent="0.2">
      <c r="A86" s="61" t="s">
        <v>36</v>
      </c>
      <c r="B86" s="61"/>
      <c r="C86" s="61"/>
      <c r="D86" s="61"/>
      <c r="E86" s="61"/>
      <c r="F86" s="61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8"/>
      <c r="C88" s="58"/>
      <c r="D88" s="58"/>
      <c r="E88" s="58"/>
      <c r="F88" s="22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7"/>
      <c r="C93" s="17"/>
      <c r="D93" s="17"/>
    </row>
  </sheetData>
  <mergeCells count="45">
    <mergeCell ref="B44:D44"/>
    <mergeCell ref="B35:D35"/>
    <mergeCell ref="B36:D36"/>
    <mergeCell ref="B37:D37"/>
    <mergeCell ref="B38:D38"/>
    <mergeCell ref="B39:D39"/>
    <mergeCell ref="B43:D43"/>
    <mergeCell ref="A30:F30"/>
    <mergeCell ref="B34:D34"/>
    <mergeCell ref="B40:D40"/>
    <mergeCell ref="B41:D41"/>
    <mergeCell ref="B42:D42"/>
    <mergeCell ref="B33:D33"/>
    <mergeCell ref="B45:D45"/>
    <mergeCell ref="B46:D46"/>
    <mergeCell ref="B47:D47"/>
    <mergeCell ref="B48:D48"/>
    <mergeCell ref="B52:D52"/>
    <mergeCell ref="B50:D50"/>
    <mergeCell ref="B51:D51"/>
    <mergeCell ref="B49:D49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39 B40:B69" xr:uid="{DB8BD0B8-ECAE-4234-9EA7-1001C732197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A377-04AB-479C-B78B-7902419E32BC}">
  <sheetPr>
    <pageSetUpPr fitToPage="1"/>
  </sheetPr>
  <dimension ref="A12:F93"/>
  <sheetViews>
    <sheetView view="pageBreakPreview" topLeftCell="A7" zoomScale="80" zoomScaleNormal="100" zoomScaleSheetLayoutView="80" workbookViewId="0">
      <selection activeCell="B33" sqref="B33:D3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137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134</v>
      </c>
      <c r="C24" s="22"/>
      <c r="D24" s="22"/>
      <c r="E24" s="22"/>
      <c r="F24" s="22"/>
    </row>
    <row r="25" spans="1:6" ht="15" x14ac:dyDescent="0.2">
      <c r="A25" s="18"/>
      <c r="B25" s="26" t="s">
        <v>135</v>
      </c>
      <c r="C25" s="22"/>
      <c r="D25" s="22"/>
      <c r="E25" s="22"/>
      <c r="F25" s="22"/>
    </row>
    <row r="26" spans="1:6" ht="33.75" customHeight="1" x14ac:dyDescent="0.2">
      <c r="A26" s="18"/>
      <c r="B26" s="54" t="s">
        <v>136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138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141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139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140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customHeight="1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s="51" customFormat="1" ht="14.25" x14ac:dyDescent="0.2">
      <c r="A66" s="47"/>
      <c r="B66" s="48"/>
      <c r="C66" s="49"/>
      <c r="D66" s="49"/>
      <c r="E66" s="50"/>
      <c r="F66" s="47"/>
    </row>
    <row r="67" spans="1:6" s="51" customFormat="1" ht="14.25" x14ac:dyDescent="0.2">
      <c r="A67" s="47"/>
      <c r="B67" s="48"/>
      <c r="C67" s="52"/>
      <c r="D67" s="53"/>
      <c r="E67" s="50"/>
      <c r="F67" s="47"/>
    </row>
    <row r="68" spans="1:6" ht="14.25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59"/>
      <c r="C69" s="59"/>
      <c r="D69" s="59"/>
      <c r="E69" s="29"/>
      <c r="F69" s="22"/>
    </row>
    <row r="70" spans="1:6" ht="13.5" customHeight="1" x14ac:dyDescent="0.2">
      <c r="A70" s="22"/>
      <c r="B70" s="26" t="s">
        <v>16</v>
      </c>
      <c r="C70" s="27"/>
      <c r="D70" s="27"/>
      <c r="E70" s="30">
        <f>1.25*350</f>
        <v>437.5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15</v>
      </c>
      <c r="C73" s="27"/>
      <c r="D73" s="27"/>
      <c r="E73" s="30">
        <f>SUM(E70:E72)</f>
        <v>437.5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21.88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43.64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17</v>
      </c>
      <c r="C77" s="27"/>
      <c r="D77" s="27"/>
      <c r="E77" s="34">
        <f>SUM(E73:E75)</f>
        <v>503.02</v>
      </c>
      <c r="F77" s="22"/>
    </row>
    <row r="78" spans="1:6" ht="15.75" thickTop="1" x14ac:dyDescent="0.2">
      <c r="A78" s="22"/>
      <c r="B78" s="63"/>
      <c r="C78" s="63"/>
      <c r="D78" s="63"/>
      <c r="E78" s="37"/>
      <c r="F78" s="22"/>
    </row>
    <row r="79" spans="1:6" ht="15" x14ac:dyDescent="0.2">
      <c r="A79" s="22"/>
      <c r="B79" s="60" t="s">
        <v>19</v>
      </c>
      <c r="C79" s="60"/>
      <c r="D79" s="60"/>
      <c r="E79" s="37">
        <v>0</v>
      </c>
      <c r="F79" s="22"/>
    </row>
    <row r="80" spans="1:6" ht="15" x14ac:dyDescent="0.2">
      <c r="A80" s="22"/>
      <c r="B80" s="63"/>
      <c r="C80" s="63"/>
      <c r="D80" s="63"/>
      <c r="E80" s="37"/>
      <c r="F80" s="22"/>
    </row>
    <row r="81" spans="1:6" ht="19.5" customHeight="1" x14ac:dyDescent="0.2">
      <c r="A81" s="22"/>
      <c r="B81" s="38" t="s">
        <v>18</v>
      </c>
      <c r="C81" s="39"/>
      <c r="D81" s="39"/>
      <c r="E81" s="40">
        <f>E77-E79</f>
        <v>503.02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7"/>
      <c r="C84" s="57"/>
      <c r="D84" s="57"/>
      <c r="E84" s="57"/>
      <c r="F84" s="22"/>
    </row>
    <row r="85" spans="1:6" ht="14.25" x14ac:dyDescent="0.2">
      <c r="A85" s="65" t="s">
        <v>35</v>
      </c>
      <c r="B85" s="65"/>
      <c r="C85" s="65"/>
      <c r="D85" s="65"/>
      <c r="E85" s="65"/>
      <c r="F85" s="65"/>
    </row>
    <row r="86" spans="1:6" ht="14.25" x14ac:dyDescent="0.2">
      <c r="A86" s="61" t="s">
        <v>36</v>
      </c>
      <c r="B86" s="61"/>
      <c r="C86" s="61"/>
      <c r="D86" s="61"/>
      <c r="E86" s="61"/>
      <c r="F86" s="61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8"/>
      <c r="C88" s="58"/>
      <c r="D88" s="58"/>
      <c r="E88" s="58"/>
      <c r="F88" s="22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7"/>
      <c r="C93" s="17"/>
      <c r="D93" s="17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6F2A871B-C6C3-4406-8235-DBB37194E61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93AB-5D98-415E-893B-53F59853974C}">
  <sheetPr>
    <pageSetUpPr fitToPage="1"/>
  </sheetPr>
  <dimension ref="A12:F93"/>
  <sheetViews>
    <sheetView view="pageBreakPreview" topLeftCell="A14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145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134</v>
      </c>
      <c r="C24" s="22"/>
      <c r="D24" s="22"/>
      <c r="E24" s="22"/>
      <c r="F24" s="22"/>
    </row>
    <row r="25" spans="1:6" ht="15" x14ac:dyDescent="0.2">
      <c r="A25" s="18"/>
      <c r="B25" s="26" t="s">
        <v>135</v>
      </c>
      <c r="C25" s="22"/>
      <c r="D25" s="22"/>
      <c r="E25" s="22"/>
      <c r="F25" s="22"/>
    </row>
    <row r="26" spans="1:6" ht="33.75" customHeight="1" x14ac:dyDescent="0.2">
      <c r="A26" s="18"/>
      <c r="B26" s="54" t="s">
        <v>136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142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141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143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144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customHeight="1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s="51" customFormat="1" ht="14.25" x14ac:dyDescent="0.2">
      <c r="A66" s="47"/>
      <c r="B66" s="48"/>
      <c r="C66" s="49"/>
      <c r="D66" s="49"/>
      <c r="E66" s="50"/>
      <c r="F66" s="47"/>
    </row>
    <row r="67" spans="1:6" s="51" customFormat="1" ht="14.25" x14ac:dyDescent="0.2">
      <c r="A67" s="47"/>
      <c r="B67" s="48"/>
      <c r="C67" s="52"/>
      <c r="D67" s="53"/>
      <c r="E67" s="50"/>
      <c r="F67" s="47"/>
    </row>
    <row r="68" spans="1:6" ht="14.25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59"/>
      <c r="C69" s="59"/>
      <c r="D69" s="59"/>
      <c r="E69" s="29"/>
      <c r="F69" s="22"/>
    </row>
    <row r="70" spans="1:6" ht="13.5" customHeight="1" x14ac:dyDescent="0.2">
      <c r="A70" s="22"/>
      <c r="B70" s="26" t="s">
        <v>16</v>
      </c>
      <c r="C70" s="27"/>
      <c r="D70" s="27"/>
      <c r="E70" s="30">
        <f>2.5*350</f>
        <v>875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15</v>
      </c>
      <c r="C73" s="27"/>
      <c r="D73" s="27"/>
      <c r="E73" s="30">
        <f>SUM(E70:E72)</f>
        <v>875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43.75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87.28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17</v>
      </c>
      <c r="C77" s="27"/>
      <c r="D77" s="27"/>
      <c r="E77" s="34">
        <f>SUM(E73:E75)</f>
        <v>1006.03</v>
      </c>
      <c r="F77" s="22"/>
    </row>
    <row r="78" spans="1:6" ht="15.75" thickTop="1" x14ac:dyDescent="0.2">
      <c r="A78" s="22"/>
      <c r="B78" s="63"/>
      <c r="C78" s="63"/>
      <c r="D78" s="63"/>
      <c r="E78" s="37"/>
      <c r="F78" s="22"/>
    </row>
    <row r="79" spans="1:6" ht="15" x14ac:dyDescent="0.2">
      <c r="A79" s="22"/>
      <c r="B79" s="60" t="s">
        <v>19</v>
      </c>
      <c r="C79" s="60"/>
      <c r="D79" s="60"/>
      <c r="E79" s="37">
        <v>0</v>
      </c>
      <c r="F79" s="22"/>
    </row>
    <row r="80" spans="1:6" ht="15" x14ac:dyDescent="0.2">
      <c r="A80" s="22"/>
      <c r="B80" s="63"/>
      <c r="C80" s="63"/>
      <c r="D80" s="63"/>
      <c r="E80" s="37"/>
      <c r="F80" s="22"/>
    </row>
    <row r="81" spans="1:6" ht="19.5" customHeight="1" x14ac:dyDescent="0.2">
      <c r="A81" s="22"/>
      <c r="B81" s="38" t="s">
        <v>18</v>
      </c>
      <c r="C81" s="39"/>
      <c r="D81" s="39"/>
      <c r="E81" s="40">
        <f>E77-E79</f>
        <v>1006.03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7"/>
      <c r="C84" s="57"/>
      <c r="D84" s="57"/>
      <c r="E84" s="57"/>
      <c r="F84" s="22"/>
    </row>
    <row r="85" spans="1:6" ht="14.25" x14ac:dyDescent="0.2">
      <c r="A85" s="65" t="s">
        <v>35</v>
      </c>
      <c r="B85" s="65"/>
      <c r="C85" s="65"/>
      <c r="D85" s="65"/>
      <c r="E85" s="65"/>
      <c r="F85" s="65"/>
    </row>
    <row r="86" spans="1:6" ht="14.25" x14ac:dyDescent="0.2">
      <c r="A86" s="61" t="s">
        <v>36</v>
      </c>
      <c r="B86" s="61"/>
      <c r="C86" s="61"/>
      <c r="D86" s="61"/>
      <c r="E86" s="61"/>
      <c r="F86" s="61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8"/>
      <c r="C88" s="58"/>
      <c r="D88" s="58"/>
      <c r="E88" s="58"/>
      <c r="F88" s="22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7"/>
      <c r="C93" s="17"/>
      <c r="D93" s="17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2E53A72D-1B56-4241-9535-F6A3130455C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BFF1-8228-4BA7-82D2-676C0EEB8E58}">
  <sheetPr>
    <pageSetUpPr fitToPage="1"/>
  </sheetPr>
  <dimension ref="A12:F93"/>
  <sheetViews>
    <sheetView view="pageBreakPreview" topLeftCell="A42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146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134</v>
      </c>
      <c r="C24" s="22"/>
      <c r="D24" s="22"/>
      <c r="E24" s="22"/>
      <c r="F24" s="22"/>
    </row>
    <row r="25" spans="1:6" ht="15" x14ac:dyDescent="0.2">
      <c r="A25" s="18"/>
      <c r="B25" s="26" t="s">
        <v>135</v>
      </c>
      <c r="C25" s="22"/>
      <c r="D25" s="22"/>
      <c r="E25" s="22"/>
      <c r="F25" s="22"/>
    </row>
    <row r="26" spans="1:6" ht="33.75" customHeight="1" x14ac:dyDescent="0.2">
      <c r="A26" s="18"/>
      <c r="B26" s="54" t="s">
        <v>136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147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130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126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customHeight="1" x14ac:dyDescent="0.2">
      <c r="A37" s="22"/>
      <c r="B37" s="59" t="s">
        <v>131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29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129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s="51" customFormat="1" ht="14.25" x14ac:dyDescent="0.2">
      <c r="A66" s="47"/>
      <c r="B66" s="48"/>
      <c r="C66" s="49"/>
      <c r="D66" s="49"/>
      <c r="E66" s="50"/>
      <c r="F66" s="47"/>
    </row>
    <row r="67" spans="1:6" s="51" customFormat="1" ht="14.25" x14ac:dyDescent="0.2">
      <c r="A67" s="47"/>
      <c r="B67" s="48"/>
      <c r="C67" s="52"/>
      <c r="D67" s="53"/>
      <c r="E67" s="50"/>
      <c r="F67" s="47"/>
    </row>
    <row r="68" spans="1:6" ht="14.25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59"/>
      <c r="C69" s="59"/>
      <c r="D69" s="59"/>
      <c r="E69" s="29"/>
      <c r="F69" s="22"/>
    </row>
    <row r="70" spans="1:6" ht="13.5" customHeight="1" x14ac:dyDescent="0.2">
      <c r="A70" s="22"/>
      <c r="B70" s="26" t="s">
        <v>16</v>
      </c>
      <c r="C70" s="27"/>
      <c r="D70" s="27"/>
      <c r="E70" s="30">
        <f>9*350</f>
        <v>3150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15</v>
      </c>
      <c r="C73" s="27"/>
      <c r="D73" s="27"/>
      <c r="E73" s="30">
        <f>SUM(E70:E72)</f>
        <v>3150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157.5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314.20999999999998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17</v>
      </c>
      <c r="C77" s="27"/>
      <c r="D77" s="27"/>
      <c r="E77" s="34">
        <f>SUM(E73:E75)</f>
        <v>3621.71</v>
      </c>
      <c r="F77" s="22"/>
    </row>
    <row r="78" spans="1:6" ht="15.75" thickTop="1" x14ac:dyDescent="0.2">
      <c r="A78" s="22"/>
      <c r="B78" s="63"/>
      <c r="C78" s="63"/>
      <c r="D78" s="63"/>
      <c r="E78" s="37"/>
      <c r="F78" s="22"/>
    </row>
    <row r="79" spans="1:6" ht="15" x14ac:dyDescent="0.2">
      <c r="A79" s="22"/>
      <c r="B79" s="60" t="s">
        <v>19</v>
      </c>
      <c r="C79" s="60"/>
      <c r="D79" s="60"/>
      <c r="E79" s="37">
        <v>0</v>
      </c>
      <c r="F79" s="22"/>
    </row>
    <row r="80" spans="1:6" ht="15" x14ac:dyDescent="0.2">
      <c r="A80" s="22"/>
      <c r="B80" s="63"/>
      <c r="C80" s="63"/>
      <c r="D80" s="63"/>
      <c r="E80" s="37"/>
      <c r="F80" s="22"/>
    </row>
    <row r="81" spans="1:6" ht="19.5" customHeight="1" x14ac:dyDescent="0.2">
      <c r="A81" s="22"/>
      <c r="B81" s="38" t="s">
        <v>18</v>
      </c>
      <c r="C81" s="39"/>
      <c r="D81" s="39"/>
      <c r="E81" s="40">
        <f>E77-E79</f>
        <v>3621.71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7"/>
      <c r="C84" s="57"/>
      <c r="D84" s="57"/>
      <c r="E84" s="57"/>
      <c r="F84" s="22"/>
    </row>
    <row r="85" spans="1:6" ht="14.25" x14ac:dyDescent="0.2">
      <c r="A85" s="65" t="s">
        <v>35</v>
      </c>
      <c r="B85" s="65"/>
      <c r="C85" s="65"/>
      <c r="D85" s="65"/>
      <c r="E85" s="65"/>
      <c r="F85" s="65"/>
    </row>
    <row r="86" spans="1:6" ht="14.25" x14ac:dyDescent="0.2">
      <c r="A86" s="61" t="s">
        <v>36</v>
      </c>
      <c r="B86" s="61"/>
      <c r="C86" s="61"/>
      <c r="D86" s="61"/>
      <c r="E86" s="61"/>
      <c r="F86" s="61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8"/>
      <c r="C88" s="58"/>
      <c r="D88" s="58"/>
      <c r="E88" s="58"/>
      <c r="F88" s="22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7"/>
      <c r="C93" s="17"/>
      <c r="D93" s="1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C518BBDA-8919-41D8-A3FD-936571FF253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/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46</v>
      </c>
      <c r="D7" s="7"/>
    </row>
    <row r="8" spans="1:4" x14ac:dyDescent="0.2">
      <c r="A8" s="6"/>
      <c r="B8" s="15"/>
      <c r="C8" s="8" t="s">
        <v>20</v>
      </c>
      <c r="D8" s="7"/>
    </row>
    <row r="9" spans="1:4" x14ac:dyDescent="0.2">
      <c r="A9" s="6"/>
      <c r="B9" s="15"/>
      <c r="C9" s="8" t="s">
        <v>57</v>
      </c>
      <c r="D9" s="7"/>
    </row>
    <row r="10" spans="1:4" x14ac:dyDescent="0.2">
      <c r="A10" s="6"/>
      <c r="B10" s="15"/>
      <c r="C10" s="8" t="s">
        <v>47</v>
      </c>
      <c r="D10" s="7"/>
    </row>
    <row r="11" spans="1:4" x14ac:dyDescent="0.2">
      <c r="A11" s="6"/>
      <c r="B11" s="15"/>
      <c r="C11" s="8" t="s">
        <v>48</v>
      </c>
      <c r="D11" s="7"/>
    </row>
    <row r="12" spans="1:4" x14ac:dyDescent="0.2">
      <c r="A12" s="6"/>
      <c r="B12" s="15"/>
      <c r="C12" s="8" t="s">
        <v>49</v>
      </c>
      <c r="D12" s="7"/>
    </row>
    <row r="13" spans="1:4" x14ac:dyDescent="0.2">
      <c r="A13" s="6"/>
      <c r="B13" s="15"/>
      <c r="C13" s="8" t="s">
        <v>58</v>
      </c>
      <c r="D13" s="7"/>
    </row>
    <row r="14" spans="1:4" x14ac:dyDescent="0.2">
      <c r="A14" s="6"/>
      <c r="B14" s="15"/>
      <c r="C14" s="8" t="s">
        <v>61</v>
      </c>
      <c r="D14" s="7"/>
    </row>
    <row r="15" spans="1:4" x14ac:dyDescent="0.2">
      <c r="A15" s="6"/>
      <c r="B15" s="15"/>
      <c r="C15" s="8" t="s">
        <v>38</v>
      </c>
      <c r="D15" s="7"/>
    </row>
    <row r="16" spans="1:4" x14ac:dyDescent="0.2">
      <c r="A16" s="6"/>
      <c r="B16" s="15"/>
      <c r="C16" s="8" t="s">
        <v>37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22</v>
      </c>
      <c r="D18" s="7"/>
    </row>
    <row r="19" spans="1:4" x14ac:dyDescent="0.2">
      <c r="A19" s="6"/>
      <c r="B19" s="15"/>
      <c r="C19" s="8" t="s">
        <v>50</v>
      </c>
      <c r="D19" s="7"/>
    </row>
    <row r="20" spans="1:4" x14ac:dyDescent="0.2">
      <c r="A20" s="6"/>
      <c r="B20" s="15"/>
      <c r="C20" s="8" t="s">
        <v>51</v>
      </c>
      <c r="D20" s="7"/>
    </row>
    <row r="21" spans="1:4" x14ac:dyDescent="0.2">
      <c r="A21" s="6"/>
      <c r="B21" s="15"/>
      <c r="C21" s="8" t="s">
        <v>106</v>
      </c>
      <c r="D21" s="7"/>
    </row>
    <row r="22" spans="1:4" x14ac:dyDescent="0.2">
      <c r="A22" s="6"/>
      <c r="B22" s="15"/>
      <c r="C22" s="8" t="s">
        <v>52</v>
      </c>
      <c r="D22" s="7"/>
    </row>
    <row r="23" spans="1:4" x14ac:dyDescent="0.2">
      <c r="A23" s="6"/>
      <c r="B23" s="15"/>
      <c r="C23" s="8" t="s">
        <v>21</v>
      </c>
      <c r="D23" s="7"/>
    </row>
    <row r="24" spans="1:4" x14ac:dyDescent="0.2">
      <c r="A24" s="6"/>
      <c r="B24" s="15"/>
      <c r="C24" s="8" t="s">
        <v>23</v>
      </c>
      <c r="D24" s="7"/>
    </row>
    <row r="25" spans="1:4" x14ac:dyDescent="0.2">
      <c r="A25" s="6"/>
      <c r="B25" s="15"/>
      <c r="C25" s="8" t="s">
        <v>24</v>
      </c>
      <c r="D25" s="7"/>
    </row>
    <row r="26" spans="1:4" x14ac:dyDescent="0.2">
      <c r="A26" s="6"/>
      <c r="B26" s="15"/>
      <c r="C26" s="8" t="s">
        <v>9</v>
      </c>
      <c r="D26" s="7"/>
    </row>
    <row r="27" spans="1:4" x14ac:dyDescent="0.2">
      <c r="A27" s="6"/>
      <c r="B27" s="15"/>
      <c r="C27" s="8" t="s">
        <v>8</v>
      </c>
      <c r="D27" s="7"/>
    </row>
    <row r="28" spans="1:4" ht="25.5" x14ac:dyDescent="0.2">
      <c r="A28" s="6"/>
      <c r="B28" s="15"/>
      <c r="C28" s="8" t="s">
        <v>107</v>
      </c>
      <c r="D28" s="7"/>
    </row>
    <row r="29" spans="1:4" x14ac:dyDescent="0.2">
      <c r="A29" s="6"/>
      <c r="B29" s="15"/>
      <c r="C29" s="8" t="s">
        <v>39</v>
      </c>
      <c r="D29" s="7"/>
    </row>
    <row r="30" spans="1:4" x14ac:dyDescent="0.2">
      <c r="A30" s="6"/>
      <c r="B30" s="15"/>
      <c r="C30" s="8" t="s">
        <v>53</v>
      </c>
      <c r="D30" s="7"/>
    </row>
    <row r="31" spans="1:4" x14ac:dyDescent="0.2">
      <c r="A31" s="6"/>
      <c r="B31" s="15"/>
      <c r="C31" s="8" t="s">
        <v>108</v>
      </c>
      <c r="D31" s="7"/>
    </row>
    <row r="32" spans="1:4" x14ac:dyDescent="0.2">
      <c r="A32" s="6"/>
      <c r="B32" s="15"/>
      <c r="C32" s="9" t="s">
        <v>26</v>
      </c>
      <c r="D32" s="7"/>
    </row>
    <row r="33" spans="1:4" x14ac:dyDescent="0.2">
      <c r="A33" s="6"/>
      <c r="B33" s="15"/>
      <c r="C33" s="9" t="s">
        <v>28</v>
      </c>
      <c r="D33" s="7"/>
    </row>
    <row r="34" spans="1:4" x14ac:dyDescent="0.2">
      <c r="A34" s="6"/>
      <c r="B34" s="15"/>
      <c r="C34" s="9" t="s">
        <v>27</v>
      </c>
      <c r="D34" s="7"/>
    </row>
    <row r="35" spans="1:4" x14ac:dyDescent="0.2">
      <c r="A35" s="6"/>
      <c r="B35" s="15"/>
      <c r="C35" s="9" t="s">
        <v>56</v>
      </c>
      <c r="D35" s="7"/>
    </row>
    <row r="36" spans="1:4" x14ac:dyDescent="0.2">
      <c r="A36" s="6"/>
      <c r="B36" s="15"/>
      <c r="C36" s="9" t="s">
        <v>25</v>
      </c>
      <c r="D36" s="7"/>
    </row>
    <row r="37" spans="1:4" x14ac:dyDescent="0.2">
      <c r="A37" s="6"/>
      <c r="B37" s="15"/>
      <c r="C37" s="9" t="s">
        <v>54</v>
      </c>
      <c r="D37" s="7"/>
    </row>
    <row r="38" spans="1:4" x14ac:dyDescent="0.2">
      <c r="A38" s="6"/>
      <c r="B38" s="15"/>
      <c r="C38" s="9" t="s">
        <v>109</v>
      </c>
      <c r="D38" s="7"/>
    </row>
    <row r="39" spans="1:4" x14ac:dyDescent="0.2">
      <c r="A39" s="6"/>
      <c r="B39" s="15"/>
      <c r="C39" s="9" t="s">
        <v>42</v>
      </c>
      <c r="D39" s="7"/>
    </row>
    <row r="40" spans="1:4" x14ac:dyDescent="0.2">
      <c r="A40" s="6"/>
      <c r="B40" s="15"/>
      <c r="C40" s="8" t="s">
        <v>29</v>
      </c>
      <c r="D40" s="7"/>
    </row>
    <row r="41" spans="1:4" x14ac:dyDescent="0.2">
      <c r="A41" s="6"/>
      <c r="B41" s="15"/>
      <c r="C41" s="8" t="s">
        <v>40</v>
      </c>
      <c r="D41" s="7"/>
    </row>
    <row r="42" spans="1:4" x14ac:dyDescent="0.2">
      <c r="A42" s="6"/>
      <c r="B42" s="15"/>
      <c r="C42" s="8" t="s">
        <v>41</v>
      </c>
      <c r="D42" s="7"/>
    </row>
    <row r="43" spans="1:4" x14ac:dyDescent="0.2">
      <c r="A43" s="6"/>
      <c r="B43" s="15"/>
      <c r="C43" s="8" t="s">
        <v>45</v>
      </c>
      <c r="D43" s="7"/>
    </row>
    <row r="44" spans="1:4" x14ac:dyDescent="0.2">
      <c r="A44" s="6"/>
      <c r="B44" s="15"/>
      <c r="C44" s="8" t="s">
        <v>59</v>
      </c>
      <c r="D44" s="7"/>
    </row>
    <row r="45" spans="1:4" x14ac:dyDescent="0.2">
      <c r="A45" s="6"/>
      <c r="B45" s="15"/>
      <c r="C45" s="8" t="s">
        <v>60</v>
      </c>
      <c r="D45" s="7"/>
    </row>
    <row r="46" spans="1:4" x14ac:dyDescent="0.2">
      <c r="A46" s="6"/>
      <c r="B46" s="15"/>
      <c r="C46" s="8" t="s">
        <v>32</v>
      </c>
      <c r="D46" s="7"/>
    </row>
    <row r="47" spans="1:4" x14ac:dyDescent="0.2">
      <c r="A47" s="6"/>
      <c r="B47" s="15"/>
      <c r="C47" s="8" t="s">
        <v>33</v>
      </c>
      <c r="D47" s="7"/>
    </row>
    <row r="48" spans="1:4" x14ac:dyDescent="0.2">
      <c r="A48" s="6"/>
      <c r="B48" s="15"/>
      <c r="C48" s="8" t="s">
        <v>34</v>
      </c>
      <c r="D48" s="7"/>
    </row>
    <row r="49" spans="1:4" x14ac:dyDescent="0.2">
      <c r="A49" s="6"/>
      <c r="B49" s="15"/>
      <c r="C49" s="10" t="s">
        <v>30</v>
      </c>
      <c r="D49" s="7"/>
    </row>
    <row r="50" spans="1:4" x14ac:dyDescent="0.2">
      <c r="A50" s="6"/>
      <c r="B50" s="15"/>
      <c r="C50" s="7" t="s">
        <v>11</v>
      </c>
      <c r="D50" s="7"/>
    </row>
    <row r="51" spans="1:4" x14ac:dyDescent="0.2">
      <c r="A51" s="6"/>
      <c r="B51" s="15"/>
      <c r="C51" s="10" t="s">
        <v>31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1B2E-9AFD-4EE8-BC83-CA55698FAA07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7"/>
      <c r="B1" s="67"/>
      <c r="C1" s="67"/>
      <c r="D1" s="68"/>
      <c r="E1" s="69"/>
      <c r="F1" s="69"/>
    </row>
    <row r="2" spans="1:6" ht="12.75" customHeight="1" x14ac:dyDescent="0.2">
      <c r="A2" s="67"/>
      <c r="B2" s="67"/>
      <c r="C2" s="67"/>
      <c r="D2" s="68"/>
      <c r="E2" s="69"/>
      <c r="F2" s="69"/>
    </row>
    <row r="3" spans="1:6" ht="12.75" customHeight="1" x14ac:dyDescent="0.2">
      <c r="A3" s="67"/>
      <c r="B3" s="67"/>
      <c r="C3" s="67"/>
      <c r="D3" s="68"/>
      <c r="E3" s="69"/>
      <c r="F3" s="69"/>
    </row>
    <row r="4" spans="1:6" ht="12.75" customHeight="1" x14ac:dyDescent="0.2">
      <c r="A4" s="67"/>
      <c r="B4" s="67"/>
      <c r="C4" s="67"/>
      <c r="D4" s="68"/>
      <c r="E4" s="69"/>
      <c r="F4" s="69"/>
    </row>
    <row r="5" spans="1:6" ht="12.75" customHeight="1" x14ac:dyDescent="0.2">
      <c r="A5" s="67"/>
      <c r="B5" s="67"/>
      <c r="C5" s="67"/>
      <c r="D5" s="68"/>
      <c r="E5" s="69"/>
      <c r="F5" s="69"/>
    </row>
    <row r="6" spans="1:6" ht="12.75" customHeight="1" x14ac:dyDescent="0.2">
      <c r="A6" s="67"/>
      <c r="B6" s="67"/>
      <c r="C6" s="67"/>
      <c r="D6" s="68"/>
      <c r="E6" s="69"/>
      <c r="F6" s="69"/>
    </row>
    <row r="7" spans="1:6" ht="12.75" customHeight="1" x14ac:dyDescent="0.2">
      <c r="A7" s="67"/>
      <c r="B7" s="67"/>
      <c r="C7" s="67"/>
      <c r="D7" s="68"/>
      <c r="E7" s="69"/>
      <c r="F7" s="69"/>
    </row>
    <row r="8" spans="1:6" ht="12.75" customHeight="1" x14ac:dyDescent="0.2">
      <c r="A8" s="67"/>
      <c r="B8" s="67"/>
      <c r="C8" s="67"/>
      <c r="D8" s="68"/>
      <c r="E8" s="69"/>
      <c r="F8" s="69"/>
    </row>
    <row r="9" spans="1:6" ht="12.75" customHeight="1" x14ac:dyDescent="0.2">
      <c r="A9" s="67"/>
      <c r="B9" s="67"/>
      <c r="C9" s="67"/>
      <c r="D9" s="68"/>
      <c r="E9" s="69"/>
      <c r="F9" s="69"/>
    </row>
    <row r="10" spans="1:6" ht="12.75" customHeight="1" x14ac:dyDescent="0.2">
      <c r="A10" s="67"/>
      <c r="B10" s="67"/>
      <c r="C10" s="67"/>
      <c r="D10" s="68"/>
      <c r="E10" s="69"/>
      <c r="F10" s="69"/>
    </row>
    <row r="11" spans="1:6" ht="12.75" customHeight="1" x14ac:dyDescent="0.2">
      <c r="A11" s="67"/>
      <c r="B11" s="67"/>
      <c r="C11" s="67"/>
      <c r="D11" s="68"/>
      <c r="E11" s="69"/>
      <c r="F11" s="69"/>
    </row>
    <row r="12" spans="1:6" ht="12.75" customHeight="1" x14ac:dyDescent="0.2">
      <c r="A12" s="67"/>
      <c r="B12" s="70"/>
      <c r="C12" s="70"/>
      <c r="D12" s="68"/>
      <c r="E12" s="69"/>
      <c r="F12" s="69"/>
    </row>
    <row r="13" spans="1:6" ht="12.75" customHeight="1" x14ac:dyDescent="0.2">
      <c r="A13" s="67"/>
      <c r="B13" s="70"/>
      <c r="C13" s="70"/>
      <c r="D13" s="68"/>
      <c r="E13" s="69"/>
      <c r="F13" s="69"/>
    </row>
    <row r="14" spans="1:6" ht="12.75" customHeight="1" x14ac:dyDescent="0.2">
      <c r="A14" s="67"/>
      <c r="B14" s="70"/>
      <c r="C14" s="70"/>
      <c r="D14" s="68"/>
      <c r="E14" s="69"/>
      <c r="F14" s="69"/>
    </row>
    <row r="15" spans="1:6" ht="12.75" customHeight="1" x14ac:dyDescent="0.2">
      <c r="A15" s="67"/>
      <c r="B15" s="70"/>
      <c r="C15" s="70"/>
      <c r="D15" s="68"/>
      <c r="E15" s="69"/>
      <c r="F15" s="69"/>
    </row>
    <row r="16" spans="1:6" ht="12.75" customHeight="1" x14ac:dyDescent="0.2">
      <c r="A16" s="67"/>
      <c r="B16" s="70"/>
      <c r="C16" s="70"/>
      <c r="D16" s="68"/>
      <c r="E16" s="69"/>
      <c r="F16" s="69"/>
    </row>
    <row r="17" spans="1:6" ht="12.75" customHeight="1" x14ac:dyDescent="0.2">
      <c r="A17" s="67"/>
      <c r="B17" s="70"/>
      <c r="C17" s="70"/>
      <c r="D17" s="68"/>
      <c r="E17" s="69"/>
      <c r="F17" s="69"/>
    </row>
    <row r="18" spans="1:6" ht="12.75" customHeight="1" x14ac:dyDescent="0.2">
      <c r="A18" s="67"/>
      <c r="B18" s="70"/>
      <c r="C18" s="70"/>
      <c r="D18" s="68"/>
      <c r="E18" s="69"/>
      <c r="F18" s="69"/>
    </row>
    <row r="19" spans="1:6" ht="12.75" customHeight="1" x14ac:dyDescent="0.2">
      <c r="A19" s="67"/>
      <c r="B19" s="70"/>
      <c r="C19" s="70"/>
      <c r="D19" s="68"/>
      <c r="E19" s="69"/>
      <c r="F19" s="69"/>
    </row>
    <row r="20" spans="1:6" ht="12.75" customHeight="1" x14ac:dyDescent="0.2">
      <c r="A20" s="67"/>
      <c r="B20" s="70"/>
      <c r="C20" s="70"/>
      <c r="D20" s="68"/>
      <c r="E20" s="69"/>
      <c r="F20" s="69"/>
    </row>
    <row r="21" spans="1:6" ht="15" customHeight="1" x14ac:dyDescent="0.2">
      <c r="A21" s="71"/>
      <c r="B21" s="72" t="s">
        <v>148</v>
      </c>
      <c r="C21" s="72"/>
      <c r="D21" s="73"/>
      <c r="E21" s="74"/>
      <c r="F21" s="74"/>
    </row>
    <row r="22" spans="1:6" ht="15" customHeight="1" x14ac:dyDescent="0.2">
      <c r="A22" s="71"/>
      <c r="B22" s="71"/>
      <c r="C22" s="71"/>
      <c r="D22" s="73"/>
      <c r="E22" s="74"/>
      <c r="F22" s="74"/>
    </row>
    <row r="23" spans="1:6" ht="15" customHeight="1" x14ac:dyDescent="0.2">
      <c r="A23" s="71"/>
      <c r="B23" s="72" t="s">
        <v>149</v>
      </c>
      <c r="C23" s="72"/>
      <c r="D23" s="73"/>
      <c r="E23" s="74"/>
      <c r="F23" s="74"/>
    </row>
    <row r="24" spans="1:6" ht="15" customHeight="1" x14ac:dyDescent="0.2">
      <c r="A24" s="71"/>
      <c r="B24" s="75" t="s">
        <v>150</v>
      </c>
      <c r="C24" s="71"/>
      <c r="D24" s="73"/>
      <c r="E24" s="74"/>
      <c r="F24" s="74"/>
    </row>
    <row r="25" spans="1:6" ht="15" customHeight="1" x14ac:dyDescent="0.2">
      <c r="A25" s="71"/>
      <c r="B25" s="71" t="s">
        <v>151</v>
      </c>
      <c r="C25" s="71"/>
      <c r="D25" s="73"/>
      <c r="E25" s="74"/>
      <c r="F25" s="74"/>
    </row>
    <row r="26" spans="1:6" ht="15" customHeight="1" x14ac:dyDescent="0.2">
      <c r="A26" s="71"/>
      <c r="B26" s="71" t="s">
        <v>152</v>
      </c>
      <c r="C26" s="71"/>
      <c r="D26" s="73"/>
      <c r="E26" s="74"/>
      <c r="F26" s="74"/>
    </row>
    <row r="27" spans="1:6" ht="15" customHeight="1" x14ac:dyDescent="0.2">
      <c r="A27" s="72"/>
      <c r="B27" s="71"/>
      <c r="C27" s="71"/>
      <c r="D27" s="76"/>
      <c r="E27" s="77"/>
      <c r="F27" s="77"/>
    </row>
    <row r="28" spans="1:6" ht="15.95" customHeight="1" x14ac:dyDescent="0.2">
      <c r="A28" s="71"/>
      <c r="B28" s="72"/>
      <c r="C28" s="72"/>
      <c r="D28" s="77" t="s">
        <v>12</v>
      </c>
      <c r="E28" s="78" t="s">
        <v>153</v>
      </c>
      <c r="F28" s="78"/>
    </row>
    <row r="29" spans="1:6" ht="13.5" customHeight="1" thickBot="1" x14ac:dyDescent="0.25">
      <c r="A29" s="79"/>
      <c r="B29" s="79"/>
      <c r="C29" s="79"/>
      <c r="D29" s="80"/>
      <c r="E29" s="81"/>
      <c r="F29" s="81"/>
    </row>
    <row r="30" spans="1:6" ht="21.75" customHeight="1" x14ac:dyDescent="0.2">
      <c r="A30" s="82" t="s">
        <v>0</v>
      </c>
      <c r="B30" s="82"/>
      <c r="C30" s="82"/>
      <c r="D30" s="82"/>
      <c r="E30" s="82"/>
      <c r="F30" s="83"/>
    </row>
    <row r="31" spans="1:6" ht="14.25" customHeight="1" x14ac:dyDescent="0.2">
      <c r="A31" s="84"/>
      <c r="B31" s="84"/>
      <c r="C31" s="84"/>
      <c r="D31" s="84"/>
      <c r="E31" s="84"/>
      <c r="F31" s="84"/>
    </row>
    <row r="32" spans="1:6" ht="14.25" customHeight="1" x14ac:dyDescent="0.2">
      <c r="A32" s="85"/>
      <c r="B32" s="86" t="s">
        <v>6</v>
      </c>
      <c r="C32" s="87"/>
      <c r="D32" s="88"/>
      <c r="E32" s="89"/>
      <c r="F32" s="89"/>
    </row>
    <row r="33" spans="1:6" ht="14.25" customHeight="1" x14ac:dyDescent="0.2">
      <c r="A33" s="85"/>
      <c r="B33" s="85"/>
      <c r="C33" s="85"/>
      <c r="D33" s="88"/>
      <c r="E33" s="89"/>
      <c r="F33" s="89"/>
    </row>
    <row r="34" spans="1:6" ht="14.25" customHeight="1" x14ac:dyDescent="0.2">
      <c r="A34" s="85"/>
      <c r="B34" s="90" t="s">
        <v>154</v>
      </c>
      <c r="C34" s="91"/>
      <c r="D34" s="92"/>
      <c r="E34" s="92"/>
      <c r="F34" s="92"/>
    </row>
    <row r="35" spans="1:6" ht="14.25" customHeight="1" x14ac:dyDescent="0.2">
      <c r="A35" s="85"/>
      <c r="B35" s="90"/>
      <c r="C35" s="93"/>
      <c r="D35" s="92"/>
      <c r="E35" s="92"/>
      <c r="F35" s="92"/>
    </row>
    <row r="36" spans="1:6" ht="14.25" customHeight="1" x14ac:dyDescent="0.2">
      <c r="A36" s="85"/>
      <c r="B36" s="90"/>
      <c r="C36" s="91"/>
      <c r="D36" s="92"/>
      <c r="E36" s="92"/>
      <c r="F36" s="92"/>
    </row>
    <row r="37" spans="1:6" ht="14.25" customHeight="1" x14ac:dyDescent="0.2">
      <c r="A37" s="85"/>
      <c r="B37" s="90"/>
      <c r="C37" s="91"/>
      <c r="D37" s="92"/>
      <c r="E37" s="92"/>
      <c r="F37" s="92"/>
    </row>
    <row r="38" spans="1:6" ht="14.25" customHeight="1" x14ac:dyDescent="0.2">
      <c r="A38" s="85"/>
      <c r="B38" s="90"/>
      <c r="C38" s="91"/>
      <c r="D38" s="92"/>
      <c r="E38" s="92"/>
      <c r="F38" s="92"/>
    </row>
    <row r="39" spans="1:6" ht="14.25" customHeight="1" x14ac:dyDescent="0.2">
      <c r="A39" s="85"/>
      <c r="B39" s="90"/>
      <c r="C39" s="91"/>
      <c r="D39" s="92"/>
      <c r="E39" s="92"/>
      <c r="F39" s="92"/>
    </row>
    <row r="40" spans="1:6" ht="14.25" customHeight="1" x14ac:dyDescent="0.2">
      <c r="A40" s="85"/>
      <c r="B40" s="90"/>
      <c r="C40" s="93"/>
      <c r="D40" s="92"/>
      <c r="E40" s="92"/>
      <c r="F40" s="92"/>
    </row>
    <row r="41" spans="1:6" ht="14.25" customHeight="1" x14ac:dyDescent="0.2">
      <c r="A41" s="85"/>
      <c r="B41" s="90"/>
      <c r="C41" s="91"/>
      <c r="D41" s="92"/>
      <c r="E41" s="92"/>
      <c r="F41" s="92"/>
    </row>
    <row r="42" spans="1:6" ht="14.25" customHeight="1" x14ac:dyDescent="0.2">
      <c r="A42" s="85"/>
      <c r="B42" s="90"/>
      <c r="C42" s="91"/>
      <c r="D42" s="92"/>
      <c r="E42" s="92"/>
      <c r="F42" s="92"/>
    </row>
    <row r="43" spans="1:6" ht="14.25" customHeight="1" x14ac:dyDescent="0.2">
      <c r="A43" s="85"/>
      <c r="B43" s="90"/>
      <c r="C43" s="91"/>
      <c r="D43" s="92"/>
      <c r="E43" s="92"/>
      <c r="F43" s="92"/>
    </row>
    <row r="44" spans="1:6" ht="14.25" customHeight="1" x14ac:dyDescent="0.2">
      <c r="A44" s="85"/>
      <c r="B44" s="90"/>
      <c r="C44" s="91"/>
      <c r="D44" s="92"/>
      <c r="E44" s="92"/>
      <c r="F44" s="92"/>
    </row>
    <row r="45" spans="1:6" ht="14.25" customHeight="1" x14ac:dyDescent="0.2">
      <c r="A45" s="85"/>
      <c r="B45" s="90"/>
      <c r="C45" s="91"/>
      <c r="D45" s="92"/>
      <c r="E45" s="92"/>
      <c r="F45" s="92"/>
    </row>
    <row r="46" spans="1:6" ht="14.25" customHeight="1" x14ac:dyDescent="0.2">
      <c r="A46" s="85"/>
      <c r="B46" s="90"/>
      <c r="C46" s="91"/>
      <c r="D46" s="92"/>
      <c r="E46" s="92"/>
      <c r="F46" s="92"/>
    </row>
    <row r="47" spans="1:6" ht="14.25" customHeight="1" x14ac:dyDescent="0.2">
      <c r="A47" s="85"/>
      <c r="B47" s="90"/>
      <c r="C47" s="91"/>
      <c r="D47" s="92"/>
      <c r="E47" s="92"/>
      <c r="F47" s="92"/>
    </row>
    <row r="48" spans="1:6" ht="14.25" customHeight="1" x14ac:dyDescent="0.2">
      <c r="A48" s="85"/>
      <c r="B48" s="90"/>
      <c r="C48" s="91"/>
      <c r="D48" s="92"/>
      <c r="E48" s="92"/>
      <c r="F48" s="92"/>
    </row>
    <row r="49" spans="1:6" ht="14.25" customHeight="1" x14ac:dyDescent="0.2">
      <c r="A49" s="85"/>
      <c r="B49" s="90"/>
      <c r="C49" s="91"/>
      <c r="D49" s="92"/>
      <c r="E49" s="92"/>
      <c r="F49" s="92"/>
    </row>
    <row r="50" spans="1:6" ht="14.25" customHeight="1" x14ac:dyDescent="0.2">
      <c r="A50" s="85"/>
      <c r="B50" s="90"/>
      <c r="C50" s="94"/>
      <c r="D50" s="94"/>
      <c r="E50" s="92"/>
      <c r="F50" s="92"/>
    </row>
    <row r="51" spans="1:6" ht="14.25" customHeight="1" x14ac:dyDescent="0.2">
      <c r="A51" s="85"/>
      <c r="B51" s="90"/>
      <c r="C51" s="91"/>
      <c r="D51" s="92"/>
      <c r="E51" s="92"/>
      <c r="F51" s="92"/>
    </row>
    <row r="52" spans="1:6" ht="14.25" customHeight="1" x14ac:dyDescent="0.2">
      <c r="A52" s="85"/>
      <c r="B52" s="90"/>
      <c r="C52" s="91"/>
      <c r="D52" s="92"/>
      <c r="E52" s="92"/>
      <c r="F52" s="92"/>
    </row>
    <row r="53" spans="1:6" ht="14.25" customHeight="1" x14ac:dyDescent="0.2">
      <c r="A53" s="85"/>
      <c r="B53" s="90"/>
      <c r="C53" s="91"/>
      <c r="D53" s="92"/>
      <c r="E53" s="92"/>
      <c r="F53" s="92"/>
    </row>
    <row r="54" spans="1:6" ht="14.25" customHeight="1" x14ac:dyDescent="0.2">
      <c r="A54" s="85"/>
      <c r="B54" s="90"/>
      <c r="C54" s="91"/>
      <c r="D54" s="92"/>
      <c r="E54" s="92"/>
      <c r="F54" s="92"/>
    </row>
    <row r="55" spans="1:6" ht="14.25" customHeight="1" x14ac:dyDescent="0.2">
      <c r="A55" s="85"/>
      <c r="B55" s="90"/>
      <c r="C55" s="91"/>
      <c r="D55" s="92"/>
      <c r="E55" s="92"/>
      <c r="F55" s="92"/>
    </row>
    <row r="56" spans="1:6" ht="14.25" customHeight="1" x14ac:dyDescent="0.2">
      <c r="A56" s="85"/>
      <c r="B56" s="90"/>
      <c r="C56" s="91"/>
      <c r="D56" s="92"/>
      <c r="E56" s="92"/>
      <c r="F56" s="92"/>
    </row>
    <row r="57" spans="1:6" ht="14.25" customHeight="1" x14ac:dyDescent="0.2">
      <c r="A57" s="85"/>
      <c r="B57" s="90"/>
      <c r="C57" s="91"/>
      <c r="D57" s="92"/>
      <c r="E57" s="92"/>
      <c r="F57" s="92"/>
    </row>
    <row r="58" spans="1:6" ht="14.25" customHeight="1" x14ac:dyDescent="0.2">
      <c r="A58" s="85"/>
      <c r="B58" s="90"/>
      <c r="C58" s="91"/>
      <c r="D58" s="92"/>
      <c r="E58" s="92"/>
      <c r="F58" s="92"/>
    </row>
    <row r="59" spans="1:6" ht="14.25" customHeight="1" x14ac:dyDescent="0.2">
      <c r="A59" s="85"/>
      <c r="B59" s="90"/>
      <c r="C59" s="91"/>
      <c r="D59" s="92"/>
      <c r="E59" s="92"/>
      <c r="F59" s="92"/>
    </row>
    <row r="60" spans="1:6" ht="14.25" customHeight="1" x14ac:dyDescent="0.2">
      <c r="A60" s="85"/>
      <c r="B60" s="90"/>
      <c r="C60" s="91"/>
      <c r="D60" s="92"/>
      <c r="E60" s="92"/>
      <c r="F60" s="92"/>
    </row>
    <row r="61" spans="1:6" ht="14.25" customHeight="1" x14ac:dyDescent="0.2">
      <c r="A61" s="85"/>
      <c r="B61" s="90"/>
      <c r="C61" s="91"/>
      <c r="D61" s="92"/>
      <c r="E61" s="92"/>
      <c r="F61" s="92"/>
    </row>
    <row r="62" spans="1:6" ht="14.25" customHeight="1" x14ac:dyDescent="0.2">
      <c r="A62" s="85"/>
      <c r="B62" s="90"/>
      <c r="C62" s="91"/>
      <c r="D62" s="92"/>
      <c r="E62" s="92"/>
      <c r="F62" s="92"/>
    </row>
    <row r="63" spans="1:6" ht="14.25" customHeight="1" x14ac:dyDescent="0.2">
      <c r="A63" s="85"/>
      <c r="B63" s="95"/>
      <c r="C63" s="96"/>
      <c r="D63" s="97"/>
      <c r="E63" s="92"/>
      <c r="F63" s="92"/>
    </row>
    <row r="64" spans="1:6" ht="14.25" customHeight="1" x14ac:dyDescent="0.2">
      <c r="A64" s="85"/>
      <c r="B64" s="90"/>
      <c r="C64" s="98"/>
      <c r="D64" s="89"/>
      <c r="E64" s="92"/>
      <c r="F64" s="92"/>
    </row>
    <row r="65" spans="1:6" ht="14.25" customHeight="1" x14ac:dyDescent="0.2">
      <c r="A65" s="85"/>
      <c r="B65" s="90"/>
      <c r="C65" s="99" t="s">
        <v>43</v>
      </c>
      <c r="D65" s="100" t="s">
        <v>44</v>
      </c>
      <c r="E65" s="92"/>
      <c r="F65" s="92"/>
    </row>
    <row r="66" spans="1:6" ht="14.25" customHeight="1" x14ac:dyDescent="0.2">
      <c r="A66" s="85"/>
      <c r="B66" s="90"/>
      <c r="C66" s="101">
        <v>1.25</v>
      </c>
      <c r="D66" s="102">
        <v>350</v>
      </c>
      <c r="E66" s="103"/>
      <c r="F66" s="103"/>
    </row>
    <row r="67" spans="1:6" ht="14.25" customHeight="1" x14ac:dyDescent="0.2">
      <c r="A67" s="85"/>
      <c r="B67" s="95"/>
      <c r="C67" s="101"/>
      <c r="D67" s="102"/>
      <c r="E67" s="92"/>
      <c r="F67" s="92"/>
    </row>
    <row r="68" spans="1:6" ht="13.5" customHeight="1" x14ac:dyDescent="0.2">
      <c r="A68" s="85"/>
      <c r="B68" s="95"/>
      <c r="C68" s="104"/>
      <c r="D68" s="104"/>
      <c r="E68" s="104"/>
      <c r="F68" s="85"/>
    </row>
    <row r="69" spans="1:6" ht="15.95" customHeight="1" x14ac:dyDescent="0.2">
      <c r="A69" s="71"/>
      <c r="B69" s="105" t="s">
        <v>16</v>
      </c>
      <c r="C69" s="105"/>
      <c r="D69" s="73"/>
      <c r="E69" s="106">
        <v>437.5</v>
      </c>
      <c r="F69" s="106"/>
    </row>
    <row r="70" spans="1:6" ht="15.95" customHeight="1" x14ac:dyDescent="0.2">
      <c r="A70" s="71"/>
      <c r="B70" s="107" t="s">
        <v>13</v>
      </c>
      <c r="C70" s="108"/>
      <c r="D70" s="73"/>
      <c r="E70" s="109">
        <v>0</v>
      </c>
      <c r="F70" s="109"/>
    </row>
    <row r="71" spans="1:6" ht="15.95" customHeight="1" x14ac:dyDescent="0.2">
      <c r="A71" s="71"/>
      <c r="B71" s="110" t="s">
        <v>155</v>
      </c>
      <c r="C71" s="108"/>
      <c r="D71" s="73"/>
      <c r="E71" s="109">
        <v>0</v>
      </c>
      <c r="F71" s="109"/>
    </row>
    <row r="72" spans="1:6" ht="15.95" customHeight="1" x14ac:dyDescent="0.2">
      <c r="A72" s="71"/>
      <c r="B72" s="110" t="s">
        <v>14</v>
      </c>
      <c r="C72" s="108"/>
      <c r="D72" s="73"/>
      <c r="E72" s="109">
        <v>0</v>
      </c>
      <c r="F72" s="109"/>
    </row>
    <row r="73" spans="1:6" ht="15.95" customHeight="1" x14ac:dyDescent="0.2">
      <c r="A73" s="71"/>
      <c r="B73" s="72" t="s">
        <v>15</v>
      </c>
      <c r="C73" s="105"/>
      <c r="D73" s="73"/>
      <c r="E73" s="111">
        <v>437.5</v>
      </c>
      <c r="F73" s="111"/>
    </row>
    <row r="74" spans="1:6" ht="15.95" customHeight="1" x14ac:dyDescent="0.2">
      <c r="A74" s="71"/>
      <c r="B74" s="108" t="s">
        <v>5</v>
      </c>
      <c r="C74" s="112">
        <v>0.05</v>
      </c>
      <c r="D74" s="108"/>
      <c r="E74" s="113">
        <v>21.88</v>
      </c>
      <c r="F74" s="113"/>
    </row>
    <row r="75" spans="1:6" ht="15.95" customHeight="1" x14ac:dyDescent="0.2">
      <c r="A75" s="71"/>
      <c r="B75" s="114" t="s">
        <v>4</v>
      </c>
      <c r="C75" s="115">
        <v>9.9750000000000005E-2</v>
      </c>
      <c r="D75" s="108"/>
      <c r="E75" s="116">
        <v>43.64</v>
      </c>
      <c r="F75" s="113"/>
    </row>
    <row r="76" spans="1:6" ht="15.95" customHeight="1" x14ac:dyDescent="0.2">
      <c r="A76" s="71"/>
      <c r="B76" s="86"/>
      <c r="C76" s="71"/>
      <c r="D76" s="73"/>
      <c r="E76" s="74"/>
      <c r="F76" s="74"/>
    </row>
    <row r="77" spans="1:6" ht="15.95" customHeight="1" thickBot="1" x14ac:dyDescent="0.25">
      <c r="A77" s="71"/>
      <c r="B77" s="117" t="s">
        <v>17</v>
      </c>
      <c r="C77" s="105"/>
      <c r="D77" s="118"/>
      <c r="E77" s="119">
        <v>503.02</v>
      </c>
      <c r="F77" s="120"/>
    </row>
    <row r="78" spans="1:6" ht="15.95" customHeight="1" thickTop="1" x14ac:dyDescent="0.2">
      <c r="A78" s="71"/>
      <c r="B78" s="114"/>
      <c r="C78" s="114"/>
      <c r="D78" s="114"/>
      <c r="E78" s="121"/>
      <c r="F78" s="114"/>
    </row>
    <row r="79" spans="1:6" ht="15.95" customHeight="1" x14ac:dyDescent="0.2">
      <c r="A79" s="71"/>
      <c r="B79" s="86" t="s">
        <v>19</v>
      </c>
      <c r="C79" s="114"/>
      <c r="D79" s="73"/>
      <c r="E79" s="74">
        <v>0</v>
      </c>
      <c r="F79" s="74"/>
    </row>
    <row r="80" spans="1:6" ht="15.95" customHeight="1" x14ac:dyDescent="0.2">
      <c r="A80" s="71"/>
      <c r="B80" s="105"/>
      <c r="C80" s="114"/>
      <c r="D80" s="114"/>
      <c r="E80" s="121"/>
      <c r="F80" s="114"/>
    </row>
    <row r="81" spans="1:6" ht="15.95" customHeight="1" x14ac:dyDescent="0.2">
      <c r="A81" s="71"/>
      <c r="B81" s="122" t="s">
        <v>18</v>
      </c>
      <c r="C81" s="123"/>
      <c r="D81" s="124"/>
      <c r="E81" s="125">
        <v>503.02</v>
      </c>
      <c r="F81" s="74"/>
    </row>
    <row r="82" spans="1:6" ht="15.95" customHeight="1" x14ac:dyDescent="0.2">
      <c r="A82" s="71"/>
      <c r="B82" s="71"/>
      <c r="C82" s="71"/>
      <c r="D82" s="73"/>
      <c r="E82" s="74"/>
      <c r="F82" s="74"/>
    </row>
    <row r="83" spans="1:6" ht="15.95" customHeight="1" x14ac:dyDescent="0.2">
      <c r="A83" s="126"/>
      <c r="B83" s="127"/>
      <c r="C83" s="128"/>
      <c r="D83" s="128"/>
      <c r="E83" s="128"/>
      <c r="F83" s="129"/>
    </row>
    <row r="84" spans="1:6" ht="15.95" customHeight="1" x14ac:dyDescent="0.2">
      <c r="A84" s="130" t="s">
        <v>35</v>
      </c>
      <c r="B84" s="130"/>
      <c r="C84" s="130"/>
      <c r="D84" s="130"/>
      <c r="E84" s="130"/>
      <c r="F84" s="86"/>
    </row>
    <row r="85" spans="1:6" ht="15.95" customHeight="1" x14ac:dyDescent="0.2">
      <c r="A85" s="131" t="s">
        <v>36</v>
      </c>
      <c r="B85" s="131"/>
      <c r="C85" s="131"/>
      <c r="D85" s="131"/>
      <c r="E85" s="131"/>
      <c r="F85" s="47"/>
    </row>
    <row r="86" spans="1:6" ht="15.95" customHeight="1" x14ac:dyDescent="0.2">
      <c r="A86" s="132"/>
      <c r="B86" s="132"/>
      <c r="C86" s="132"/>
      <c r="D86" s="132"/>
      <c r="E86" s="132"/>
      <c r="F86" s="47"/>
    </row>
    <row r="87" spans="1:6" ht="15.95" customHeight="1" x14ac:dyDescent="0.2">
      <c r="A87" s="132"/>
      <c r="B87" s="132"/>
      <c r="C87" s="132"/>
      <c r="D87" s="132"/>
      <c r="E87" s="132"/>
      <c r="F87" s="47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D496C-53F1-40D4-A631-2EF2AEA9ED11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64</v>
      </c>
      <c r="C25" s="22"/>
      <c r="D25" s="22"/>
      <c r="E25" s="22"/>
      <c r="F25" s="22"/>
    </row>
    <row r="26" spans="1:6" ht="33.75" customHeight="1" x14ac:dyDescent="0.2">
      <c r="A26" s="18"/>
      <c r="B26" s="54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68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73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43</v>
      </c>
      <c r="D65" s="49" t="s">
        <v>44</v>
      </c>
      <c r="E65" s="50"/>
      <c r="F65" s="47"/>
    </row>
    <row r="66" spans="1:6" s="51" customFormat="1" ht="14.25" x14ac:dyDescent="0.2">
      <c r="A66" s="47"/>
      <c r="B66" s="48"/>
      <c r="C66" s="52">
        <v>3.25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D66*C66</f>
        <v>958.75</v>
      </c>
      <c r="F69" s="22"/>
    </row>
    <row r="70" spans="1:6" ht="13.5" customHeight="1" x14ac:dyDescent="0.2">
      <c r="A70" s="22"/>
      <c r="B70" s="35" t="s">
        <v>13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958.75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47.94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95.64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1102.3300000000002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19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1102.3300000000002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35</v>
      </c>
      <c r="B84" s="65"/>
      <c r="C84" s="65"/>
      <c r="D84" s="65"/>
      <c r="E84" s="65"/>
      <c r="F84" s="65"/>
    </row>
    <row r="85" spans="1:6" ht="14.25" x14ac:dyDescent="0.2">
      <c r="A85" s="61" t="s">
        <v>36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B4A00AB-0F33-45A1-90C8-36787A3BA77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7EAEE-627F-4D59-A0AC-50CDC7DD26A4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64</v>
      </c>
      <c r="C25" s="22"/>
      <c r="D25" s="22"/>
      <c r="E25" s="22"/>
      <c r="F25" s="22"/>
    </row>
    <row r="26" spans="1:6" ht="33.75" customHeight="1" x14ac:dyDescent="0.2">
      <c r="A26" s="18"/>
      <c r="B26" s="54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75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29.25" customHeight="1" x14ac:dyDescent="0.2">
      <c r="A35" s="22"/>
      <c r="B35" s="59" t="s">
        <v>76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43</v>
      </c>
      <c r="D65" s="49" t="s">
        <v>44</v>
      </c>
      <c r="E65" s="50"/>
      <c r="F65" s="47"/>
    </row>
    <row r="66" spans="1:6" s="51" customFormat="1" ht="14.25" x14ac:dyDescent="0.2">
      <c r="A66" s="47"/>
      <c r="B66" s="48"/>
      <c r="C66" s="52">
        <v>2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D66*C66</f>
        <v>590</v>
      </c>
      <c r="F69" s="22"/>
    </row>
    <row r="70" spans="1:6" ht="13.5" customHeight="1" x14ac:dyDescent="0.2">
      <c r="A70" s="22"/>
      <c r="B70" s="35" t="s">
        <v>13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590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29.5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58.85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678.35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19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678.35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35</v>
      </c>
      <c r="B84" s="65"/>
      <c r="C84" s="65"/>
      <c r="D84" s="65"/>
      <c r="E84" s="65"/>
      <c r="F84" s="65"/>
    </row>
    <row r="85" spans="1:6" ht="14.25" x14ac:dyDescent="0.2">
      <c r="A85" s="61" t="s">
        <v>36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9CD2F44-3660-4702-8336-BC8BAFAD190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D6FA-157A-43F4-A3C0-A6AFCBC23246}">
  <sheetPr>
    <pageSetUpPr fitToPage="1"/>
  </sheetPr>
  <dimension ref="A12:F93"/>
  <sheetViews>
    <sheetView view="pageBreakPreview" topLeftCell="A37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64</v>
      </c>
      <c r="C25" s="22"/>
      <c r="D25" s="22"/>
      <c r="E25" s="22"/>
      <c r="F25" s="22"/>
    </row>
    <row r="26" spans="1:6" ht="33.75" customHeight="1" x14ac:dyDescent="0.2">
      <c r="A26" s="18"/>
      <c r="B26" s="54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78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79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80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61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2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22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82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81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83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 t="s">
        <v>50</v>
      </c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 t="s">
        <v>84</v>
      </c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 t="s">
        <v>21</v>
      </c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 t="s">
        <v>85</v>
      </c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 t="s">
        <v>39</v>
      </c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 t="s">
        <v>86</v>
      </c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 t="s">
        <v>55</v>
      </c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 t="s">
        <v>87</v>
      </c>
      <c r="C65" s="59"/>
      <c r="D65" s="59"/>
      <c r="E65" s="29"/>
      <c r="F65" s="22"/>
    </row>
    <row r="66" spans="1:6" s="51" customFormat="1" ht="14.25" x14ac:dyDescent="0.2">
      <c r="A66" s="47"/>
      <c r="B66" s="48"/>
      <c r="C66" s="49" t="s">
        <v>43</v>
      </c>
      <c r="D66" s="49" t="s">
        <v>44</v>
      </c>
      <c r="E66" s="50"/>
      <c r="F66" s="47"/>
    </row>
    <row r="67" spans="1:6" s="51" customFormat="1" ht="14.25" x14ac:dyDescent="0.2">
      <c r="A67" s="47"/>
      <c r="B67" s="48"/>
      <c r="C67" s="52">
        <v>22.25</v>
      </c>
      <c r="D67" s="53">
        <v>295</v>
      </c>
      <c r="E67" s="50"/>
      <c r="F67" s="47"/>
    </row>
    <row r="68" spans="1:6" ht="14.25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59"/>
      <c r="C69" s="59"/>
      <c r="D69" s="59"/>
      <c r="E69" s="29"/>
      <c r="F69" s="22"/>
    </row>
    <row r="70" spans="1:6" ht="13.5" customHeight="1" x14ac:dyDescent="0.2">
      <c r="A70" s="22"/>
      <c r="B70" s="26" t="s">
        <v>16</v>
      </c>
      <c r="C70" s="27"/>
      <c r="D70" s="27"/>
      <c r="E70" s="30">
        <f>D67*C67</f>
        <v>6563.75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25</v>
      </c>
      <c r="F71" s="22"/>
    </row>
    <row r="72" spans="1:6" ht="13.5" customHeight="1" x14ac:dyDescent="0.2">
      <c r="A72" s="22"/>
      <c r="B72" s="35" t="s">
        <v>14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15</v>
      </c>
      <c r="C73" s="27"/>
      <c r="D73" s="27"/>
      <c r="E73" s="30">
        <f>SUM(E70:E72)</f>
        <v>6588.75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329.44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657.23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17</v>
      </c>
      <c r="C77" s="27"/>
      <c r="D77" s="27"/>
      <c r="E77" s="34">
        <f>SUM(E73:E75)</f>
        <v>7575.42</v>
      </c>
      <c r="F77" s="22"/>
    </row>
    <row r="78" spans="1:6" ht="15.75" thickTop="1" x14ac:dyDescent="0.2">
      <c r="A78" s="22"/>
      <c r="B78" s="63"/>
      <c r="C78" s="63"/>
      <c r="D78" s="63"/>
      <c r="E78" s="37"/>
      <c r="F78" s="22"/>
    </row>
    <row r="79" spans="1:6" ht="15" x14ac:dyDescent="0.2">
      <c r="A79" s="22"/>
      <c r="B79" s="60" t="s">
        <v>19</v>
      </c>
      <c r="C79" s="60"/>
      <c r="D79" s="60"/>
      <c r="E79" s="37">
        <v>0</v>
      </c>
      <c r="F79" s="22"/>
    </row>
    <row r="80" spans="1:6" ht="15" x14ac:dyDescent="0.2">
      <c r="A80" s="22"/>
      <c r="B80" s="63"/>
      <c r="C80" s="63"/>
      <c r="D80" s="63"/>
      <c r="E80" s="37"/>
      <c r="F80" s="22"/>
    </row>
    <row r="81" spans="1:6" ht="19.5" customHeight="1" x14ac:dyDescent="0.2">
      <c r="A81" s="22"/>
      <c r="B81" s="38" t="s">
        <v>18</v>
      </c>
      <c r="C81" s="39"/>
      <c r="D81" s="39"/>
      <c r="E81" s="40">
        <f>E77-E79</f>
        <v>7575.42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7"/>
      <c r="C84" s="57"/>
      <c r="D84" s="57"/>
      <c r="E84" s="57"/>
      <c r="F84" s="22"/>
    </row>
    <row r="85" spans="1:6" ht="14.25" x14ac:dyDescent="0.2">
      <c r="A85" s="65" t="s">
        <v>35</v>
      </c>
      <c r="B85" s="65"/>
      <c r="C85" s="65"/>
      <c r="D85" s="65"/>
      <c r="E85" s="65"/>
      <c r="F85" s="65"/>
    </row>
    <row r="86" spans="1:6" ht="14.25" x14ac:dyDescent="0.2">
      <c r="A86" s="61" t="s">
        <v>36</v>
      </c>
      <c r="B86" s="61"/>
      <c r="C86" s="61"/>
      <c r="D86" s="61"/>
      <c r="E86" s="61"/>
      <c r="F86" s="61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8"/>
      <c r="C88" s="58"/>
      <c r="D88" s="58"/>
      <c r="E88" s="58"/>
      <c r="F88" s="22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7"/>
      <c r="C93" s="17"/>
      <c r="D93" s="17"/>
    </row>
  </sheetData>
  <mergeCells count="45">
    <mergeCell ref="B44:D44"/>
    <mergeCell ref="A30:F30"/>
    <mergeCell ref="B33:D33"/>
    <mergeCell ref="B34:D34"/>
    <mergeCell ref="B35:D35"/>
    <mergeCell ref="B36:D36"/>
    <mergeCell ref="B37:D37"/>
    <mergeCell ref="B38:D38"/>
    <mergeCell ref="B40:D40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39:D39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4B46ADDC-5818-4062-A868-29CA103BBC7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14A85-37BF-4BBC-B6FD-B4AE013442FE}">
  <sheetPr>
    <pageSetUpPr fitToPage="1"/>
  </sheetPr>
  <dimension ref="A12:F93"/>
  <sheetViews>
    <sheetView view="pageBreakPreview" topLeftCell="A31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64</v>
      </c>
      <c r="C25" s="22"/>
      <c r="D25" s="22"/>
      <c r="E25" s="22"/>
      <c r="F25" s="22"/>
    </row>
    <row r="26" spans="1:6" ht="33.75" customHeight="1" x14ac:dyDescent="0.2">
      <c r="A26" s="18"/>
      <c r="B26" s="54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89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90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92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91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93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94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95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87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s="51" customFormat="1" ht="14.25" x14ac:dyDescent="0.2">
      <c r="A66" s="47"/>
      <c r="B66" s="48"/>
      <c r="C66" s="49" t="s">
        <v>43</v>
      </c>
      <c r="D66" s="49" t="s">
        <v>44</v>
      </c>
      <c r="E66" s="50"/>
      <c r="F66" s="47"/>
    </row>
    <row r="67" spans="1:6" s="51" customFormat="1" ht="14.25" x14ac:dyDescent="0.2">
      <c r="A67" s="47"/>
      <c r="B67" s="48"/>
      <c r="C67" s="52">
        <v>8.25</v>
      </c>
      <c r="D67" s="53">
        <v>325</v>
      </c>
      <c r="E67" s="50"/>
      <c r="F67" s="47"/>
    </row>
    <row r="68" spans="1:6" ht="14.25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59"/>
      <c r="C69" s="59"/>
      <c r="D69" s="59"/>
      <c r="E69" s="29"/>
      <c r="F69" s="22"/>
    </row>
    <row r="70" spans="1:6" ht="13.5" customHeight="1" x14ac:dyDescent="0.2">
      <c r="A70" s="22"/>
      <c r="B70" s="26" t="s">
        <v>16</v>
      </c>
      <c r="C70" s="27"/>
      <c r="D70" s="27"/>
      <c r="E70" s="30">
        <f>D67*C67</f>
        <v>2681.25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25</v>
      </c>
      <c r="F71" s="22"/>
    </row>
    <row r="72" spans="1:6" ht="13.5" customHeight="1" x14ac:dyDescent="0.2">
      <c r="A72" s="22"/>
      <c r="B72" s="35" t="s">
        <v>14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15</v>
      </c>
      <c r="C73" s="27"/>
      <c r="D73" s="27"/>
      <c r="E73" s="30">
        <f>SUM(E70:E72)</f>
        <v>2706.25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135.31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269.95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17</v>
      </c>
      <c r="C77" s="27"/>
      <c r="D77" s="27"/>
      <c r="E77" s="34">
        <f>SUM(E73:E75)</f>
        <v>3111.5099999999998</v>
      </c>
      <c r="F77" s="22"/>
    </row>
    <row r="78" spans="1:6" ht="15.75" thickTop="1" x14ac:dyDescent="0.2">
      <c r="A78" s="22"/>
      <c r="B78" s="63"/>
      <c r="C78" s="63"/>
      <c r="D78" s="63"/>
      <c r="E78" s="37"/>
      <c r="F78" s="22"/>
    </row>
    <row r="79" spans="1:6" ht="15" x14ac:dyDescent="0.2">
      <c r="A79" s="22"/>
      <c r="B79" s="60" t="s">
        <v>19</v>
      </c>
      <c r="C79" s="60"/>
      <c r="D79" s="60"/>
      <c r="E79" s="37">
        <v>0</v>
      </c>
      <c r="F79" s="22"/>
    </row>
    <row r="80" spans="1:6" ht="15" x14ac:dyDescent="0.2">
      <c r="A80" s="22"/>
      <c r="B80" s="63"/>
      <c r="C80" s="63"/>
      <c r="D80" s="63"/>
      <c r="E80" s="37"/>
      <c r="F80" s="22"/>
    </row>
    <row r="81" spans="1:6" ht="19.5" customHeight="1" x14ac:dyDescent="0.2">
      <c r="A81" s="22"/>
      <c r="B81" s="38" t="s">
        <v>18</v>
      </c>
      <c r="C81" s="39"/>
      <c r="D81" s="39"/>
      <c r="E81" s="40">
        <f>E77-E79</f>
        <v>3111.5099999999998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7"/>
      <c r="C84" s="57"/>
      <c r="D84" s="57"/>
      <c r="E84" s="57"/>
      <c r="F84" s="22"/>
    </row>
    <row r="85" spans="1:6" ht="14.25" x14ac:dyDescent="0.2">
      <c r="A85" s="65" t="s">
        <v>35</v>
      </c>
      <c r="B85" s="65"/>
      <c r="C85" s="65"/>
      <c r="D85" s="65"/>
      <c r="E85" s="65"/>
      <c r="F85" s="65"/>
    </row>
    <row r="86" spans="1:6" ht="14.25" x14ac:dyDescent="0.2">
      <c r="A86" s="61" t="s">
        <v>36</v>
      </c>
      <c r="B86" s="61"/>
      <c r="C86" s="61"/>
      <c r="D86" s="61"/>
      <c r="E86" s="61"/>
      <c r="F86" s="61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8"/>
      <c r="C88" s="58"/>
      <c r="D88" s="58"/>
      <c r="E88" s="58"/>
      <c r="F88" s="22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7"/>
      <c r="C93" s="17"/>
      <c r="D93" s="17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9A573FF1-9A27-49EE-A462-31E97D0AC5D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1723-7ED7-45D1-A822-F6318DC8B2BC}">
  <sheetPr>
    <pageSetUpPr fitToPage="1"/>
  </sheetPr>
  <dimension ref="A12:F93"/>
  <sheetViews>
    <sheetView view="pageBreakPreview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64</v>
      </c>
      <c r="C25" s="22"/>
      <c r="D25" s="22"/>
      <c r="E25" s="22"/>
      <c r="F25" s="22"/>
    </row>
    <row r="26" spans="1:6" ht="33.75" customHeight="1" x14ac:dyDescent="0.2">
      <c r="A26" s="18"/>
      <c r="B26" s="54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97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 t="s">
        <v>92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 t="s">
        <v>91</v>
      </c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98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 t="s">
        <v>45</v>
      </c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 t="s">
        <v>69</v>
      </c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s="51" customFormat="1" ht="14.25" x14ac:dyDescent="0.2">
      <c r="A66" s="47"/>
      <c r="B66" s="48"/>
      <c r="C66" s="49" t="s">
        <v>43</v>
      </c>
      <c r="D66" s="49" t="s">
        <v>44</v>
      </c>
      <c r="E66" s="50"/>
      <c r="F66" s="47"/>
    </row>
    <row r="67" spans="1:6" s="51" customFormat="1" ht="14.25" x14ac:dyDescent="0.2">
      <c r="A67" s="47"/>
      <c r="B67" s="48"/>
      <c r="C67" s="52">
        <v>5</v>
      </c>
      <c r="D67" s="53">
        <v>325</v>
      </c>
      <c r="E67" s="50"/>
      <c r="F67" s="47"/>
    </row>
    <row r="68" spans="1:6" ht="14.25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59"/>
      <c r="C69" s="59"/>
      <c r="D69" s="59"/>
      <c r="E69" s="29"/>
      <c r="F69" s="22"/>
    </row>
    <row r="70" spans="1:6" ht="13.5" customHeight="1" x14ac:dyDescent="0.2">
      <c r="A70" s="22"/>
      <c r="B70" s="26" t="s">
        <v>16</v>
      </c>
      <c r="C70" s="27"/>
      <c r="D70" s="27"/>
      <c r="E70" s="30">
        <f>D67*C67</f>
        <v>1625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15</v>
      </c>
      <c r="C73" s="27"/>
      <c r="D73" s="27"/>
      <c r="E73" s="30">
        <f>SUM(E70:E72)</f>
        <v>1625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81.25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162.09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17</v>
      </c>
      <c r="C77" s="27"/>
      <c r="D77" s="27"/>
      <c r="E77" s="34">
        <f>SUM(E73:E75)</f>
        <v>1868.34</v>
      </c>
      <c r="F77" s="22"/>
    </row>
    <row r="78" spans="1:6" ht="15.75" thickTop="1" x14ac:dyDescent="0.2">
      <c r="A78" s="22"/>
      <c r="B78" s="63"/>
      <c r="C78" s="63"/>
      <c r="D78" s="63"/>
      <c r="E78" s="37"/>
      <c r="F78" s="22"/>
    </row>
    <row r="79" spans="1:6" ht="15" x14ac:dyDescent="0.2">
      <c r="A79" s="22"/>
      <c r="B79" s="60" t="s">
        <v>19</v>
      </c>
      <c r="C79" s="60"/>
      <c r="D79" s="60"/>
      <c r="E79" s="37">
        <v>0</v>
      </c>
      <c r="F79" s="22"/>
    </row>
    <row r="80" spans="1:6" ht="15" x14ac:dyDescent="0.2">
      <c r="A80" s="22"/>
      <c r="B80" s="63"/>
      <c r="C80" s="63"/>
      <c r="D80" s="63"/>
      <c r="E80" s="37"/>
      <c r="F80" s="22"/>
    </row>
    <row r="81" spans="1:6" ht="19.5" customHeight="1" x14ac:dyDescent="0.2">
      <c r="A81" s="22"/>
      <c r="B81" s="38" t="s">
        <v>18</v>
      </c>
      <c r="C81" s="39"/>
      <c r="D81" s="39"/>
      <c r="E81" s="40">
        <f>E77-E79</f>
        <v>1868.34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7"/>
      <c r="C84" s="57"/>
      <c r="D84" s="57"/>
      <c r="E84" s="57"/>
      <c r="F84" s="22"/>
    </row>
    <row r="85" spans="1:6" ht="14.25" x14ac:dyDescent="0.2">
      <c r="A85" s="65" t="s">
        <v>35</v>
      </c>
      <c r="B85" s="65"/>
      <c r="C85" s="65"/>
      <c r="D85" s="65"/>
      <c r="E85" s="65"/>
      <c r="F85" s="65"/>
    </row>
    <row r="86" spans="1:6" ht="14.25" x14ac:dyDescent="0.2">
      <c r="A86" s="61" t="s">
        <v>36</v>
      </c>
      <c r="B86" s="61"/>
      <c r="C86" s="61"/>
      <c r="D86" s="61"/>
      <c r="E86" s="61"/>
      <c r="F86" s="61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8"/>
      <c r="C88" s="58"/>
      <c r="D88" s="58"/>
      <c r="E88" s="58"/>
      <c r="F88" s="22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7"/>
      <c r="C93" s="17"/>
      <c r="D93" s="1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304AEBB3-B8DF-46E5-A9FA-C8CED0D03EB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CCF1-B043-41AB-830E-1D7CCC5ABF88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64</v>
      </c>
      <c r="C25" s="22"/>
      <c r="D25" s="22"/>
      <c r="E25" s="22"/>
      <c r="F25" s="22"/>
    </row>
    <row r="26" spans="1:6" ht="33.75" customHeight="1" x14ac:dyDescent="0.2">
      <c r="A26" s="18"/>
      <c r="B26" s="54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100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 t="s">
        <v>101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30" customHeight="1" x14ac:dyDescent="0.2">
      <c r="A36" s="22"/>
      <c r="B36" s="59" t="s">
        <v>102</v>
      </c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103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 t="s">
        <v>45</v>
      </c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 t="s">
        <v>69</v>
      </c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 t="s">
        <v>104</v>
      </c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43</v>
      </c>
      <c r="D65" s="49" t="s">
        <v>44</v>
      </c>
      <c r="E65" s="50"/>
      <c r="F65" s="47"/>
    </row>
    <row r="66" spans="1:6" s="51" customFormat="1" ht="14.25" x14ac:dyDescent="0.2">
      <c r="A66" s="47"/>
      <c r="B66" s="48"/>
      <c r="C66" s="52">
        <v>12.25</v>
      </c>
      <c r="D66" s="53">
        <v>325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D66*C66</f>
        <v>3981.25</v>
      </c>
      <c r="F69" s="22"/>
    </row>
    <row r="70" spans="1:6" ht="13.5" customHeight="1" x14ac:dyDescent="0.2">
      <c r="A70" s="22"/>
      <c r="B70" s="35" t="s">
        <v>13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3981.25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199.06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397.13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4577.4400000000005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19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4577.4400000000005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35</v>
      </c>
      <c r="B84" s="65"/>
      <c r="C84" s="65"/>
      <c r="D84" s="65"/>
      <c r="E84" s="65"/>
      <c r="F84" s="65"/>
    </row>
    <row r="85" spans="1:6" ht="14.25" x14ac:dyDescent="0.2">
      <c r="A85" s="61" t="s">
        <v>36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9AC98B1-EFAA-4EBF-9E87-93B08E963D3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97FB-FCE2-478A-96C9-177E3BB58BE0}">
  <sheetPr>
    <pageSetUpPr fitToPage="1"/>
  </sheetPr>
  <dimension ref="A12:F93"/>
  <sheetViews>
    <sheetView view="pageBreakPreview" topLeftCell="A40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64</v>
      </c>
      <c r="C25" s="22"/>
      <c r="D25" s="22"/>
      <c r="E25" s="22"/>
      <c r="F25" s="22"/>
    </row>
    <row r="26" spans="1:6" ht="33.75" customHeight="1" x14ac:dyDescent="0.2">
      <c r="A26" s="18"/>
      <c r="B26" s="54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112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110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111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45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s="51" customFormat="1" ht="14.25" x14ac:dyDescent="0.2">
      <c r="A66" s="47"/>
      <c r="B66" s="48"/>
      <c r="C66" s="49" t="s">
        <v>43</v>
      </c>
      <c r="D66" s="49" t="s">
        <v>44</v>
      </c>
      <c r="E66" s="50"/>
      <c r="F66" s="47"/>
    </row>
    <row r="67" spans="1:6" s="51" customFormat="1" ht="14.25" x14ac:dyDescent="0.2">
      <c r="A67" s="47"/>
      <c r="B67" s="48"/>
      <c r="C67" s="52">
        <v>5</v>
      </c>
      <c r="D67" s="53">
        <v>325</v>
      </c>
      <c r="E67" s="50"/>
      <c r="F67" s="47"/>
    </row>
    <row r="68" spans="1:6" ht="14.25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59"/>
      <c r="C69" s="59"/>
      <c r="D69" s="59"/>
      <c r="E69" s="29"/>
      <c r="F69" s="22"/>
    </row>
    <row r="70" spans="1:6" ht="13.5" customHeight="1" x14ac:dyDescent="0.2">
      <c r="A70" s="22"/>
      <c r="B70" s="26" t="s">
        <v>16</v>
      </c>
      <c r="C70" s="27"/>
      <c r="D70" s="27"/>
      <c r="E70" s="30">
        <f>D67*C67</f>
        <v>1625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15</v>
      </c>
      <c r="C73" s="27"/>
      <c r="D73" s="27"/>
      <c r="E73" s="30">
        <f>SUM(E70:E72)</f>
        <v>1625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81.25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162.09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17</v>
      </c>
      <c r="C77" s="27"/>
      <c r="D77" s="27"/>
      <c r="E77" s="34">
        <f>SUM(E73:E75)</f>
        <v>1868.34</v>
      </c>
      <c r="F77" s="22"/>
    </row>
    <row r="78" spans="1:6" ht="15.75" thickTop="1" x14ac:dyDescent="0.2">
      <c r="A78" s="22"/>
      <c r="B78" s="63"/>
      <c r="C78" s="63"/>
      <c r="D78" s="63"/>
      <c r="E78" s="37"/>
      <c r="F78" s="22"/>
    </row>
    <row r="79" spans="1:6" ht="15" x14ac:dyDescent="0.2">
      <c r="A79" s="22"/>
      <c r="B79" s="60" t="s">
        <v>19</v>
      </c>
      <c r="C79" s="60"/>
      <c r="D79" s="60"/>
      <c r="E79" s="37">
        <v>0</v>
      </c>
      <c r="F79" s="22"/>
    </row>
    <row r="80" spans="1:6" ht="15" x14ac:dyDescent="0.2">
      <c r="A80" s="22"/>
      <c r="B80" s="63"/>
      <c r="C80" s="63"/>
      <c r="D80" s="63"/>
      <c r="E80" s="37"/>
      <c r="F80" s="22"/>
    </row>
    <row r="81" spans="1:6" ht="19.5" customHeight="1" x14ac:dyDescent="0.2">
      <c r="A81" s="22"/>
      <c r="B81" s="38" t="s">
        <v>18</v>
      </c>
      <c r="C81" s="39"/>
      <c r="D81" s="39"/>
      <c r="E81" s="40">
        <f>E77-E79</f>
        <v>1868.34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7"/>
      <c r="C84" s="57"/>
      <c r="D84" s="57"/>
      <c r="E84" s="57"/>
      <c r="F84" s="22"/>
    </row>
    <row r="85" spans="1:6" ht="14.25" x14ac:dyDescent="0.2">
      <c r="A85" s="65" t="s">
        <v>35</v>
      </c>
      <c r="B85" s="65"/>
      <c r="C85" s="65"/>
      <c r="D85" s="65"/>
      <c r="E85" s="65"/>
      <c r="F85" s="65"/>
    </row>
    <row r="86" spans="1:6" ht="14.25" x14ac:dyDescent="0.2">
      <c r="A86" s="61" t="s">
        <v>36</v>
      </c>
      <c r="B86" s="61"/>
      <c r="C86" s="61"/>
      <c r="D86" s="61"/>
      <c r="E86" s="61"/>
      <c r="F86" s="61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8"/>
      <c r="C88" s="58"/>
      <c r="D88" s="58"/>
      <c r="E88" s="58"/>
      <c r="F88" s="22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7"/>
      <c r="C93" s="17"/>
      <c r="D93" s="17"/>
    </row>
  </sheetData>
  <mergeCells count="45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40:D40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FF3FED14-6F3E-4D54-8427-92FAABC600B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F6B1-4308-4722-92CE-D48038545944}">
  <sheetPr>
    <pageSetUpPr fitToPage="1"/>
  </sheetPr>
  <dimension ref="A12:F93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64</v>
      </c>
      <c r="C25" s="22"/>
      <c r="D25" s="22"/>
      <c r="E25" s="22"/>
      <c r="F25" s="22"/>
    </row>
    <row r="26" spans="1:6" ht="33.75" customHeight="1" x14ac:dyDescent="0.2">
      <c r="A26" s="18"/>
      <c r="B26" s="54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119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114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115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116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117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118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111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45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s="51" customFormat="1" ht="14.25" x14ac:dyDescent="0.2">
      <c r="A66" s="47"/>
      <c r="B66" s="48"/>
      <c r="C66" s="49" t="s">
        <v>43</v>
      </c>
      <c r="D66" s="49" t="s">
        <v>44</v>
      </c>
      <c r="E66" s="50"/>
      <c r="F66" s="47"/>
    </row>
    <row r="67" spans="1:6" s="51" customFormat="1" ht="14.25" x14ac:dyDescent="0.2">
      <c r="A67" s="47"/>
      <c r="B67" s="48"/>
      <c r="C67" s="52">
        <v>9.25</v>
      </c>
      <c r="D67" s="53">
        <v>350</v>
      </c>
      <c r="E67" s="50"/>
      <c r="F67" s="47"/>
    </row>
    <row r="68" spans="1:6" ht="14.25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59"/>
      <c r="C69" s="59"/>
      <c r="D69" s="59"/>
      <c r="E69" s="29"/>
      <c r="F69" s="22"/>
    </row>
    <row r="70" spans="1:6" ht="13.5" customHeight="1" x14ac:dyDescent="0.2">
      <c r="A70" s="22"/>
      <c r="B70" s="26" t="s">
        <v>16</v>
      </c>
      <c r="C70" s="27"/>
      <c r="D70" s="27"/>
      <c r="E70" s="30">
        <f>D67*C67</f>
        <v>3237.5</v>
      </c>
      <c r="F70" s="22"/>
    </row>
    <row r="71" spans="1:6" ht="13.5" customHeight="1" x14ac:dyDescent="0.2">
      <c r="A71" s="22"/>
      <c r="B71" s="35" t="s">
        <v>13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15</v>
      </c>
      <c r="C73" s="27"/>
      <c r="D73" s="27"/>
      <c r="E73" s="30">
        <f>SUM(E70:E72)</f>
        <v>3237.5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161.88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322.94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17</v>
      </c>
      <c r="C77" s="27"/>
      <c r="D77" s="27"/>
      <c r="E77" s="34">
        <f>SUM(E73:E75)</f>
        <v>3722.32</v>
      </c>
      <c r="F77" s="22"/>
    </row>
    <row r="78" spans="1:6" ht="15.75" thickTop="1" x14ac:dyDescent="0.2">
      <c r="A78" s="22"/>
      <c r="B78" s="63"/>
      <c r="C78" s="63"/>
      <c r="D78" s="63"/>
      <c r="E78" s="37"/>
      <c r="F78" s="22"/>
    </row>
    <row r="79" spans="1:6" ht="15" x14ac:dyDescent="0.2">
      <c r="A79" s="22"/>
      <c r="B79" s="60" t="s">
        <v>19</v>
      </c>
      <c r="C79" s="60"/>
      <c r="D79" s="60"/>
      <c r="E79" s="37">
        <v>0</v>
      </c>
      <c r="F79" s="22"/>
    </row>
    <row r="80" spans="1:6" ht="15" x14ac:dyDescent="0.2">
      <c r="A80" s="22"/>
      <c r="B80" s="63"/>
      <c r="C80" s="63"/>
      <c r="D80" s="63"/>
      <c r="E80" s="37"/>
      <c r="F80" s="22"/>
    </row>
    <row r="81" spans="1:6" ht="19.5" customHeight="1" x14ac:dyDescent="0.2">
      <c r="A81" s="22"/>
      <c r="B81" s="38" t="s">
        <v>18</v>
      </c>
      <c r="C81" s="39"/>
      <c r="D81" s="39"/>
      <c r="E81" s="40">
        <f>E77-E79</f>
        <v>3722.32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7"/>
      <c r="C84" s="57"/>
      <c r="D84" s="57"/>
      <c r="E84" s="57"/>
      <c r="F84" s="22"/>
    </row>
    <row r="85" spans="1:6" ht="14.25" x14ac:dyDescent="0.2">
      <c r="A85" s="65" t="s">
        <v>35</v>
      </c>
      <c r="B85" s="65"/>
      <c r="C85" s="65"/>
      <c r="D85" s="65"/>
      <c r="E85" s="65"/>
      <c r="F85" s="65"/>
    </row>
    <row r="86" spans="1:6" ht="14.25" x14ac:dyDescent="0.2">
      <c r="A86" s="61" t="s">
        <v>36</v>
      </c>
      <c r="B86" s="61"/>
      <c r="C86" s="61"/>
      <c r="D86" s="61"/>
      <c r="E86" s="61"/>
      <c r="F86" s="61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8"/>
      <c r="C88" s="58"/>
      <c r="D88" s="58"/>
      <c r="E88" s="58"/>
      <c r="F88" s="22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7"/>
      <c r="C93" s="17"/>
      <c r="D93" s="17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EC327623-7B9E-473F-A70E-FA6B8202435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17</vt:i4>
      </vt:variant>
      <vt:variant>
        <vt:lpstr>Plages nommées</vt:lpstr>
      </vt:variant>
      <vt:variant>
        <vt:i4>33</vt:i4>
      </vt:variant>
    </vt:vector>
  </HeadingPairs>
  <TitlesOfParts>
    <vt:vector size="50" baseType="lpstr">
      <vt:lpstr>05-05-21</vt:lpstr>
      <vt:lpstr>18-06-21</vt:lpstr>
      <vt:lpstr>21-07-21</vt:lpstr>
      <vt:lpstr>11-12-21</vt:lpstr>
      <vt:lpstr>05-02-22</vt:lpstr>
      <vt:lpstr>30-03-22</vt:lpstr>
      <vt:lpstr>30-06-22</vt:lpstr>
      <vt:lpstr>22-12-22</vt:lpstr>
      <vt:lpstr>21-03-23</vt:lpstr>
      <vt:lpstr>29-04-23</vt:lpstr>
      <vt:lpstr>29-06-23</vt:lpstr>
      <vt:lpstr>29-06-23 (2)</vt:lpstr>
      <vt:lpstr>05-11-23</vt:lpstr>
      <vt:lpstr>28-03-24</vt:lpstr>
      <vt:lpstr>28-07-24</vt:lpstr>
      <vt:lpstr>Activités</vt:lpstr>
      <vt:lpstr>2024-12-22 - 24-24711</vt:lpstr>
      <vt:lpstr>Liste_Activités</vt:lpstr>
      <vt:lpstr>'05-02-22'!Print_Area</vt:lpstr>
      <vt:lpstr>'05-05-21'!Print_Area</vt:lpstr>
      <vt:lpstr>'05-11-23'!Print_Area</vt:lpstr>
      <vt:lpstr>'11-12-21'!Print_Area</vt:lpstr>
      <vt:lpstr>'18-06-21'!Print_Area</vt:lpstr>
      <vt:lpstr>'21-03-23'!Print_Area</vt:lpstr>
      <vt:lpstr>'21-07-21'!Print_Area</vt:lpstr>
      <vt:lpstr>'22-12-22'!Print_Area</vt:lpstr>
      <vt:lpstr>'28-03-24'!Print_Area</vt:lpstr>
      <vt:lpstr>'28-07-24'!Print_Area</vt:lpstr>
      <vt:lpstr>'29-04-23'!Print_Area</vt:lpstr>
      <vt:lpstr>'29-06-23'!Print_Area</vt:lpstr>
      <vt:lpstr>'29-06-23 (2)'!Print_Area</vt:lpstr>
      <vt:lpstr>'30-03-22'!Print_Area</vt:lpstr>
      <vt:lpstr>'30-06-22'!Print_Area</vt:lpstr>
      <vt:lpstr>Activités!Print_Area</vt:lpstr>
      <vt:lpstr>'05-02-22'!Zone_d_impression</vt:lpstr>
      <vt:lpstr>'05-05-21'!Zone_d_impression</vt:lpstr>
      <vt:lpstr>'05-11-23'!Zone_d_impression</vt:lpstr>
      <vt:lpstr>'11-12-21'!Zone_d_impression</vt:lpstr>
      <vt:lpstr>'18-06-21'!Zone_d_impression</vt:lpstr>
      <vt:lpstr>'2024-12-22 - 24-24711'!Zone_d_impression</vt:lpstr>
      <vt:lpstr>'21-03-23'!Zone_d_impression</vt:lpstr>
      <vt:lpstr>'21-07-21'!Zone_d_impression</vt:lpstr>
      <vt:lpstr>'22-12-22'!Zone_d_impression</vt:lpstr>
      <vt:lpstr>'28-03-24'!Zone_d_impression</vt:lpstr>
      <vt:lpstr>'28-07-24'!Zone_d_impression</vt:lpstr>
      <vt:lpstr>'29-04-23'!Zone_d_impression</vt:lpstr>
      <vt:lpstr>'29-06-23'!Zone_d_impression</vt:lpstr>
      <vt:lpstr>'29-06-23 (2)'!Zone_d_impression</vt:lpstr>
      <vt:lpstr>'30-03-22'!Zone_d_impression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2024-07-28T10:52:08Z</cp:lastPrinted>
  <dcterms:created xsi:type="dcterms:W3CDTF">1996-11-05T19:10:39Z</dcterms:created>
  <dcterms:modified xsi:type="dcterms:W3CDTF">2024-12-22T10:35:01Z</dcterms:modified>
</cp:coreProperties>
</file>