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C384D96-9DA2-4F26-94B1-054363A62B16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1-12-21 (2)" sheetId="16" r:id="rId1"/>
    <sheet name="04-02-22 (2)" sheetId="18" r:id="rId2"/>
    <sheet name="15-10-22" sheetId="22" r:id="rId3"/>
    <sheet name="20-12-22" sheetId="23" r:id="rId4"/>
    <sheet name="03-10-23" sheetId="25" r:id="rId5"/>
    <sheet name="17-06-24" sheetId="29" r:id="rId6"/>
    <sheet name="28-07-24" sheetId="30" r:id="rId7"/>
    <sheet name="Activités" sheetId="5" r:id="rId8"/>
    <sheet name="2024-10-17 - 24-24564" sheetId="31" r:id="rId9"/>
  </sheets>
  <definedNames>
    <definedName name="Liste_Activités">Activités!$C$5:$C$47</definedName>
    <definedName name="Print_Area" localSheetId="4">'03-10-23'!$A$1:$F$92</definedName>
    <definedName name="Print_Area" localSheetId="1">'04-02-22 (2)'!$A$1:$F$92</definedName>
    <definedName name="Print_Area" localSheetId="0">'11-12-21 (2)'!$A$1:$F$91</definedName>
    <definedName name="Print_Area" localSheetId="2">'15-10-22'!$A$1:$F$92</definedName>
    <definedName name="Print_Area" localSheetId="5">'17-06-24'!$A$1:$F$91</definedName>
    <definedName name="Print_Area" localSheetId="3">'20-12-22'!$A$1:$F$92</definedName>
    <definedName name="Print_Area" localSheetId="6">'28-07-24'!$A$1:$F$91</definedName>
    <definedName name="Print_Area" localSheetId="7">Activités!$A$1:$D$47</definedName>
    <definedName name="_xlnm.Print_Area" localSheetId="4">'03-10-23'!$A$1:$F$92</definedName>
    <definedName name="_xlnm.Print_Area" localSheetId="1">'04-02-22 (2)'!$A$1:$F$92</definedName>
    <definedName name="_xlnm.Print_Area" localSheetId="0">'11-12-21 (2)'!$A$1:$F$91</definedName>
    <definedName name="_xlnm.Print_Area" localSheetId="2">'15-10-22'!$A$1:$F$92</definedName>
    <definedName name="_xlnm.Print_Area" localSheetId="5">'17-06-24'!$A$1:$F$91</definedName>
    <definedName name="_xlnm.Print_Area" localSheetId="3">'20-12-22'!$A$1:$F$92</definedName>
    <definedName name="_xlnm.Print_Area" localSheetId="8">'2024-10-17 - 24-24564'!$A$1:$F$89</definedName>
    <definedName name="_xlnm.Print_Area" localSheetId="6">'28-07-24'!$A$1:$F$91</definedName>
    <definedName name="Zone_impres_MI" localSheetId="4">#REF!</definedName>
    <definedName name="Zone_impres_MI" localSheetId="1">#REF!</definedName>
    <definedName name="Zone_impres_MI" localSheetId="0">#REF!</definedName>
    <definedName name="Zone_impres_MI" localSheetId="2">#REF!</definedName>
    <definedName name="Zone_impres_MI" localSheetId="5">#REF!</definedName>
    <definedName name="Zone_impres_MI" localSheetId="3">#REF!</definedName>
    <definedName name="Zone_impres_MI" localSheetId="6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0" l="1"/>
  <c r="E71" i="30"/>
  <c r="E74" i="30" s="1"/>
  <c r="E41" i="29"/>
  <c r="E39" i="29"/>
  <c r="E37" i="29"/>
  <c r="E35" i="29"/>
  <c r="E71" i="29" s="1"/>
  <c r="E74" i="29" s="1"/>
  <c r="E38" i="25"/>
  <c r="E35" i="25"/>
  <c r="E72" i="25"/>
  <c r="E75" i="25" s="1"/>
  <c r="E35" i="23"/>
  <c r="E72" i="23"/>
  <c r="E75" i="23"/>
  <c r="E76" i="23"/>
  <c r="E77" i="23"/>
  <c r="E79" i="23"/>
  <c r="E83" i="23"/>
  <c r="E37" i="22"/>
  <c r="E35" i="22"/>
  <c r="E72" i="22"/>
  <c r="E75" i="22"/>
  <c r="E76" i="22"/>
  <c r="E77" i="22"/>
  <c r="E79" i="22"/>
  <c r="E83" i="22"/>
  <c r="E67" i="18"/>
  <c r="E72" i="18"/>
  <c r="E75" i="18"/>
  <c r="E76" i="18"/>
  <c r="E77" i="18"/>
  <c r="E79" i="18"/>
  <c r="E83" i="18"/>
  <c r="E68" i="16"/>
  <c r="E66" i="16"/>
  <c r="E72" i="16"/>
  <c r="E74" i="16"/>
  <c r="E75" i="16"/>
  <c r="E76" i="16"/>
  <c r="E78" i="16"/>
  <c r="E82" i="16"/>
  <c r="E76" i="30" l="1"/>
  <c r="E75" i="30"/>
  <c r="E78" i="30" s="1"/>
  <c r="E82" i="30" s="1"/>
  <c r="E76" i="29"/>
  <c r="E75" i="29"/>
  <c r="E78" i="29" s="1"/>
  <c r="E82" i="29" s="1"/>
  <c r="E77" i="25"/>
  <c r="E76" i="25"/>
  <c r="E79" i="25" s="1"/>
  <c r="E83" i="25" s="1"/>
</calcChain>
</file>

<file path=xl/sharedStrings.xml><?xml version="1.0" encoding="utf-8"?>
<sst xmlns="http://schemas.openxmlformats.org/spreadsheetml/2006/main" count="266" uniqueCount="113">
  <si>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</si>
  <si>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</si>
  <si>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</si>
  <si>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</si>
  <si>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</si>
  <si>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</si>
  <si>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</si>
  <si>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</si>
  <si>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</si>
  <si>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</si>
  <si>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</si>
  <si>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</si>
  <si>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</si>
  <si>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</si>
  <si>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</si>
  <si>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</si>
  <si>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</si>
  <si>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</si>
  <si>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</si>
  <si>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</si>
  <si>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</si>
  <si>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</si>
  <si>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</si>
  <si>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</si>
  <si>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</si>
  <si>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</si>
  <si>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</si>
  <si>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</si>
  <si>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</si>
  <si>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</si>
  <si>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</si>
  <si>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</si>
  <si>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</si>
  <si>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</si>
  <si>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</si>
  <si>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</si>
  <si>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240-8150 boul. Métropolitain
Montréal (Québec) H1K 1A1</t>
  </si>
  <si>
    <t>MESSIER ET ASSOCIÉ, SENCRL</t>
  </si>
  <si>
    <t>Le 11 DÉCEMBRE 2021</t>
  </si>
  <si>
    <t>Frais d'un consultant en taxes à la consommation</t>
  </si>
  <si>
    <t xml:space="preserve"> - Travail dans le cadre de votre réorganisation corporative, notamment : </t>
  </si>
  <si>
    <t xml:space="preserve"> - Préparation à la rencontre et rencontre avec vous à nos bureaux;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</si>
  <si>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</si>
  <si>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</si>
  <si>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</si>
  <si>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</si>
  <si>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</si>
  <si>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</si>
  <si>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</si>
  <si>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</si>
  <si>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</si>
  <si>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</si>
  <si>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</si>
  <si>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</si>
  <si>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</si>
  <si>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</si>
  <si>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</si>
  <si>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Débuter la préparation des 4 formulaires de roulement T2057 et TP-518 requis;</t>
  </si>
  <si>
    <t xml:space="preserve"> - Démarches d'obtention des numéros d'entreprise fédéral pour les nouvelles sociétés ;</t>
  </si>
  <si>
    <t xml:space="preserve"> - Rédaction d'un mémorandum fiscal pour mettre en place la réorganisation fiscale déterminée et modifications pour changement de plans vs vente de clentèle en deux années fiscales vs une seule ;</t>
  </si>
  <si>
    <t>ALAIN BÉLANGER</t>
  </si>
  <si>
    <t xml:space="preserve"> - Question de pertes en capital et autre qu'en capital vs acquisition de contrôle</t>
  </si>
  <si>
    <t>Sous-Total (Le montant a déjà été répartit 50/50 avec votre associé)</t>
  </si>
  <si>
    <t># 21438</t>
  </si>
  <si>
    <t xml:space="preserve"> - Divers échanges avec vous et la juriste ;</t>
  </si>
  <si>
    <t xml:space="preserve"> - Préparation à la rencontre de signature et rencontre pour signature ;</t>
  </si>
  <si>
    <t>Le 4 FÉVRIER 2022</t>
  </si>
  <si>
    <t># 22008</t>
  </si>
  <si>
    <t>Autres</t>
  </si>
  <si>
    <t>Le 15 OCTOBRE 2022</t>
  </si>
  <si>
    <t># 22363</t>
  </si>
  <si>
    <t xml:space="preserve"> - Rencontre pour dossier de Diane Coutu ;</t>
  </si>
  <si>
    <t xml:space="preserve"> - Question de cotisation REER dépassé 71 ans ;</t>
  </si>
  <si>
    <t>Le 20 DÉCEMBRE 2022</t>
  </si>
  <si>
    <t># 22429</t>
  </si>
  <si>
    <t xml:space="preserve"> - Dossier de transfert d'immeuble entre conjoints - analyse et sommaire des impacts et options ainsi que validation en TPS/TVQ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</si>
  <si>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</si>
  <si>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</si>
  <si>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</si>
  <si>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</si>
  <si>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3 OCTOBRE 2023</t>
  </si>
  <si>
    <t># 23330</t>
  </si>
  <si>
    <t xml:space="preserve"> - Préparation à la rencontre et rencontre avec vous à notre bureau avec vous et Maude, questionnaire d'incorporation, directives juridiques  ;</t>
  </si>
  <si>
    <t xml:space="preserve"> - Question relativement à l'exonération entre deux frères et sur planification de sortir l'IMRTD pré-décès ;</t>
  </si>
  <si>
    <t>Le 17 JUIN 2024</t>
  </si>
  <si>
    <t># 24322</t>
  </si>
  <si>
    <t xml:space="preserve"> - Diverses discussions téléphoniques avec vous sur de multiples sujets ;</t>
  </si>
  <si>
    <t xml:space="preserve"> - Questions relativement à l'exonération entre deux frères ;</t>
  </si>
  <si>
    <t xml:space="preserve"> - Révision de T1 et T3 de Sylvain Turcotte ;</t>
  </si>
  <si>
    <t xml:space="preserve"> - Travail en lien avec le transfert à la relève - fournir directives sur l'incorporation et émission des actions au notaire, échanges avec le notaire, préparation et rencontre avec vous, divers échanges courriels et discussions téléphoniques ;</t>
  </si>
  <si>
    <t>Le 28 JUILLET 2024</t>
  </si>
  <si>
    <t># 24443</t>
  </si>
  <si>
    <t xml:space="preserve"> - Dossier Michel Dagenais - partage de DAPE vs la structure ;</t>
  </si>
  <si>
    <t>Le 17 OCTOBRE 2024</t>
  </si>
  <si>
    <t>Alain Bélanger</t>
  </si>
  <si>
    <t>Messier &amp; Associé, s.e.n.c.r.l.</t>
  </si>
  <si>
    <t>8150 boul. Métropolitain</t>
  </si>
  <si>
    <t>Suite 240</t>
  </si>
  <si>
    <t>Montréal, Québec, H1K 1A1</t>
  </si>
  <si>
    <t>24-24564</t>
  </si>
  <si>
    <t xml:space="preserve"> - Diverses discussions téléphoniques avec vous;</t>
  </si>
  <si>
    <t/>
  </si>
  <si>
    <t xml:space="preserve"> - Lecture, analyse et rédaction de divers courriels avec vous et les juristes;</t>
  </si>
  <si>
    <t xml:space="preserve"> - Analyse du contrat signé avec Gilles afin de déterminer les gestes additionnels à poser;</t>
  </si>
  <si>
    <t xml:space="preserve"> - Analyse et détermination du prix de vente;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</si>
  <si>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</si>
  <si>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</si>
  <si>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</si>
  <si>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</si>
  <si>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>Heures</t>
  </si>
  <si>
    <t>Taux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</si>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</sst>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 indent="1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22" fillId="0" borderId="0" xfId="0" applyFont="1" applyAlignment="1">
      <alignment horizontal="right" wrapText="1" indent="1" shrinkToFit="1"/>
    </xf>
    <xf numFmtId="0" fontId="10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left" wrapText="1" shrinkToFit="1"/>
    </xf>
    <xf numFmtId="0" fontId="12" fillId="0" borderId="0" xfId="0" applyFont="1" applyAlignment="1">
      <alignment horizontal="left" wrapText="1" indent="2" shrinkToFit="1"/>
    </xf>
    <xf numFmtId="0" fontId="5" fillId="2" borderId="0" xfId="0" applyFont="1" applyFill="1" applyAlignment="1">
      <alignment horizontal="center"/>
    </xf>
    <xf numFmtId="0" fontId="24" fillId="0" borderId="0" xfId="4" applyFont="1"/>
    <xf numFmtId="4" fontId="24" fillId="0" borderId="0" xfId="4" applyNumberFormat="1" applyFont="1" applyAlignment="1">
      <alignment horizontal="right"/>
    </xf>
    <xf numFmtId="168" fontId="24" fillId="0" borderId="0" xfId="4" applyNumberFormat="1" applyFont="1" applyAlignment="1">
      <alignment horizontal="right"/>
    </xf>
    <xf numFmtId="0" fontId="24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6" fillId="0" borderId="13" xfId="4" applyFont="1" applyBorder="1" applyAlignment="1">
      <alignment horizontal="center" vertical="center"/>
    </xf>
    <xf numFmtId="0" fontId="11" fillId="0" borderId="0" xfId="4" applyFont="1" applyAlignment="1">
      <alignment vertical="top"/>
    </xf>
    <xf numFmtId="0" fontId="22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2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0" fontId="22" fillId="0" borderId="0" xfId="4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4" quotePrefix="1" applyFont="1" applyAlignment="1">
      <alignment vertical="center" wrapText="1" shrinkToFit="1"/>
    </xf>
    <xf numFmtId="7" fontId="12" fillId="0" borderId="0" xfId="4" applyNumberFormat="1" applyFont="1" applyAlignment="1">
      <alignment vertical="center" wrapText="1" shrinkToFit="1"/>
    </xf>
    <xf numFmtId="0" fontId="22" fillId="0" borderId="0" xfId="4" quotePrefix="1" applyFont="1" applyAlignment="1">
      <alignment horizontal="right" vertical="center" wrapText="1" shrinkToFit="1"/>
    </xf>
    <xf numFmtId="0" fontId="22" fillId="0" borderId="0" xfId="4" quotePrefix="1" applyFont="1" applyAlignment="1">
      <alignment vertical="center" shrinkToFit="1"/>
    </xf>
    <xf numFmtId="0" fontId="22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2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/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EB6A40A-BE43-44AF-94A6-47ADF872E9E3}"/>
    <cellStyle name="Monétaire" xfId="2" builtinId="4"/>
    <cellStyle name="Normal" xfId="0" builtinId="0"/>
    <cellStyle name="Normal 2" xfId="4" xr:uid="{9A672F62-E65E-458F-B940-25BA6C74D736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1E012E-53A5-4539-8395-C4491B11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384366-76F6-440E-989F-A4266840D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AA31CA-A718-460C-AB06-0FBDF39E9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D82763-A420-461D-831F-D2C241906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C2265-F734-44F2-99F2-7A964683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9E5396-4069-45EE-8218-3BF4672D4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E52385-57E0-4E6B-9CF0-CC2074608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0A4795E-BDDD-4BE7-8262-8F696360C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C013-6459-4677-9781-5A31F153331F}">
  <sheetPr>
    <pageSetUpPr fitToPage="1"/>
  </sheetPr>
  <dimension ref="A12:F94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40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57" t="s">
        <v>41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47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48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30" customHeight="1" x14ac:dyDescent="0.2">
      <c r="A45" s="21"/>
      <c r="B45" s="57" t="s">
        <v>59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50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19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21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8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32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33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 t="s">
        <v>57</v>
      </c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 t="s">
        <v>25</v>
      </c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 t="s">
        <v>58</v>
      </c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 t="s">
        <v>54</v>
      </c>
      <c r="C65" s="57"/>
      <c r="D65" s="57"/>
      <c r="E65" s="28"/>
      <c r="F65" s="21"/>
    </row>
    <row r="66" spans="1:6" ht="14.25" x14ac:dyDescent="0.2">
      <c r="A66" s="21"/>
      <c r="B66" s="58" t="s">
        <v>62</v>
      </c>
      <c r="C66" s="58"/>
      <c r="D66" s="58"/>
      <c r="E66" s="28">
        <f>26.75*295/2</f>
        <v>3945.625</v>
      </c>
      <c r="F66" s="21"/>
    </row>
    <row r="67" spans="1:6" ht="14.25" x14ac:dyDescent="0.2">
      <c r="A67" s="21"/>
      <c r="B67" s="49"/>
      <c r="C67" s="49"/>
      <c r="D67" s="49"/>
      <c r="E67" s="28"/>
      <c r="F67" s="21"/>
    </row>
    <row r="68" spans="1:6" ht="14.25" x14ac:dyDescent="0.2">
      <c r="A68" s="21"/>
      <c r="B68" s="49" t="s">
        <v>61</v>
      </c>
      <c r="C68" s="49"/>
      <c r="D68" s="49"/>
      <c r="E68" s="28">
        <f>0.5*295</f>
        <v>147.5</v>
      </c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3.5" customHeight="1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25" t="s">
        <v>14</v>
      </c>
      <c r="C71" s="26"/>
      <c r="D71" s="26"/>
      <c r="E71" s="29"/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f>E66+E68</f>
        <v>4093.125</v>
      </c>
      <c r="F72" s="21"/>
    </row>
    <row r="73" spans="1:6" ht="13.5" customHeight="1" x14ac:dyDescent="0.2">
      <c r="A73" s="21"/>
      <c r="B73" s="34" t="s">
        <v>39</v>
      </c>
      <c r="C73" s="26"/>
      <c r="D73" s="26"/>
      <c r="E73" s="30">
        <v>125</v>
      </c>
      <c r="F73" s="21"/>
    </row>
    <row r="74" spans="1:6" ht="13.5" customHeight="1" x14ac:dyDescent="0.2">
      <c r="A74" s="21"/>
      <c r="B74" s="25" t="s">
        <v>13</v>
      </c>
      <c r="C74" s="26"/>
      <c r="D74" s="26"/>
      <c r="E74" s="29">
        <f>SUM(E71:E73)</f>
        <v>4218.125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210.91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420.76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15</v>
      </c>
      <c r="C78" s="26"/>
      <c r="D78" s="26"/>
      <c r="E78" s="33">
        <f>SUM(E74:E76)</f>
        <v>4849.7950000000001</v>
      </c>
      <c r="F78" s="21"/>
    </row>
    <row r="79" spans="1:6" ht="15.75" thickTop="1" x14ac:dyDescent="0.2">
      <c r="A79" s="21"/>
      <c r="B79" s="50"/>
      <c r="C79" s="50"/>
      <c r="D79" s="50"/>
      <c r="E79" s="36"/>
      <c r="F79" s="21"/>
    </row>
    <row r="80" spans="1:6" ht="15" x14ac:dyDescent="0.2">
      <c r="A80" s="21"/>
      <c r="B80" s="51" t="s">
        <v>17</v>
      </c>
      <c r="C80" s="51"/>
      <c r="D80" s="51"/>
      <c r="E80" s="36">
        <v>0</v>
      </c>
      <c r="F80" s="21"/>
    </row>
    <row r="81" spans="1:6" ht="15" x14ac:dyDescent="0.2">
      <c r="A81" s="21"/>
      <c r="B81" s="50"/>
      <c r="C81" s="50"/>
      <c r="D81" s="50"/>
      <c r="E81" s="36"/>
      <c r="F81" s="21"/>
    </row>
    <row r="82" spans="1:6" ht="19.5" customHeight="1" x14ac:dyDescent="0.2">
      <c r="A82" s="21"/>
      <c r="B82" s="37" t="s">
        <v>16</v>
      </c>
      <c r="C82" s="38"/>
      <c r="D82" s="38"/>
      <c r="E82" s="39">
        <f>E78-E80</f>
        <v>4849.7950000000001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2"/>
      <c r="C85" s="52"/>
      <c r="D85" s="52"/>
      <c r="E85" s="52"/>
      <c r="F85" s="21"/>
    </row>
    <row r="86" spans="1:6" ht="14.25" x14ac:dyDescent="0.2">
      <c r="A86" s="53" t="s">
        <v>28</v>
      </c>
      <c r="B86" s="53"/>
      <c r="C86" s="53"/>
      <c r="D86" s="53"/>
      <c r="E86" s="53"/>
      <c r="F86" s="53"/>
    </row>
    <row r="87" spans="1:6" ht="14.25" x14ac:dyDescent="0.2">
      <c r="A87" s="54" t="s">
        <v>29</v>
      </c>
      <c r="B87" s="54"/>
      <c r="C87" s="54"/>
      <c r="D87" s="54"/>
      <c r="E87" s="54"/>
      <c r="F87" s="5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5"/>
      <c r="C89" s="55"/>
      <c r="D89" s="55"/>
      <c r="E89" s="55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3:B70" xr:uid="{9B56DC6F-8954-4D55-9CDA-C827A15015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D37A-5362-45C2-BF67-DEE958C73862}">
  <sheetPr>
    <pageSetUpPr fitToPage="1"/>
  </sheetPr>
  <dimension ref="A12:F95"/>
  <sheetViews>
    <sheetView view="pageBreakPreview" zoomScale="80" zoomScaleNormal="100" zoomScaleSheetLayoutView="80" workbookViewId="0">
      <selection activeCell="N22" sqref="N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40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57" t="s">
        <v>9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64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7"/>
      <c r="C66" s="57"/>
      <c r="D66" s="57"/>
      <c r="E66" s="28"/>
      <c r="F66" s="21"/>
    </row>
    <row r="67" spans="1:6" ht="14.25" x14ac:dyDescent="0.2">
      <c r="A67" s="21"/>
      <c r="B67" s="58" t="s">
        <v>62</v>
      </c>
      <c r="C67" s="58"/>
      <c r="D67" s="58"/>
      <c r="E67" s="28">
        <f>7.5*325/2</f>
        <v>1218.75</v>
      </c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4.25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49"/>
      <c r="C71" s="49"/>
      <c r="D71" s="49"/>
      <c r="E71" s="28"/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E67</f>
        <v>1218.75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39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13</v>
      </c>
      <c r="C75" s="26"/>
      <c r="D75" s="26"/>
      <c r="E75" s="29">
        <f>SUM(E72:E74)</f>
        <v>1243.75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62.19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124.06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15</v>
      </c>
      <c r="C79" s="26"/>
      <c r="D79" s="26"/>
      <c r="E79" s="33">
        <f>SUM(E75:E77)</f>
        <v>1430</v>
      </c>
      <c r="F79" s="21"/>
    </row>
    <row r="80" spans="1:6" ht="15.75" thickTop="1" x14ac:dyDescent="0.2">
      <c r="A80" s="21"/>
      <c r="B80" s="50"/>
      <c r="C80" s="50"/>
      <c r="D80" s="50"/>
      <c r="E80" s="36"/>
      <c r="F80" s="21"/>
    </row>
    <row r="81" spans="1:6" ht="15" x14ac:dyDescent="0.2">
      <c r="A81" s="21"/>
      <c r="B81" s="51" t="s">
        <v>17</v>
      </c>
      <c r="C81" s="51"/>
      <c r="D81" s="51"/>
      <c r="E81" s="36">
        <v>0</v>
      </c>
      <c r="F81" s="21"/>
    </row>
    <row r="82" spans="1:6" ht="15" x14ac:dyDescent="0.2">
      <c r="A82" s="21"/>
      <c r="B82" s="50"/>
      <c r="C82" s="50"/>
      <c r="D82" s="50"/>
      <c r="E82" s="36"/>
      <c r="F82" s="21"/>
    </row>
    <row r="83" spans="1:6" ht="19.5" customHeight="1" x14ac:dyDescent="0.2">
      <c r="A83" s="21"/>
      <c r="B83" s="37" t="s">
        <v>16</v>
      </c>
      <c r="C83" s="38"/>
      <c r="D83" s="38"/>
      <c r="E83" s="39">
        <f>E79-E81</f>
        <v>1430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2"/>
      <c r="C86" s="52"/>
      <c r="D86" s="52"/>
      <c r="E86" s="52"/>
      <c r="F86" s="21"/>
    </row>
    <row r="87" spans="1:6" ht="14.25" x14ac:dyDescent="0.2">
      <c r="A87" s="53" t="s">
        <v>28</v>
      </c>
      <c r="B87" s="53"/>
      <c r="C87" s="53"/>
      <c r="D87" s="53"/>
      <c r="E87" s="53"/>
      <c r="F87" s="53"/>
    </row>
    <row r="88" spans="1:6" ht="14.25" x14ac:dyDescent="0.2">
      <c r="A88" s="54" t="s">
        <v>29</v>
      </c>
      <c r="B88" s="54"/>
      <c r="C88" s="54"/>
      <c r="D88" s="54"/>
      <c r="E88" s="54"/>
      <c r="F88" s="5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5"/>
      <c r="C90" s="55"/>
      <c r="D90" s="55"/>
      <c r="E90" s="55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1A35B0F1-36A7-4BD5-8C4E-C1615E7A2AE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E5CB-BBDF-4329-9E71-7DEA40A632DF}">
  <sheetPr>
    <pageSetUpPr fitToPage="1"/>
  </sheetPr>
  <dimension ref="A12:F95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71</v>
      </c>
      <c r="C35" s="49"/>
      <c r="D35" s="49"/>
      <c r="E35" s="28">
        <f>1.5*325</f>
        <v>487.5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49" t="s">
        <v>72</v>
      </c>
      <c r="C37" s="49"/>
      <c r="D37" s="49"/>
      <c r="E37" s="28">
        <f>0.5*325</f>
        <v>162.5</v>
      </c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/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7"/>
      <c r="C66" s="57"/>
      <c r="D66" s="57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4.25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49"/>
      <c r="C71" s="49"/>
      <c r="D71" s="49"/>
      <c r="E71" s="28"/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SUM(E31:E71)</f>
        <v>650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68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13</v>
      </c>
      <c r="C75" s="26"/>
      <c r="D75" s="26"/>
      <c r="E75" s="29">
        <f>SUM(E72:E74)</f>
        <v>650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64.84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15</v>
      </c>
      <c r="C79" s="26"/>
      <c r="D79" s="26"/>
      <c r="E79" s="33">
        <f>SUM(E75:E77)</f>
        <v>747.34</v>
      </c>
      <c r="F79" s="21"/>
    </row>
    <row r="80" spans="1:6" ht="15.75" thickTop="1" x14ac:dyDescent="0.2">
      <c r="A80" s="21"/>
      <c r="B80" s="50"/>
      <c r="C80" s="50"/>
      <c r="D80" s="50"/>
      <c r="E80" s="36"/>
      <c r="F80" s="21"/>
    </row>
    <row r="81" spans="1:6" ht="15" x14ac:dyDescent="0.2">
      <c r="A81" s="21"/>
      <c r="B81" s="51" t="s">
        <v>17</v>
      </c>
      <c r="C81" s="51"/>
      <c r="D81" s="51"/>
      <c r="E81" s="36">
        <v>0</v>
      </c>
      <c r="F81" s="21"/>
    </row>
    <row r="82" spans="1:6" ht="15" x14ac:dyDescent="0.2">
      <c r="A82" s="21"/>
      <c r="B82" s="50"/>
      <c r="C82" s="50"/>
      <c r="D82" s="50"/>
      <c r="E82" s="36"/>
      <c r="F82" s="21"/>
    </row>
    <row r="83" spans="1:6" ht="19.5" customHeight="1" x14ac:dyDescent="0.2">
      <c r="A83" s="21"/>
      <c r="B83" s="37" t="s">
        <v>16</v>
      </c>
      <c r="C83" s="38"/>
      <c r="D83" s="38"/>
      <c r="E83" s="39">
        <f>E79-E81</f>
        <v>747.34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2"/>
      <c r="C86" s="52"/>
      <c r="D86" s="52"/>
      <c r="E86" s="52"/>
      <c r="F86" s="21"/>
    </row>
    <row r="87" spans="1:6" ht="14.25" x14ac:dyDescent="0.2">
      <c r="A87" s="53" t="s">
        <v>28</v>
      </c>
      <c r="B87" s="53"/>
      <c r="C87" s="53"/>
      <c r="D87" s="53"/>
      <c r="E87" s="53"/>
      <c r="F87" s="53"/>
    </row>
    <row r="88" spans="1:6" ht="14.25" x14ac:dyDescent="0.2">
      <c r="A88" s="54" t="s">
        <v>29</v>
      </c>
      <c r="B88" s="54"/>
      <c r="C88" s="54"/>
      <c r="D88" s="54"/>
      <c r="E88" s="54"/>
      <c r="F88" s="5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5"/>
      <c r="C90" s="55"/>
      <c r="D90" s="55"/>
      <c r="E90" s="55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92A6077C-7089-4139-9153-04FCF4CCA9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4C4C-B5D3-45EF-B256-E9512A7A0F53}">
  <sheetPr>
    <pageSetUpPr fitToPage="1"/>
  </sheetPr>
  <dimension ref="A12:F95"/>
  <sheetViews>
    <sheetView view="pageBreakPreview" zoomScale="80" zoomScaleNormal="100" zoomScaleSheetLayoutView="80" workbookViewId="0">
      <selection activeCell="B75" sqref="B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75</v>
      </c>
      <c r="C35" s="49"/>
      <c r="D35" s="49"/>
      <c r="E35" s="28">
        <f>1.5*325</f>
        <v>487.5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49"/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/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7"/>
      <c r="C66" s="57"/>
      <c r="D66" s="57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4.25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49"/>
      <c r="C71" s="49"/>
      <c r="D71" s="49"/>
      <c r="E71" s="28"/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SUM(E31:E71)</f>
        <v>487.5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39</v>
      </c>
      <c r="C74" s="26"/>
      <c r="D74" s="26"/>
      <c r="E74" s="30">
        <v>200</v>
      </c>
      <c r="F74" s="21"/>
    </row>
    <row r="75" spans="1:6" ht="13.5" customHeight="1" x14ac:dyDescent="0.2">
      <c r="A75" s="21"/>
      <c r="B75" s="25" t="s">
        <v>13</v>
      </c>
      <c r="C75" s="26"/>
      <c r="D75" s="26"/>
      <c r="E75" s="29">
        <f>SUM(E72:E74)</f>
        <v>687.5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34.380000000000003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68.58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15</v>
      </c>
      <c r="C79" s="26"/>
      <c r="D79" s="26"/>
      <c r="E79" s="33">
        <f>SUM(E75:E77)</f>
        <v>790.46</v>
      </c>
      <c r="F79" s="21"/>
    </row>
    <row r="80" spans="1:6" ht="15.75" thickTop="1" x14ac:dyDescent="0.2">
      <c r="A80" s="21"/>
      <c r="B80" s="50"/>
      <c r="C80" s="50"/>
      <c r="D80" s="50"/>
      <c r="E80" s="36"/>
      <c r="F80" s="21"/>
    </row>
    <row r="81" spans="1:6" ht="15" x14ac:dyDescent="0.2">
      <c r="A81" s="21"/>
      <c r="B81" s="51" t="s">
        <v>17</v>
      </c>
      <c r="C81" s="51"/>
      <c r="D81" s="51"/>
      <c r="E81" s="36">
        <v>0</v>
      </c>
      <c r="F81" s="21"/>
    </row>
    <row r="82" spans="1:6" ht="15" x14ac:dyDescent="0.2">
      <c r="A82" s="21"/>
      <c r="B82" s="50"/>
      <c r="C82" s="50"/>
      <c r="D82" s="50"/>
      <c r="E82" s="36"/>
      <c r="F82" s="21"/>
    </row>
    <row r="83" spans="1:6" ht="19.5" customHeight="1" x14ac:dyDescent="0.2">
      <c r="A83" s="21"/>
      <c r="B83" s="37" t="s">
        <v>16</v>
      </c>
      <c r="C83" s="38"/>
      <c r="D83" s="38"/>
      <c r="E83" s="39">
        <f>E79-E81</f>
        <v>790.46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2"/>
      <c r="C86" s="52"/>
      <c r="D86" s="52"/>
      <c r="E86" s="52"/>
      <c r="F86" s="21"/>
    </row>
    <row r="87" spans="1:6" ht="14.25" x14ac:dyDescent="0.2">
      <c r="A87" s="53" t="s">
        <v>28</v>
      </c>
      <c r="B87" s="53"/>
      <c r="C87" s="53"/>
      <c r="D87" s="53"/>
      <c r="E87" s="53"/>
      <c r="F87" s="53"/>
    </row>
    <row r="88" spans="1:6" ht="14.25" x14ac:dyDescent="0.2">
      <c r="A88" s="54" t="s">
        <v>29</v>
      </c>
      <c r="B88" s="54"/>
      <c r="C88" s="54"/>
      <c r="D88" s="54"/>
      <c r="E88" s="54"/>
      <c r="F88" s="5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5"/>
      <c r="C90" s="55"/>
      <c r="D90" s="55"/>
      <c r="E90" s="55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D8912947-188A-4559-A78F-2DB8896E13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88D-A384-419D-856B-D6D14927B467}">
  <sheetPr>
    <pageSetUpPr fitToPage="1"/>
  </sheetPr>
  <dimension ref="A12:F95"/>
  <sheetViews>
    <sheetView view="pageBreakPreview" zoomScale="80" zoomScaleNormal="100" zoomScaleSheetLayoutView="80" workbookViewId="0">
      <selection activeCell="E48" sqref="E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82</v>
      </c>
      <c r="C35" s="49"/>
      <c r="D35" s="49"/>
      <c r="E35" s="28">
        <f>3.5*350</f>
        <v>1225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49"/>
      <c r="C37" s="49"/>
      <c r="D37" s="49"/>
      <c r="E37" s="28"/>
      <c r="F37" s="21"/>
    </row>
    <row r="38" spans="1:6" ht="14.25" x14ac:dyDescent="0.2">
      <c r="A38" s="21"/>
      <c r="B38" s="49" t="s">
        <v>83</v>
      </c>
      <c r="C38" s="49"/>
      <c r="D38" s="49"/>
      <c r="E38" s="28">
        <f>0.5*350</f>
        <v>175</v>
      </c>
      <c r="F38" s="21"/>
    </row>
    <row r="39" spans="1:6" ht="14.25" x14ac:dyDescent="0.2">
      <c r="A39" s="21"/>
      <c r="B39" s="49"/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7"/>
      <c r="C66" s="57"/>
      <c r="D66" s="57"/>
      <c r="E66" s="28"/>
      <c r="F66" s="21"/>
    </row>
    <row r="67" spans="1:6" ht="14.25" x14ac:dyDescent="0.2">
      <c r="A67" s="21"/>
      <c r="B67" s="58"/>
      <c r="C67" s="58"/>
      <c r="D67" s="58"/>
      <c r="E67" s="28"/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4.25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49"/>
      <c r="C71" s="49"/>
      <c r="D71" s="49"/>
      <c r="E71" s="28"/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SUM(E31:E71)</f>
        <v>1400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39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13</v>
      </c>
      <c r="C75" s="26"/>
      <c r="D75" s="26"/>
      <c r="E75" s="29">
        <f>SUM(E72:E74)</f>
        <v>1400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70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139.65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15</v>
      </c>
      <c r="C79" s="26"/>
      <c r="D79" s="26"/>
      <c r="E79" s="33">
        <f>SUM(E75:E77)</f>
        <v>1609.65</v>
      </c>
      <c r="F79" s="21"/>
    </row>
    <row r="80" spans="1:6" ht="15.75" thickTop="1" x14ac:dyDescent="0.2">
      <c r="A80" s="21"/>
      <c r="B80" s="50"/>
      <c r="C80" s="50"/>
      <c r="D80" s="50"/>
      <c r="E80" s="36"/>
      <c r="F80" s="21"/>
    </row>
    <row r="81" spans="1:6" ht="15" x14ac:dyDescent="0.2">
      <c r="A81" s="21"/>
      <c r="B81" s="51" t="s">
        <v>17</v>
      </c>
      <c r="C81" s="51"/>
      <c r="D81" s="51"/>
      <c r="E81" s="36">
        <v>0</v>
      </c>
      <c r="F81" s="21"/>
    </row>
    <row r="82" spans="1:6" ht="15" x14ac:dyDescent="0.2">
      <c r="A82" s="21"/>
      <c r="B82" s="50"/>
      <c r="C82" s="50"/>
      <c r="D82" s="50"/>
      <c r="E82" s="36"/>
      <c r="F82" s="21"/>
    </row>
    <row r="83" spans="1:6" ht="19.5" customHeight="1" x14ac:dyDescent="0.2">
      <c r="A83" s="21"/>
      <c r="B83" s="37" t="s">
        <v>16</v>
      </c>
      <c r="C83" s="38"/>
      <c r="D83" s="38"/>
      <c r="E83" s="39">
        <f>E79-E81</f>
        <v>1609.65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2"/>
      <c r="C86" s="52"/>
      <c r="D86" s="52"/>
      <c r="E86" s="52"/>
      <c r="F86" s="21"/>
    </row>
    <row r="87" spans="1:6" ht="14.25" x14ac:dyDescent="0.2">
      <c r="A87" s="53" t="s">
        <v>28</v>
      </c>
      <c r="B87" s="53"/>
      <c r="C87" s="53"/>
      <c r="D87" s="53"/>
      <c r="E87" s="53"/>
      <c r="F87" s="53"/>
    </row>
    <row r="88" spans="1:6" ht="14.25" x14ac:dyDescent="0.2">
      <c r="A88" s="54" t="s">
        <v>29</v>
      </c>
      <c r="B88" s="54"/>
      <c r="C88" s="54"/>
      <c r="D88" s="54"/>
      <c r="E88" s="54"/>
      <c r="F88" s="54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5"/>
      <c r="C90" s="55"/>
      <c r="D90" s="55"/>
      <c r="E90" s="55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DB1FA305-F553-42CB-A207-5087414046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ECD8-0660-41FA-868C-DDAB9C0C4C6A}">
  <sheetPr>
    <pageSetUpPr fitToPage="1"/>
  </sheetPr>
  <dimension ref="A12:F94"/>
  <sheetViews>
    <sheetView view="pageBreakPreview" zoomScale="80" zoomScaleNormal="100" zoomScaleSheetLayoutView="80" workbookViewId="0">
      <selection activeCell="E42" sqref="E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86</v>
      </c>
      <c r="C35" s="49"/>
      <c r="D35" s="49"/>
      <c r="E35" s="28">
        <f>0.75*350</f>
        <v>262.5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49" t="s">
        <v>87</v>
      </c>
      <c r="C37" s="49"/>
      <c r="D37" s="49"/>
      <c r="E37" s="28">
        <f>0.75*350</f>
        <v>262.5</v>
      </c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88</v>
      </c>
      <c r="C39" s="49"/>
      <c r="D39" s="49"/>
      <c r="E39" s="28">
        <f>1.25*350</f>
        <v>437.5</v>
      </c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29.25" customHeight="1" x14ac:dyDescent="0.2">
      <c r="A41" s="21"/>
      <c r="B41" s="49" t="s">
        <v>89</v>
      </c>
      <c r="C41" s="49"/>
      <c r="D41" s="49"/>
      <c r="E41" s="28">
        <f>4*350</f>
        <v>1400</v>
      </c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61"/>
      <c r="C43" s="61"/>
      <c r="D43" s="61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49"/>
      <c r="C67" s="49"/>
      <c r="D67" s="49"/>
      <c r="E67" s="28"/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3.5" customHeight="1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SUM(E31:E70)</f>
        <v>2362.5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39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13</v>
      </c>
      <c r="C74" s="26"/>
      <c r="D74" s="26"/>
      <c r="E74" s="29">
        <f>SUM(E71:E73)</f>
        <v>2362.5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118.13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235.66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15</v>
      </c>
      <c r="C78" s="26"/>
      <c r="D78" s="26"/>
      <c r="E78" s="33">
        <f>SUM(E74:E76)</f>
        <v>2716.29</v>
      </c>
      <c r="F78" s="21"/>
    </row>
    <row r="79" spans="1:6" ht="15.75" thickTop="1" x14ac:dyDescent="0.2">
      <c r="A79" s="21"/>
      <c r="B79" s="50"/>
      <c r="C79" s="50"/>
      <c r="D79" s="50"/>
      <c r="E79" s="36"/>
      <c r="F79" s="21"/>
    </row>
    <row r="80" spans="1:6" ht="15" x14ac:dyDescent="0.2">
      <c r="A80" s="21"/>
      <c r="B80" s="51" t="s">
        <v>17</v>
      </c>
      <c r="C80" s="51"/>
      <c r="D80" s="51"/>
      <c r="E80" s="36">
        <v>0</v>
      </c>
      <c r="F80" s="21"/>
    </row>
    <row r="81" spans="1:6" ht="15" x14ac:dyDescent="0.2">
      <c r="A81" s="21"/>
      <c r="B81" s="50"/>
      <c r="C81" s="50"/>
      <c r="D81" s="50"/>
      <c r="E81" s="36"/>
      <c r="F81" s="21"/>
    </row>
    <row r="82" spans="1:6" ht="19.5" customHeight="1" x14ac:dyDescent="0.2">
      <c r="A82" s="21"/>
      <c r="B82" s="37" t="s">
        <v>16</v>
      </c>
      <c r="C82" s="38"/>
      <c r="D82" s="38"/>
      <c r="E82" s="39">
        <f>E78-E80</f>
        <v>2716.29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2"/>
      <c r="C85" s="52"/>
      <c r="D85" s="52"/>
      <c r="E85" s="52"/>
      <c r="F85" s="21"/>
    </row>
    <row r="86" spans="1:6" ht="14.25" x14ac:dyDescent="0.2">
      <c r="A86" s="53" t="s">
        <v>28</v>
      </c>
      <c r="B86" s="53"/>
      <c r="C86" s="53"/>
      <c r="D86" s="53"/>
      <c r="E86" s="53"/>
      <c r="F86" s="53"/>
    </row>
    <row r="87" spans="1:6" ht="14.25" x14ac:dyDescent="0.2">
      <c r="A87" s="54" t="s">
        <v>29</v>
      </c>
      <c r="B87" s="54"/>
      <c r="C87" s="54"/>
      <c r="D87" s="54"/>
      <c r="E87" s="54"/>
      <c r="F87" s="5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5"/>
      <c r="C89" s="55"/>
      <c r="D89" s="55"/>
      <c r="E89" s="55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92:D92"/>
    <mergeCell ref="B81:D81"/>
    <mergeCell ref="B85:E85"/>
    <mergeCell ref="A86:F86"/>
    <mergeCell ref="A87:F87"/>
    <mergeCell ref="B89:E89"/>
    <mergeCell ref="A90:F90"/>
    <mergeCell ref="B80:D8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557C5DB5-A6BD-400D-9996-CA0E61C42F6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9A9E-8FDF-41B2-AE84-4D3CEEE80DA7}">
  <sheetPr>
    <pageSetUpPr fitToPage="1"/>
  </sheetPr>
  <dimension ref="A12:F94"/>
  <sheetViews>
    <sheetView view="pageBreakPreview" topLeftCell="A16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6" t="s">
        <v>36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92</v>
      </c>
      <c r="C35" s="49"/>
      <c r="D35" s="49"/>
      <c r="E35" s="28">
        <f>0.75*350</f>
        <v>262.5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49"/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/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29.25" customHeight="1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61"/>
      <c r="C43" s="61"/>
      <c r="D43" s="61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49"/>
      <c r="C67" s="49"/>
      <c r="D67" s="49"/>
      <c r="E67" s="28"/>
      <c r="F67" s="21"/>
    </row>
    <row r="68" spans="1:6" ht="14.25" x14ac:dyDescent="0.2">
      <c r="A68" s="21"/>
      <c r="B68" s="49"/>
      <c r="C68" s="49"/>
      <c r="D68" s="49"/>
      <c r="E68" s="28"/>
      <c r="F68" s="21"/>
    </row>
    <row r="69" spans="1:6" ht="14.25" x14ac:dyDescent="0.2">
      <c r="A69" s="21"/>
      <c r="B69" s="49"/>
      <c r="C69" s="49"/>
      <c r="D69" s="49"/>
      <c r="E69" s="28"/>
      <c r="F69" s="21"/>
    </row>
    <row r="70" spans="1:6" ht="13.5" customHeight="1" x14ac:dyDescent="0.2">
      <c r="A70" s="21"/>
      <c r="B70" s="49"/>
      <c r="C70" s="49"/>
      <c r="D70" s="49"/>
      <c r="E70" s="28"/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SUM(E31:E70)</f>
        <v>262.5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39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13</v>
      </c>
      <c r="C74" s="26"/>
      <c r="D74" s="26"/>
      <c r="E74" s="29">
        <f>SUM(E71:E73)</f>
        <v>262.5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13.13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26.18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15</v>
      </c>
      <c r="C78" s="26"/>
      <c r="D78" s="26"/>
      <c r="E78" s="33">
        <f>SUM(E74:E76)</f>
        <v>301.81</v>
      </c>
      <c r="F78" s="21"/>
    </row>
    <row r="79" spans="1:6" ht="15.75" thickTop="1" x14ac:dyDescent="0.2">
      <c r="A79" s="21"/>
      <c r="B79" s="50"/>
      <c r="C79" s="50"/>
      <c r="D79" s="50"/>
      <c r="E79" s="36"/>
      <c r="F79" s="21"/>
    </row>
    <row r="80" spans="1:6" ht="15" x14ac:dyDescent="0.2">
      <c r="A80" s="21"/>
      <c r="B80" s="51" t="s">
        <v>17</v>
      </c>
      <c r="C80" s="51"/>
      <c r="D80" s="51"/>
      <c r="E80" s="36">
        <v>0</v>
      </c>
      <c r="F80" s="21"/>
    </row>
    <row r="81" spans="1:6" ht="15" x14ac:dyDescent="0.2">
      <c r="A81" s="21"/>
      <c r="B81" s="50"/>
      <c r="C81" s="50"/>
      <c r="D81" s="50"/>
      <c r="E81" s="36"/>
      <c r="F81" s="21"/>
    </row>
    <row r="82" spans="1:6" ht="19.5" customHeight="1" x14ac:dyDescent="0.2">
      <c r="A82" s="21"/>
      <c r="B82" s="37" t="s">
        <v>16</v>
      </c>
      <c r="C82" s="38"/>
      <c r="D82" s="38"/>
      <c r="E82" s="39">
        <f>E78-E80</f>
        <v>301.81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2"/>
      <c r="C85" s="52"/>
      <c r="D85" s="52"/>
      <c r="E85" s="52"/>
      <c r="F85" s="21"/>
    </row>
    <row r="86" spans="1:6" ht="14.25" x14ac:dyDescent="0.2">
      <c r="A86" s="53" t="s">
        <v>28</v>
      </c>
      <c r="B86" s="53"/>
      <c r="C86" s="53"/>
      <c r="D86" s="53"/>
      <c r="E86" s="53"/>
      <c r="F86" s="53"/>
    </row>
    <row r="87" spans="1:6" ht="14.25" x14ac:dyDescent="0.2">
      <c r="A87" s="54" t="s">
        <v>29</v>
      </c>
      <c r="B87" s="54"/>
      <c r="C87" s="54"/>
      <c r="D87" s="54"/>
      <c r="E87" s="54"/>
      <c r="F87" s="5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5"/>
      <c r="C89" s="55"/>
      <c r="D89" s="55"/>
      <c r="E89" s="55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3:B70" xr:uid="{5025F94E-97F6-4001-AB5F-51EF0125124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7" sqref="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42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43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44</v>
      </c>
      <c r="D11" s="7"/>
    </row>
    <row r="12" spans="1:4" x14ac:dyDescent="0.2">
      <c r="A12" s="6"/>
      <c r="B12" s="14"/>
      <c r="C12" s="8" t="s">
        <v>45</v>
      </c>
      <c r="D12" s="7"/>
    </row>
    <row r="13" spans="1:4" x14ac:dyDescent="0.2">
      <c r="A13" s="6"/>
      <c r="B13" s="14"/>
      <c r="C13" s="8" t="s">
        <v>46</v>
      </c>
      <c r="D13" s="7"/>
    </row>
    <row r="14" spans="1:4" x14ac:dyDescent="0.2">
      <c r="A14" s="6"/>
      <c r="B14" s="14"/>
      <c r="C14" s="8" t="s">
        <v>47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48</v>
      </c>
      <c r="D19" s="7"/>
    </row>
    <row r="20" spans="1:4" x14ac:dyDescent="0.2">
      <c r="A20" s="6"/>
      <c r="B20" s="14"/>
      <c r="C20" s="8" t="s">
        <v>49</v>
      </c>
      <c r="D20" s="7"/>
    </row>
    <row r="21" spans="1:4" x14ac:dyDescent="0.2">
      <c r="A21" s="6"/>
      <c r="B21" s="14"/>
      <c r="C21" s="8" t="s">
        <v>76</v>
      </c>
      <c r="D21" s="7"/>
    </row>
    <row r="22" spans="1:4" x14ac:dyDescent="0.2">
      <c r="A22" s="6"/>
      <c r="B22" s="14"/>
      <c r="C22" s="8" t="s">
        <v>50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51</v>
      </c>
      <c r="D30" s="7"/>
    </row>
    <row r="31" spans="1:4" x14ac:dyDescent="0.2">
      <c r="A31" s="6"/>
      <c r="B31" s="14"/>
      <c r="C31" s="8" t="s">
        <v>78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52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53</v>
      </c>
      <c r="D37" s="7"/>
    </row>
    <row r="38" spans="1:4" x14ac:dyDescent="0.2">
      <c r="A38" s="6"/>
      <c r="B38" s="14"/>
      <c r="C38" s="9" t="s">
        <v>79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54</v>
      </c>
      <c r="D43" s="7"/>
    </row>
    <row r="44" spans="1:4" x14ac:dyDescent="0.2">
      <c r="A44" s="6"/>
      <c r="B44" s="14"/>
      <c r="C44" s="8" t="s">
        <v>55</v>
      </c>
      <c r="D44" s="7"/>
    </row>
    <row r="45" spans="1:4" x14ac:dyDescent="0.2">
      <c r="A45" s="6"/>
      <c r="B45" s="14"/>
      <c r="C45" s="8" t="s">
        <v>56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D77C-517C-4CD8-9382-65EAEC608E4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3"/>
      <c r="B1" s="63"/>
      <c r="C1" s="63"/>
      <c r="D1" s="64"/>
      <c r="E1" s="65"/>
      <c r="F1" s="65"/>
    </row>
    <row r="2" spans="1:6" ht="12.75" customHeight="1" x14ac:dyDescent="0.2">
      <c r="A2" s="63"/>
      <c r="B2" s="63"/>
      <c r="C2" s="63"/>
      <c r="D2" s="64"/>
      <c r="E2" s="65"/>
      <c r="F2" s="65"/>
    </row>
    <row r="3" spans="1:6" ht="12.75" customHeight="1" x14ac:dyDescent="0.2">
      <c r="A3" s="63"/>
      <c r="B3" s="63"/>
      <c r="C3" s="63"/>
      <c r="D3" s="64"/>
      <c r="E3" s="65"/>
      <c r="F3" s="65"/>
    </row>
    <row r="4" spans="1:6" ht="12.75" customHeight="1" x14ac:dyDescent="0.2">
      <c r="A4" s="63"/>
      <c r="B4" s="63"/>
      <c r="C4" s="63"/>
      <c r="D4" s="64"/>
      <c r="E4" s="65"/>
      <c r="F4" s="65"/>
    </row>
    <row r="5" spans="1:6" ht="12.75" customHeight="1" x14ac:dyDescent="0.2">
      <c r="A5" s="63"/>
      <c r="B5" s="63"/>
      <c r="C5" s="63"/>
      <c r="D5" s="64"/>
      <c r="E5" s="65"/>
      <c r="F5" s="65"/>
    </row>
    <row r="6" spans="1:6" ht="12.75" customHeight="1" x14ac:dyDescent="0.2">
      <c r="A6" s="63"/>
      <c r="B6" s="63"/>
      <c r="C6" s="63"/>
      <c r="D6" s="64"/>
      <c r="E6" s="65"/>
      <c r="F6" s="65"/>
    </row>
    <row r="7" spans="1:6" ht="12.75" customHeight="1" x14ac:dyDescent="0.2">
      <c r="A7" s="63"/>
      <c r="B7" s="63"/>
      <c r="C7" s="63"/>
      <c r="D7" s="64"/>
      <c r="E7" s="65"/>
      <c r="F7" s="65"/>
    </row>
    <row r="8" spans="1:6" ht="12.75" customHeight="1" x14ac:dyDescent="0.2">
      <c r="A8" s="63"/>
      <c r="B8" s="63"/>
      <c r="C8" s="63"/>
      <c r="D8" s="64"/>
      <c r="E8" s="65"/>
      <c r="F8" s="65"/>
    </row>
    <row r="9" spans="1:6" ht="12.75" customHeight="1" x14ac:dyDescent="0.2">
      <c r="A9" s="63"/>
      <c r="B9" s="63"/>
      <c r="C9" s="63"/>
      <c r="D9" s="64"/>
      <c r="E9" s="65"/>
      <c r="F9" s="65"/>
    </row>
    <row r="10" spans="1:6" ht="12.75" customHeight="1" x14ac:dyDescent="0.2">
      <c r="A10" s="63"/>
      <c r="B10" s="63"/>
      <c r="C10" s="63"/>
      <c r="D10" s="64"/>
      <c r="E10" s="65"/>
      <c r="F10" s="65"/>
    </row>
    <row r="11" spans="1:6" ht="12.75" customHeight="1" x14ac:dyDescent="0.2">
      <c r="A11" s="63"/>
      <c r="B11" s="63"/>
      <c r="C11" s="63"/>
      <c r="D11" s="64"/>
      <c r="E11" s="65"/>
      <c r="F11" s="65"/>
    </row>
    <row r="12" spans="1:6" ht="12.75" customHeight="1" x14ac:dyDescent="0.2">
      <c r="A12" s="63"/>
      <c r="B12" s="66"/>
      <c r="C12" s="66"/>
      <c r="D12" s="64"/>
      <c r="E12" s="65"/>
      <c r="F12" s="65"/>
    </row>
    <row r="13" spans="1:6" ht="12.75" customHeight="1" x14ac:dyDescent="0.2">
      <c r="A13" s="63"/>
      <c r="B13" s="66"/>
      <c r="C13" s="66"/>
      <c r="D13" s="64"/>
      <c r="E13" s="65"/>
      <c r="F13" s="65"/>
    </row>
    <row r="14" spans="1:6" ht="12.75" customHeight="1" x14ac:dyDescent="0.2">
      <c r="A14" s="63"/>
      <c r="B14" s="66"/>
      <c r="C14" s="66"/>
      <c r="D14" s="64"/>
      <c r="E14" s="65"/>
      <c r="F14" s="65"/>
    </row>
    <row r="15" spans="1:6" ht="12.75" customHeight="1" x14ac:dyDescent="0.2">
      <c r="A15" s="63"/>
      <c r="B15" s="66"/>
      <c r="C15" s="66"/>
      <c r="D15" s="64"/>
      <c r="E15" s="65"/>
      <c r="F15" s="65"/>
    </row>
    <row r="16" spans="1:6" ht="12.75" customHeight="1" x14ac:dyDescent="0.2">
      <c r="A16" s="63"/>
      <c r="B16" s="66"/>
      <c r="C16" s="66"/>
      <c r="D16" s="64"/>
      <c r="E16" s="65"/>
      <c r="F16" s="65"/>
    </row>
    <row r="17" spans="1:6" ht="12.75" customHeight="1" x14ac:dyDescent="0.2">
      <c r="A17" s="63"/>
      <c r="B17" s="66"/>
      <c r="C17" s="66"/>
      <c r="D17" s="64"/>
      <c r="E17" s="65"/>
      <c r="F17" s="65"/>
    </row>
    <row r="18" spans="1:6" ht="12.75" customHeight="1" x14ac:dyDescent="0.2">
      <c r="A18" s="63"/>
      <c r="B18" s="66"/>
      <c r="C18" s="66"/>
      <c r="D18" s="64"/>
      <c r="E18" s="65"/>
      <c r="F18" s="65"/>
    </row>
    <row r="19" spans="1:6" ht="12.75" customHeight="1" x14ac:dyDescent="0.2">
      <c r="A19" s="63"/>
      <c r="B19" s="66"/>
      <c r="C19" s="66"/>
      <c r="D19" s="64"/>
      <c r="E19" s="65"/>
      <c r="F19" s="65"/>
    </row>
    <row r="20" spans="1:6" ht="12.75" customHeight="1" x14ac:dyDescent="0.2">
      <c r="A20" s="63"/>
      <c r="B20" s="66"/>
      <c r="C20" s="66"/>
      <c r="D20" s="64"/>
      <c r="E20" s="65"/>
      <c r="F20" s="65"/>
    </row>
    <row r="21" spans="1:6" ht="15" customHeight="1" x14ac:dyDescent="0.2">
      <c r="A21" s="67"/>
      <c r="B21" s="68" t="s">
        <v>93</v>
      </c>
      <c r="C21" s="68"/>
      <c r="D21" s="69"/>
      <c r="E21" s="70"/>
      <c r="F21" s="70"/>
    </row>
    <row r="22" spans="1:6" ht="15" customHeight="1" x14ac:dyDescent="0.2">
      <c r="A22" s="67"/>
      <c r="B22" s="67"/>
      <c r="C22" s="67"/>
      <c r="D22" s="69"/>
      <c r="E22" s="70"/>
      <c r="F22" s="70"/>
    </row>
    <row r="23" spans="1:6" ht="15" customHeight="1" x14ac:dyDescent="0.2">
      <c r="A23" s="67"/>
      <c r="B23" s="68" t="s">
        <v>94</v>
      </c>
      <c r="C23" s="68"/>
      <c r="D23" s="69"/>
      <c r="E23" s="70"/>
      <c r="F23" s="70"/>
    </row>
    <row r="24" spans="1:6" ht="15" customHeight="1" x14ac:dyDescent="0.2">
      <c r="A24" s="67"/>
      <c r="B24" s="71" t="s">
        <v>95</v>
      </c>
      <c r="C24" s="67"/>
      <c r="D24" s="69"/>
      <c r="E24" s="70"/>
      <c r="F24" s="70"/>
    </row>
    <row r="25" spans="1:6" ht="15" customHeight="1" x14ac:dyDescent="0.2">
      <c r="A25" s="67"/>
      <c r="B25" s="67" t="s">
        <v>96</v>
      </c>
      <c r="C25" s="67"/>
      <c r="D25" s="69"/>
      <c r="E25" s="70"/>
      <c r="F25" s="70"/>
    </row>
    <row r="26" spans="1:6" ht="15" customHeight="1" x14ac:dyDescent="0.2">
      <c r="A26" s="67"/>
      <c r="B26" s="67" t="s">
        <v>97</v>
      </c>
      <c r="C26" s="67"/>
      <c r="D26" s="69"/>
      <c r="E26" s="70"/>
      <c r="F26" s="70"/>
    </row>
    <row r="27" spans="1:6" ht="15" customHeight="1" x14ac:dyDescent="0.2">
      <c r="A27" s="68"/>
      <c r="B27" s="67" t="s">
        <v>98</v>
      </c>
      <c r="C27" s="67"/>
      <c r="D27" s="72"/>
      <c r="E27" s="73"/>
      <c r="F27" s="73"/>
    </row>
    <row r="28" spans="1:6" ht="15.95" customHeight="1" x14ac:dyDescent="0.2">
      <c r="A28" s="67"/>
      <c r="B28" s="68"/>
      <c r="C28" s="68"/>
      <c r="D28" s="73" t="s">
        <v>11</v>
      </c>
      <c r="E28" s="74" t="s">
        <v>99</v>
      </c>
      <c r="F28" s="74"/>
    </row>
    <row r="29" spans="1:6" ht="13.5" customHeight="1" thickBot="1" x14ac:dyDescent="0.25">
      <c r="A29" s="75"/>
      <c r="B29" s="75"/>
      <c r="C29" s="75"/>
      <c r="D29" s="76"/>
      <c r="E29" s="77"/>
      <c r="F29" s="77"/>
    </row>
    <row r="30" spans="1:6" ht="21.75" customHeight="1" x14ac:dyDescent="0.2">
      <c r="A30" s="78" t="s">
        <v>0</v>
      </c>
      <c r="B30" s="78"/>
      <c r="C30" s="78"/>
      <c r="D30" s="78"/>
      <c r="E30" s="78"/>
      <c r="F30" s="79"/>
    </row>
    <row r="31" spans="1:6" ht="14.25" customHeight="1" x14ac:dyDescent="0.2">
      <c r="A31" s="80"/>
      <c r="B31" s="80"/>
      <c r="C31" s="80"/>
      <c r="D31" s="80"/>
      <c r="E31" s="80"/>
      <c r="F31" s="80"/>
    </row>
    <row r="32" spans="1:6" ht="14.25" customHeight="1" x14ac:dyDescent="0.2">
      <c r="A32" s="81"/>
      <c r="B32" s="82" t="s">
        <v>6</v>
      </c>
      <c r="C32" s="83"/>
      <c r="D32" s="84"/>
      <c r="E32" s="85"/>
      <c r="F32" s="85"/>
    </row>
    <row r="33" spans="1:6" ht="14.25" customHeight="1" x14ac:dyDescent="0.2">
      <c r="A33" s="81"/>
      <c r="B33" s="81"/>
      <c r="C33" s="81"/>
      <c r="D33" s="84"/>
      <c r="E33" s="85"/>
      <c r="F33" s="85"/>
    </row>
    <row r="34" spans="1:6" ht="14.25" customHeight="1" x14ac:dyDescent="0.2">
      <c r="A34" s="81"/>
      <c r="B34" s="86" t="s">
        <v>100</v>
      </c>
      <c r="C34" s="87"/>
      <c r="D34" s="88"/>
      <c r="E34" s="88"/>
      <c r="F34" s="88"/>
    </row>
    <row r="35" spans="1:6" ht="14.25" customHeight="1" x14ac:dyDescent="0.2">
      <c r="A35" s="81"/>
      <c r="B35" s="86" t="s">
        <v>101</v>
      </c>
      <c r="C35" s="89"/>
      <c r="D35" s="88"/>
      <c r="E35" s="88"/>
      <c r="F35" s="88"/>
    </row>
    <row r="36" spans="1:6" ht="14.25" customHeight="1" x14ac:dyDescent="0.2">
      <c r="A36" s="81"/>
      <c r="B36" s="86" t="s">
        <v>102</v>
      </c>
      <c r="C36" s="87"/>
      <c r="D36" s="88"/>
      <c r="E36" s="88"/>
      <c r="F36" s="88"/>
    </row>
    <row r="37" spans="1:6" ht="14.25" customHeight="1" x14ac:dyDescent="0.2">
      <c r="A37" s="81"/>
      <c r="B37" s="86" t="s">
        <v>101</v>
      </c>
      <c r="C37" s="87"/>
      <c r="D37" s="88"/>
      <c r="E37" s="88"/>
      <c r="F37" s="88"/>
    </row>
    <row r="38" spans="1:6" ht="14.25" customHeight="1" x14ac:dyDescent="0.2">
      <c r="A38" s="81"/>
      <c r="B38" s="86" t="s">
        <v>103</v>
      </c>
      <c r="C38" s="87"/>
      <c r="D38" s="88"/>
      <c r="E38" s="88"/>
      <c r="F38" s="88"/>
    </row>
    <row r="39" spans="1:6" ht="14.25" customHeight="1" x14ac:dyDescent="0.2">
      <c r="A39" s="81"/>
      <c r="B39" s="86" t="s">
        <v>101</v>
      </c>
      <c r="C39" s="87"/>
      <c r="D39" s="88"/>
      <c r="E39" s="88"/>
      <c r="F39" s="88"/>
    </row>
    <row r="40" spans="1:6" ht="14.25" customHeight="1" x14ac:dyDescent="0.2">
      <c r="A40" s="81"/>
      <c r="B40" s="86" t="s">
        <v>104</v>
      </c>
      <c r="C40" s="89"/>
      <c r="D40" s="88"/>
      <c r="E40" s="88"/>
      <c r="F40" s="88"/>
    </row>
    <row r="41" spans="1:6" ht="14.25" customHeight="1" x14ac:dyDescent="0.2">
      <c r="A41" s="81"/>
      <c r="B41" s="86" t="s">
        <v>101</v>
      </c>
      <c r="C41" s="87"/>
      <c r="D41" s="88"/>
      <c r="E41" s="88"/>
      <c r="F41" s="88"/>
    </row>
    <row r="42" spans="1:6" ht="14.25" customHeight="1" x14ac:dyDescent="0.2">
      <c r="A42" s="81"/>
      <c r="B42" s="86" t="s">
        <v>41</v>
      </c>
      <c r="C42" s="87"/>
      <c r="D42" s="88"/>
      <c r="E42" s="88"/>
      <c r="F42" s="88"/>
    </row>
    <row r="43" spans="1:6" ht="14.25" customHeight="1" x14ac:dyDescent="0.2">
      <c r="A43" s="81"/>
      <c r="B43" s="86" t="s">
        <v>101</v>
      </c>
      <c r="C43" s="87"/>
      <c r="D43" s="88"/>
      <c r="E43" s="88"/>
      <c r="F43" s="88"/>
    </row>
    <row r="44" spans="1:6" ht="14.25" customHeight="1" x14ac:dyDescent="0.2">
      <c r="A44" s="81"/>
      <c r="B44" s="86" t="s">
        <v>105</v>
      </c>
      <c r="C44" s="87"/>
      <c r="D44" s="88"/>
      <c r="E44" s="88"/>
      <c r="F44" s="88"/>
    </row>
    <row r="45" spans="1:6" ht="14.25" customHeight="1" x14ac:dyDescent="0.2">
      <c r="A45" s="81"/>
      <c r="B45" s="86" t="s">
        <v>101</v>
      </c>
      <c r="C45" s="87"/>
      <c r="D45" s="88"/>
      <c r="E45" s="88"/>
      <c r="F45" s="88"/>
    </row>
    <row r="46" spans="1:6" ht="14.25" customHeight="1" x14ac:dyDescent="0.2">
      <c r="A46" s="81"/>
      <c r="B46" s="86" t="s">
        <v>106</v>
      </c>
      <c r="C46" s="87"/>
      <c r="D46" s="88"/>
      <c r="E46" s="88"/>
      <c r="F46" s="88"/>
    </row>
    <row r="47" spans="1:6" ht="14.25" customHeight="1" x14ac:dyDescent="0.2">
      <c r="A47" s="81"/>
      <c r="B47" s="86" t="s">
        <v>101</v>
      </c>
      <c r="C47" s="87"/>
      <c r="D47" s="88"/>
      <c r="E47" s="88"/>
      <c r="F47" s="88"/>
    </row>
    <row r="48" spans="1:6" ht="14.25" customHeight="1" x14ac:dyDescent="0.2">
      <c r="A48" s="81"/>
      <c r="B48" s="86" t="s">
        <v>107</v>
      </c>
      <c r="C48" s="87"/>
      <c r="D48" s="88"/>
      <c r="E48" s="88"/>
      <c r="F48" s="88"/>
    </row>
    <row r="49" spans="1:6" ht="14.25" customHeight="1" x14ac:dyDescent="0.2">
      <c r="A49" s="81"/>
      <c r="B49" s="86" t="s">
        <v>101</v>
      </c>
      <c r="C49" s="87"/>
      <c r="D49" s="88"/>
      <c r="E49" s="88"/>
      <c r="F49" s="88"/>
    </row>
    <row r="50" spans="1:6" ht="14.25" customHeight="1" x14ac:dyDescent="0.2">
      <c r="A50" s="81"/>
      <c r="B50" s="86" t="s">
        <v>108</v>
      </c>
      <c r="C50" s="90"/>
      <c r="D50" s="90"/>
      <c r="E50" s="88"/>
      <c r="F50" s="88"/>
    </row>
    <row r="51" spans="1:6" ht="14.25" customHeight="1" x14ac:dyDescent="0.2">
      <c r="A51" s="81"/>
      <c r="B51" s="86" t="s">
        <v>101</v>
      </c>
      <c r="C51" s="87"/>
      <c r="D51" s="88"/>
      <c r="E51" s="88"/>
      <c r="F51" s="88"/>
    </row>
    <row r="52" spans="1:6" ht="14.25" customHeight="1" x14ac:dyDescent="0.2">
      <c r="A52" s="81"/>
      <c r="B52" s="86" t="s">
        <v>50</v>
      </c>
      <c r="C52" s="87"/>
      <c r="D52" s="88"/>
      <c r="E52" s="88"/>
      <c r="F52" s="88"/>
    </row>
    <row r="53" spans="1:6" ht="14.25" customHeight="1" x14ac:dyDescent="0.2">
      <c r="A53" s="81"/>
      <c r="B53" s="86" t="s">
        <v>101</v>
      </c>
      <c r="C53" s="87"/>
      <c r="D53" s="88"/>
      <c r="E53" s="88"/>
      <c r="F53" s="88"/>
    </row>
    <row r="54" spans="1:6" ht="14.25" customHeight="1" x14ac:dyDescent="0.2">
      <c r="A54" s="81"/>
      <c r="B54" s="86" t="s">
        <v>19</v>
      </c>
      <c r="C54" s="87"/>
      <c r="D54" s="88"/>
      <c r="E54" s="88"/>
      <c r="F54" s="88"/>
    </row>
    <row r="55" spans="1:6" ht="14.25" customHeight="1" x14ac:dyDescent="0.2">
      <c r="A55" s="81"/>
      <c r="B55" s="86" t="s">
        <v>101</v>
      </c>
      <c r="C55" s="87"/>
      <c r="D55" s="88"/>
      <c r="E55" s="88"/>
      <c r="F55" s="88"/>
    </row>
    <row r="56" spans="1:6" ht="14.25" customHeight="1" x14ac:dyDescent="0.2">
      <c r="A56" s="81"/>
      <c r="B56" s="86" t="s">
        <v>21</v>
      </c>
      <c r="C56" s="87"/>
      <c r="D56" s="88"/>
      <c r="E56" s="88"/>
      <c r="F56" s="88"/>
    </row>
    <row r="57" spans="1:6" ht="14.25" customHeight="1" x14ac:dyDescent="0.2">
      <c r="A57" s="81"/>
      <c r="B57" s="86" t="s">
        <v>101</v>
      </c>
      <c r="C57" s="87"/>
      <c r="D57" s="88"/>
      <c r="E57" s="88"/>
      <c r="F57" s="88"/>
    </row>
    <row r="58" spans="1:6" ht="14.25" customHeight="1" x14ac:dyDescent="0.2">
      <c r="A58" s="81"/>
      <c r="B58" s="86" t="s">
        <v>32</v>
      </c>
      <c r="C58" s="87"/>
      <c r="D58" s="88"/>
      <c r="E58" s="88"/>
      <c r="F58" s="88"/>
    </row>
    <row r="59" spans="1:6" ht="14.25" customHeight="1" x14ac:dyDescent="0.2">
      <c r="A59" s="81"/>
      <c r="B59" s="86"/>
      <c r="C59" s="87"/>
      <c r="D59" s="88"/>
      <c r="E59" s="88"/>
      <c r="F59" s="88"/>
    </row>
    <row r="60" spans="1:6" ht="14.25" customHeight="1" x14ac:dyDescent="0.2">
      <c r="A60" s="81"/>
      <c r="B60" s="86"/>
      <c r="C60" s="87"/>
      <c r="D60" s="88"/>
      <c r="E60" s="88"/>
      <c r="F60" s="88"/>
    </row>
    <row r="61" spans="1:6" ht="14.25" customHeight="1" x14ac:dyDescent="0.2">
      <c r="A61" s="81"/>
      <c r="B61" s="86"/>
      <c r="C61" s="87"/>
      <c r="D61" s="88"/>
      <c r="E61" s="88"/>
      <c r="F61" s="88"/>
    </row>
    <row r="62" spans="1:6" ht="14.25" customHeight="1" x14ac:dyDescent="0.2">
      <c r="A62" s="81"/>
      <c r="B62" s="86"/>
      <c r="C62" s="87"/>
      <c r="D62" s="88"/>
      <c r="E62" s="88"/>
      <c r="F62" s="88"/>
    </row>
    <row r="63" spans="1:6" ht="14.25" customHeight="1" x14ac:dyDescent="0.2">
      <c r="A63" s="81"/>
      <c r="B63" s="91"/>
      <c r="C63" s="92"/>
      <c r="D63" s="93"/>
      <c r="E63" s="88"/>
      <c r="F63" s="88"/>
    </row>
    <row r="64" spans="1:6" ht="14.25" customHeight="1" x14ac:dyDescent="0.2">
      <c r="A64" s="81"/>
      <c r="B64" s="91"/>
      <c r="C64" s="94"/>
      <c r="D64" s="95"/>
      <c r="E64" s="88"/>
      <c r="F64" s="88"/>
    </row>
    <row r="65" spans="1:6" ht="14.25" customHeight="1" x14ac:dyDescent="0.2">
      <c r="A65" s="81"/>
      <c r="B65" s="86"/>
      <c r="C65" s="96" t="s">
        <v>109</v>
      </c>
      <c r="D65" s="97" t="s">
        <v>110</v>
      </c>
      <c r="E65" s="88"/>
      <c r="F65" s="88"/>
    </row>
    <row r="66" spans="1:6" ht="14.25" customHeight="1" x14ac:dyDescent="0.2">
      <c r="A66" s="81"/>
      <c r="B66" s="98"/>
      <c r="C66" s="94">
        <v>24.5</v>
      </c>
      <c r="D66" s="95">
        <v>350</v>
      </c>
      <c r="E66" s="99"/>
      <c r="F66" s="99"/>
    </row>
    <row r="67" spans="1:6" ht="14.25" customHeight="1" x14ac:dyDescent="0.2">
      <c r="A67" s="81"/>
      <c r="B67" s="100"/>
      <c r="C67" s="94"/>
      <c r="D67" s="95"/>
      <c r="E67" s="88"/>
      <c r="F67" s="88"/>
    </row>
    <row r="68" spans="1:6" ht="13.5" customHeight="1" x14ac:dyDescent="0.2">
      <c r="A68" s="81"/>
      <c r="B68" s="101"/>
      <c r="C68" s="102"/>
      <c r="D68" s="102"/>
      <c r="E68" s="102"/>
      <c r="F68" s="81"/>
    </row>
    <row r="69" spans="1:6" ht="15.95" customHeight="1" x14ac:dyDescent="0.2">
      <c r="A69" s="67"/>
      <c r="B69" s="103" t="s">
        <v>14</v>
      </c>
      <c r="C69" s="103"/>
      <c r="D69" s="69"/>
      <c r="E69" s="104">
        <v>8575</v>
      </c>
      <c r="F69" s="104"/>
    </row>
    <row r="70" spans="1:6" ht="15.95" customHeight="1" x14ac:dyDescent="0.2">
      <c r="A70" s="67"/>
      <c r="B70" s="105" t="s">
        <v>12</v>
      </c>
      <c r="C70" s="106"/>
      <c r="D70" s="69"/>
      <c r="E70" s="107">
        <v>0</v>
      </c>
      <c r="F70" s="107"/>
    </row>
    <row r="71" spans="1:6" ht="15.95" customHeight="1" x14ac:dyDescent="0.2">
      <c r="A71" s="67"/>
      <c r="B71" s="108" t="s">
        <v>111</v>
      </c>
      <c r="C71" s="106"/>
      <c r="D71" s="69"/>
      <c r="E71" s="107">
        <v>0</v>
      </c>
      <c r="F71" s="107"/>
    </row>
    <row r="72" spans="1:6" ht="15.95" customHeight="1" x14ac:dyDescent="0.2">
      <c r="A72" s="67"/>
      <c r="B72" s="108" t="s">
        <v>112</v>
      </c>
      <c r="C72" s="106"/>
      <c r="D72" s="69"/>
      <c r="E72" s="107">
        <v>0</v>
      </c>
      <c r="F72" s="107"/>
    </row>
    <row r="73" spans="1:6" ht="15.95" customHeight="1" x14ac:dyDescent="0.2">
      <c r="A73" s="67"/>
      <c r="B73" s="68" t="s">
        <v>13</v>
      </c>
      <c r="C73" s="103"/>
      <c r="D73" s="69"/>
      <c r="E73" s="109">
        <v>8575</v>
      </c>
      <c r="F73" s="109"/>
    </row>
    <row r="74" spans="1:6" ht="15.95" customHeight="1" x14ac:dyDescent="0.2">
      <c r="A74" s="67"/>
      <c r="B74" s="106" t="s">
        <v>5</v>
      </c>
      <c r="C74" s="110">
        <v>0.05</v>
      </c>
      <c r="D74" s="106"/>
      <c r="E74" s="111">
        <v>428.75</v>
      </c>
      <c r="F74" s="111"/>
    </row>
    <row r="75" spans="1:6" ht="15.95" customHeight="1" x14ac:dyDescent="0.2">
      <c r="A75" s="67"/>
      <c r="B75" s="112" t="s">
        <v>4</v>
      </c>
      <c r="C75" s="113">
        <v>9.9750000000000005E-2</v>
      </c>
      <c r="D75" s="106"/>
      <c r="E75" s="114">
        <v>855.36</v>
      </c>
      <c r="F75" s="111"/>
    </row>
    <row r="76" spans="1:6" ht="15.95" customHeight="1" x14ac:dyDescent="0.2">
      <c r="A76" s="67"/>
      <c r="B76" s="82"/>
      <c r="C76" s="67"/>
      <c r="D76" s="69"/>
      <c r="E76" s="70"/>
      <c r="F76" s="70"/>
    </row>
    <row r="77" spans="1:6" ht="15.95" customHeight="1" thickBot="1" x14ac:dyDescent="0.25">
      <c r="A77" s="67"/>
      <c r="B77" s="115" t="s">
        <v>15</v>
      </c>
      <c r="C77" s="103"/>
      <c r="D77" s="116"/>
      <c r="E77" s="117">
        <v>9859.11</v>
      </c>
      <c r="F77" s="118"/>
    </row>
    <row r="78" spans="1:6" ht="15.95" customHeight="1" thickTop="1" x14ac:dyDescent="0.2">
      <c r="A78" s="67"/>
      <c r="B78" s="112"/>
      <c r="C78" s="112"/>
      <c r="D78" s="112"/>
      <c r="E78" s="119"/>
      <c r="F78" s="112"/>
    </row>
    <row r="79" spans="1:6" ht="15.95" customHeight="1" x14ac:dyDescent="0.2">
      <c r="A79" s="67"/>
      <c r="B79" s="82" t="s">
        <v>17</v>
      </c>
      <c r="C79" s="112"/>
      <c r="D79" s="69"/>
      <c r="E79" s="70">
        <v>0</v>
      </c>
      <c r="F79" s="70"/>
    </row>
    <row r="80" spans="1:6" ht="15.95" customHeight="1" x14ac:dyDescent="0.2">
      <c r="A80" s="67"/>
      <c r="B80" s="103"/>
      <c r="C80" s="112"/>
      <c r="D80" s="112"/>
      <c r="E80" s="119"/>
      <c r="F80" s="112"/>
    </row>
    <row r="81" spans="1:6" ht="15.95" customHeight="1" x14ac:dyDescent="0.2">
      <c r="A81" s="67"/>
      <c r="B81" s="120" t="s">
        <v>16</v>
      </c>
      <c r="C81" s="121"/>
      <c r="D81" s="122"/>
      <c r="E81" s="123">
        <v>9859.11</v>
      </c>
      <c r="F81" s="70"/>
    </row>
    <row r="82" spans="1:6" ht="15.95" customHeight="1" x14ac:dyDescent="0.2">
      <c r="A82" s="67"/>
      <c r="B82" s="67"/>
      <c r="C82" s="67"/>
      <c r="D82" s="69"/>
      <c r="E82" s="70"/>
      <c r="F82" s="70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28</v>
      </c>
      <c r="B84" s="128"/>
      <c r="C84" s="128"/>
      <c r="D84" s="128"/>
      <c r="E84" s="128"/>
      <c r="F84" s="82"/>
    </row>
    <row r="85" spans="1:6" ht="15.95" customHeight="1" x14ac:dyDescent="0.2">
      <c r="A85" s="129" t="s">
        <v>29</v>
      </c>
      <c r="B85" s="129"/>
      <c r="C85" s="129"/>
      <c r="D85" s="129"/>
      <c r="E85" s="129"/>
      <c r="F85" s="130"/>
    </row>
    <row r="86" spans="1:6" ht="15.95" customHeight="1" x14ac:dyDescent="0.2">
      <c r="A86" s="131"/>
      <c r="B86" s="131"/>
      <c r="C86" s="131"/>
      <c r="D86" s="131"/>
      <c r="E86" s="131"/>
      <c r="F86" s="130"/>
    </row>
    <row r="87" spans="1:6" ht="15.95" customHeight="1" x14ac:dyDescent="0.2">
      <c r="A87" s="131"/>
      <c r="B87" s="131"/>
      <c r="C87" s="131"/>
      <c r="D87" s="131"/>
      <c r="E87" s="131"/>
      <c r="F87" s="130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17</vt:i4>
      </vt:variant>
    </vt:vector>
  </HeadingPairs>
  <TitlesOfParts>
    <vt:vector size="26" baseType="lpstr">
      <vt:lpstr>11-12-21 (2)</vt:lpstr>
      <vt:lpstr>04-02-22 (2)</vt:lpstr>
      <vt:lpstr>15-10-22</vt:lpstr>
      <vt:lpstr>20-12-22</vt:lpstr>
      <vt:lpstr>03-10-23</vt:lpstr>
      <vt:lpstr>17-06-24</vt:lpstr>
      <vt:lpstr>28-07-24</vt:lpstr>
      <vt:lpstr>Activités</vt:lpstr>
      <vt:lpstr>2024-10-17 - 24-24564</vt:lpstr>
      <vt:lpstr>Liste_Activités</vt:lpstr>
      <vt:lpstr>'03-10-23'!Print_Area</vt:lpstr>
      <vt:lpstr>'04-02-22 (2)'!Print_Area</vt:lpstr>
      <vt:lpstr>'11-12-21 (2)'!Print_Area</vt:lpstr>
      <vt:lpstr>'15-10-22'!Print_Area</vt:lpstr>
      <vt:lpstr>'17-06-24'!Print_Area</vt:lpstr>
      <vt:lpstr>'20-12-22'!Print_Area</vt:lpstr>
      <vt:lpstr>'28-07-24'!Print_Area</vt:lpstr>
      <vt:lpstr>Activités!Print_Area</vt:lpstr>
      <vt:lpstr>'03-10-23'!Zone_d_impression</vt:lpstr>
      <vt:lpstr>'04-02-22 (2)'!Zone_d_impression</vt:lpstr>
      <vt:lpstr>'11-12-21 (2)'!Zone_d_impression</vt:lpstr>
      <vt:lpstr>'15-10-22'!Zone_d_impression</vt:lpstr>
      <vt:lpstr>'17-06-24'!Zone_d_impression</vt:lpstr>
      <vt:lpstr>'20-12-22'!Zone_d_impression</vt:lpstr>
      <vt:lpstr>'2024-10-17 - 24-24564'!Zone_d_impression</vt:lpstr>
      <vt:lpstr>'28-07-24'!Zone_d_impression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2024-03-24T20:02:54Z</cp:lastPrinted>
  <dcterms:created xsi:type="dcterms:W3CDTF">1996-11-05T19:10:39Z</dcterms:created>
  <dcterms:modified xsi:type="dcterms:W3CDTF">2024-10-17T08:36:33Z</dcterms:modified>
</cp:coreProperties>
</file>