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EF03320F-532E-4A1C-8D9E-9C8E7BF8FB7C}" xr6:coauthVersionLast="47" xr6:coauthVersionMax="47" xr10:uidLastSave="{00000000-0000-0000-0000-000000000000}"/>
  <bookViews>
    <workbookView xWindow="-120" yWindow="-120" windowWidth="38640" windowHeight="15840" firstSheet="4" activeTab="18" xr2:uid="{00000000-000D-0000-FFFF-FFFF00000000}"/>
  </bookViews>
  <sheets>
    <sheet name="21-07-10" sheetId="4" r:id="rId1"/>
    <sheet name="28-09-10" sheetId="6" r:id="rId2"/>
    <sheet name="07-12-10" sheetId="7" r:id="rId3"/>
    <sheet name="22-12-10" sheetId="8" r:id="rId4"/>
    <sheet name="02-02-11" sheetId="9" r:id="rId5"/>
    <sheet name="27-05-2011" sheetId="10" r:id="rId6"/>
    <sheet name="03-03-15" sheetId="11" r:id="rId7"/>
    <sheet name="03-03-15 (3)" sheetId="14" r:id="rId8"/>
    <sheet name="03-03-15 (2)" sheetId="13" r:id="rId9"/>
    <sheet name="21-07-15" sheetId="15" r:id="rId10"/>
    <sheet name="31-03-16" sheetId="16" r:id="rId11"/>
    <sheet name="31-05-16" sheetId="17" r:id="rId12"/>
    <sheet name="08-07-16" sheetId="18" r:id="rId13"/>
    <sheet name="02-07-17" sheetId="19" r:id="rId14"/>
    <sheet name="02-07-17(2)" sheetId="20" r:id="rId15"/>
    <sheet name="14-06-18" sheetId="21" r:id="rId16"/>
    <sheet name="14-06-18(2)" sheetId="22" r:id="rId17"/>
    <sheet name="18-04-19" sheetId="23" r:id="rId18"/>
    <sheet name="30-03-22" sheetId="24" r:id="rId19"/>
    <sheet name="Activités" sheetId="12" r:id="rId20"/>
  </sheets>
  <definedNames>
    <definedName name="Liste_Activités" localSheetId="13">Activités!$C$5:$C$44</definedName>
    <definedName name="Liste_Activités" localSheetId="14">Activités!$C$5:$C$44</definedName>
    <definedName name="Liste_Activités" localSheetId="6">Activités!$C$5:$C$44</definedName>
    <definedName name="Liste_Activités" localSheetId="8">Activités!$C$5:$C$44</definedName>
    <definedName name="Liste_Activités" localSheetId="7">Activités!$C$5:$C$44</definedName>
    <definedName name="Liste_Activités" localSheetId="12">Activités!$C$5:$C$44</definedName>
    <definedName name="Liste_Activités" localSheetId="15">Activités!$C$5:$C$44</definedName>
    <definedName name="Liste_Activités" localSheetId="16">Activités!$C$5:$C$44</definedName>
    <definedName name="Liste_Activités" localSheetId="17">Activités!$C$5:$C$44</definedName>
    <definedName name="Liste_Activités" localSheetId="9">Activités!$C$5:$C$44</definedName>
    <definedName name="Liste_Activités" localSheetId="18">Activités!$C$5:$C$44</definedName>
    <definedName name="Liste_Activités" localSheetId="10">Activités!$C$5:$C$44</definedName>
    <definedName name="Liste_Activités" localSheetId="11">Activités!$C$5:$C$44</definedName>
    <definedName name="Liste_Activités" localSheetId="19">Activités!$C$5:$C$44</definedName>
    <definedName name="Print_Area" localSheetId="13">'02-07-17'!$A$1:$F$89</definedName>
    <definedName name="Print_Area" localSheetId="14">'02-07-17(2)'!$A$1:$F$89</definedName>
    <definedName name="Print_Area" localSheetId="6">'03-03-15'!$A$1:$F$89</definedName>
    <definedName name="Print_Area" localSheetId="8">'03-03-15 (2)'!$A$1:$F$89</definedName>
    <definedName name="Print_Area" localSheetId="7">'03-03-15 (3)'!$A$1:$F$89</definedName>
    <definedName name="Print_Area" localSheetId="12">'08-07-16'!$A$1:$F$89</definedName>
    <definedName name="Print_Area" localSheetId="15">'14-06-18'!$A$1:$F$89</definedName>
    <definedName name="Print_Area" localSheetId="16">'14-06-18(2)'!$A$1:$F$89</definedName>
    <definedName name="Print_Area" localSheetId="17">'18-04-19'!$A$1:$F$89</definedName>
    <definedName name="Print_Area" localSheetId="9">'21-07-15'!$A$1:$F$89</definedName>
    <definedName name="Print_Area" localSheetId="18">'30-03-22'!$A$1:$F$89</definedName>
    <definedName name="Print_Area" localSheetId="10">'31-03-16'!$A$1:$F$89</definedName>
    <definedName name="Print_Area" localSheetId="11">'31-05-16'!$A$1:$F$89</definedName>
    <definedName name="Print_Area" localSheetId="19">Activités!$A$1:$D$44</definedName>
    <definedName name="_xlnm.Print_Area" localSheetId="4">'02-02-11'!$A$1:$F$95</definedName>
    <definedName name="_xlnm.Print_Area" localSheetId="13">'02-07-17'!$A$1:$F$89</definedName>
    <definedName name="_xlnm.Print_Area" localSheetId="14">'02-07-17(2)'!$A$1:$F$89</definedName>
    <definedName name="_xlnm.Print_Area" localSheetId="6">'03-03-15'!$A$1:$F$89</definedName>
    <definedName name="_xlnm.Print_Area" localSheetId="8">'03-03-15 (2)'!$A$1:$F$89</definedName>
    <definedName name="_xlnm.Print_Area" localSheetId="7">'03-03-15 (3)'!$A$1:$F$89</definedName>
    <definedName name="_xlnm.Print_Area" localSheetId="2">'07-12-10'!$A$1:$F$95</definedName>
    <definedName name="_xlnm.Print_Area" localSheetId="12">'08-07-16'!$A$1:$F$89</definedName>
    <definedName name="_xlnm.Print_Area" localSheetId="15">'14-06-18'!$A$1:$F$89</definedName>
    <definedName name="_xlnm.Print_Area" localSheetId="16">'14-06-18(2)'!$A$1:$F$89</definedName>
    <definedName name="_xlnm.Print_Area" localSheetId="17">'18-04-19'!$A$1:$F$89</definedName>
    <definedName name="_xlnm.Print_Area" localSheetId="0">'21-07-10'!$A$1:$F$95</definedName>
    <definedName name="_xlnm.Print_Area" localSheetId="9">'21-07-15'!$A$1:$F$89</definedName>
    <definedName name="_xlnm.Print_Area" localSheetId="3">'22-12-10'!$A$1:$F$95</definedName>
    <definedName name="_xlnm.Print_Area" localSheetId="5">'27-05-2011'!$A$1:$F$95</definedName>
    <definedName name="_xlnm.Print_Area" localSheetId="1">'28-09-10'!$A$1:$F$95</definedName>
    <definedName name="_xlnm.Print_Area" localSheetId="18">'30-03-22'!$A$1:$F$89</definedName>
    <definedName name="_xlnm.Print_Area" localSheetId="10">'31-03-16'!$A$1:$F$89</definedName>
    <definedName name="_xlnm.Print_Area" localSheetId="11">'31-05-16'!$A$1:$F$89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24" l="1"/>
  <c r="E72" i="24"/>
  <c r="E73" i="24"/>
  <c r="E74" i="24"/>
  <c r="E76" i="24"/>
  <c r="E80" i="24"/>
  <c r="E69" i="23"/>
  <c r="E72" i="23"/>
  <c r="E73" i="23"/>
  <c r="E74" i="23"/>
  <c r="E76" i="23"/>
  <c r="E80" i="23"/>
  <c r="E69" i="22"/>
  <c r="E72" i="22"/>
  <c r="E73" i="22"/>
  <c r="E74" i="22"/>
  <c r="E76" i="22"/>
  <c r="E80" i="22"/>
  <c r="E69" i="21"/>
  <c r="E72" i="21"/>
  <c r="E73" i="21"/>
  <c r="E74" i="21"/>
  <c r="E76" i="21"/>
  <c r="E80" i="21"/>
  <c r="E69" i="20"/>
  <c r="E72" i="20"/>
  <c r="E73" i="20"/>
  <c r="E74" i="20"/>
  <c r="E76" i="20"/>
  <c r="E80" i="20"/>
  <c r="E69" i="19"/>
  <c r="E72" i="19"/>
  <c r="E73" i="19"/>
  <c r="E74" i="19"/>
  <c r="E76" i="19"/>
  <c r="E80" i="19"/>
  <c r="E69" i="18"/>
  <c r="E72" i="18"/>
  <c r="E73" i="18"/>
  <c r="E74" i="18"/>
  <c r="E76" i="18"/>
  <c r="E80" i="18"/>
  <c r="E72" i="17"/>
  <c r="E73" i="17"/>
  <c r="E74" i="17"/>
  <c r="E76" i="17"/>
  <c r="E80" i="17"/>
  <c r="E69" i="16"/>
  <c r="E72" i="16"/>
  <c r="E73" i="16"/>
  <c r="E74" i="16"/>
  <c r="E76" i="16"/>
  <c r="E80" i="16"/>
  <c r="E69" i="15"/>
  <c r="E72" i="15"/>
  <c r="E74" i="15"/>
  <c r="E73" i="15"/>
  <c r="E69" i="13"/>
  <c r="E69" i="11"/>
  <c r="E69" i="14"/>
  <c r="E72" i="14"/>
  <c r="E73" i="14"/>
  <c r="E74" i="14"/>
  <c r="E76" i="14"/>
  <c r="E80" i="14"/>
  <c r="E72" i="13"/>
  <c r="E73" i="13"/>
  <c r="E74" i="13"/>
  <c r="E76" i="13"/>
  <c r="E80" i="13"/>
  <c r="E72" i="11"/>
  <c r="E73" i="11"/>
  <c r="E74" i="11"/>
  <c r="E76" i="11"/>
  <c r="E80" i="11"/>
  <c r="E75" i="10"/>
  <c r="E78" i="10"/>
  <c r="E75" i="9"/>
  <c r="E78" i="9"/>
  <c r="E75" i="8"/>
  <c r="E78" i="8"/>
  <c r="E75" i="7"/>
  <c r="E78" i="7"/>
  <c r="E75" i="6"/>
  <c r="E78" i="6"/>
  <c r="E75" i="4"/>
  <c r="E78" i="4"/>
  <c r="E79" i="10"/>
  <c r="E80" i="10"/>
  <c r="E82" i="10"/>
  <c r="E86" i="10"/>
  <c r="E79" i="9"/>
  <c r="E80" i="9"/>
  <c r="E79" i="8"/>
  <c r="E80" i="8"/>
  <c r="E79" i="7"/>
  <c r="E80" i="7"/>
  <c r="E79" i="6"/>
  <c r="E80" i="6"/>
  <c r="E79" i="4"/>
  <c r="E82" i="9"/>
  <c r="E86" i="9"/>
  <c r="E82" i="8"/>
  <c r="E86" i="8"/>
  <c r="E82" i="7"/>
  <c r="E86" i="7"/>
  <c r="E82" i="6"/>
  <c r="E86" i="6"/>
  <c r="E80" i="4"/>
  <c r="E82" i="4"/>
  <c r="E86" i="4"/>
  <c r="E76" i="15"/>
  <c r="E80" i="15"/>
</calcChain>
</file>

<file path=xl/sharedStrings.xml><?xml version="1.0" encoding="utf-8"?>
<sst xmlns="http://schemas.openxmlformats.org/spreadsheetml/2006/main" count="515" uniqueCount="146">
  <si>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</si>
  <si>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</si>
  <si>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</si>
  <si>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</si>
  <si>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</si>
  <si>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</si>
  <si>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</si>
  <si>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</si>
  <si>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</si>
  <si>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Recherches et analyses fiscales requises pour mener à terme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</si>
  <si>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</si>
  <si>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</si>
  <si>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</si>
  <si>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</si>
  <si>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Divers calculs effectués;</t>
  </si>
  <si>
    <t xml:space="preserve"> - Lecture et rédaction de divers courriels;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</si>
  <si>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</si>
  <si>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</si>
  <si>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</si>
  <si>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</si>
  <si>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</si>
  <si>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</si>
  <si>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</si>
  <si>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</si>
  <si>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</si>
  <si>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</si>
  <si>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</si>
  <si>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21 juillet 2010</t>
  </si>
  <si>
    <t>LOUISE MONGEAU / LARRY RUMSBY</t>
  </si>
  <si>
    <t>Les entreprises Rumsby inc.</t>
  </si>
  <si>
    <t>25 chemin Rumsby</t>
  </si>
  <si>
    <t>Bromont (Québec) J2L 2C9</t>
  </si>
  <si>
    <t># 10146</t>
  </si>
  <si>
    <r>
      <t xml:space="preserve">Facturation </t>
    </r>
    <r>
      <rPr>
        <u/>
        <sz val="11"/>
        <color rgb="FF625850"/>
        <rFont val="Verdana"/>
        <family val="2"/>
      </rPr>
      <t>progressive</t>
    </r>
    <r>
      <rPr>
        <sz val="11"/>
        <color rgb="FF625850"/>
        <rFont val="Verdana"/>
        <family val="2"/>
      </rPr>
      <t xml:space="preserve"> relativement aux travaux effectués, notamment:</t>
    </r>
  </si>
  <si>
    <t xml:space="preserve"> - Rencontre avec vous à Bromont le 14 juin 2010 et déplacement;</t>
  </si>
  <si>
    <t xml:space="preserve"> - Recherches et analyses fiscales requises pour établir le scénario optimal;</t>
  </si>
  <si>
    <t xml:space="preserve"> - Rencontre avec vous à Bromont le 8 juillet 2010 et déplacement;</t>
  </si>
  <si>
    <t xml:space="preserve"> - Diverses discussions téléphoniques avec vous, le notaire et Michel;</t>
  </si>
  <si>
    <t xml:space="preserve"> - Discussions téléphoniques avec une spécialiste en zonage agricole;</t>
  </si>
  <si>
    <t>Le 28 septembre 2010</t>
  </si>
  <si>
    <t>Les entreprises Rumsby inc. / Larry Rumsby Maréchal-Ferrant inc</t>
  </si>
  <si>
    <t># 10186</t>
  </si>
  <si>
    <t xml:space="preserve"> - Diverses discussions téléphoniques avec vous, le notaire, le consultant spécialisé en zonage agricole et Michel;</t>
  </si>
  <si>
    <t>Frais de Casgrain Lamarre - consultants en zonage agricole</t>
  </si>
  <si>
    <t>Le 7 décembre 2010</t>
  </si>
  <si>
    <t># 10241</t>
  </si>
  <si>
    <t xml:space="preserve"> - Diverses discussions téléphoniques avec vous, Michel Lafrance et le notaire;</t>
  </si>
  <si>
    <t>Autres</t>
  </si>
  <si>
    <t>Le 22 décembre 2010</t>
  </si>
  <si>
    <t xml:space="preserve"> - Modifications au mémorandum de réorganisation;</t>
  </si>
  <si>
    <t xml:space="preserve"> - Révision de l'acte de fiducie;</t>
  </si>
  <si>
    <t xml:space="preserve"> - Préparation des formulaires de roulement;</t>
  </si>
  <si>
    <t># 10267</t>
  </si>
  <si>
    <t>Le 2 février 2011</t>
  </si>
  <si>
    <t># 11004</t>
  </si>
  <si>
    <t xml:space="preserve"> - Révision de la documentation juridique;</t>
  </si>
  <si>
    <t xml:space="preserve"> - Modifications aux formulaires de roulement et envoi;</t>
  </si>
  <si>
    <t>Le 27 mai 2011</t>
  </si>
  <si>
    <t># 11100</t>
  </si>
  <si>
    <r>
      <t xml:space="preserve">Facturation </t>
    </r>
    <r>
      <rPr>
        <sz val="11"/>
        <color rgb="FF625850"/>
        <rFont val="Verdana"/>
        <family val="2"/>
      </rPr>
      <t>relativement aux travaux effectués, notamment:</t>
    </r>
  </si>
  <si>
    <t xml:space="preserve"> - Analyse de votre testament d'un point de vue fiscal et discussions téléphoniques avec vous;</t>
  </si>
  <si>
    <t>Facturation relativement aux travaux effectués, notamment: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</si>
  <si>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</si>
  <si>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</si>
  <si>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3 mars 2015</t>
  </si>
  <si>
    <t>CYNTHIA ROY</t>
  </si>
  <si>
    <t>11B rue du Pacifique E 
Bromont (Québec) J2L 1J4</t>
  </si>
  <si>
    <t>MARÉCHALERIE BROMONT INC</t>
  </si>
  <si>
    <t># 15053</t>
  </si>
  <si>
    <t>Réorganisations et consultations</t>
  </si>
  <si>
    <t xml:space="preserve"> - Rencontre avec vous à nos bureaux de Boucherville;</t>
  </si>
  <si>
    <t xml:space="preserve"> - Rencontre avec vous à vos bureaux et déplacement;</t>
  </si>
  <si>
    <t xml:space="preserve"> - Recueuillir les informations pour la création d'une société;</t>
  </si>
  <si>
    <t xml:space="preserve"> - Recueuillir les informations pour la création d'une fiducie;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</si>
  <si>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</si>
  <si>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</si>
  <si>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</si>
  <si>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</si>
  <si>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</si>
  <si>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de directives sur l'utilisation de votre nouvelle structure;</t>
  </si>
  <si>
    <t xml:space="preserve"> - Aide à la détermination de la juste valeur marchande;</t>
  </si>
  <si>
    <t xml:space="preserve"> - Divers calculs effectués en lien avec la mise en place;</t>
  </si>
  <si>
    <t xml:space="preserve"> - Préparation du formulaire RC1 d'obtention du numéro d'entreprise fédéral pour la nouvelle société;</t>
  </si>
  <si>
    <t xml:space="preserve"> - Préparation des formulaires de roulement T2057 et TP-518 requis;</t>
  </si>
  <si>
    <t xml:space="preserve"> - Préparation des formulaires de ventes de comptes clients T2022 et TP-184 requis;</t>
  </si>
  <si>
    <t xml:space="preserve"> - Préparation des formulaires de taxes FP-2044 requis pour le transfert de la totalité ou presque d'une entreprise;</t>
  </si>
  <si>
    <t xml:space="preserve"> - Préparation des formulaires de CDC T2054 et CO-502 requis;</t>
  </si>
  <si>
    <t xml:space="preserve"> - Préparation du formulaire T2027 - règlement de dette lors de la liquidation de filiale;</t>
  </si>
  <si>
    <t xml:space="preserve"> - Préparer un sommaire de chèques à faire pour la séance de clôture</t>
  </si>
  <si>
    <t xml:space="preserve"> - Diverses discussions téléphoniques avec vous 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</si>
  <si>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</si>
  <si>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</si>
  <si>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 et rédaction de divers courriels avec les divers intervenants;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</si>
  <si>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</si>
  <si>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</si>
  <si>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</si>
  <si>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</si>
  <si>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</si>
  <si>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Rencontre avec vous à Boucherville pour l'analyse de la meilleure façon d'acquérir les actions de Maréchalerie;</t>
  </si>
  <si>
    <t xml:space="preserve"> - Préparation de formulaires de choix pour la traitement fiscal des clauses de non-concurrence;</t>
  </si>
  <si>
    <t xml:space="preserve"> - Préparation d'un tableau de paiement de la balance de vente;</t>
  </si>
  <si>
    <t xml:space="preserve"> - Diverses discussions téléphoniques avec vous, avec le juriste ainsi qu'avec votre comptable ;</t>
  </si>
  <si>
    <t>LOUISE MONGEAU ET LARRY RUMSBY</t>
  </si>
  <si>
    <t>25 chemin Rumsby
Bromont (Québec) J2L 2C9</t>
  </si>
  <si>
    <t># 15054</t>
  </si>
  <si>
    <t>Le 28 FÉVRIER 2015</t>
  </si>
  <si>
    <t># 15055</t>
  </si>
  <si>
    <t>Le 21 juillet 2015</t>
  </si>
  <si>
    <t># 15168</t>
  </si>
  <si>
    <t xml:space="preserve"> - Analyse des états financiers et déclarations de revenus et recommandations de corrections;</t>
  </si>
  <si>
    <t xml:space="preserve"> - Faire préparer les résolutions de dividendes manquantes au livre des minutes, directives et révision juridique;</t>
  </si>
  <si>
    <t xml:space="preserve"> - Calcul du prix de vente final et modifications aux tableaux de balance de prix de vente pour refléter les chiffres;</t>
  </si>
  <si>
    <t xml:space="preserve"> - Analyse du prix de vente avec vous pour explication du prix final vs votre compréhension;</t>
  </si>
  <si>
    <t xml:space="preserve"> - Révision juridique de l'ajustement de prix de vente final;</t>
  </si>
  <si>
    <t>Le 31 mars 2016</t>
  </si>
  <si>
    <t># 16059</t>
  </si>
  <si>
    <t xml:space="preserve"> - Travail entourant la fusion des société, principalement la lecture et rédaction de divers courriel avec vous et le juriste ;</t>
  </si>
  <si>
    <t>Le 31 mai 2016</t>
  </si>
  <si>
    <t xml:space="preserve"> - Travail entourant le paiement de fin d'année et la modification à la cédule de paiement et discussion téléphonique avec vous ;</t>
  </si>
  <si>
    <t># 16132</t>
  </si>
  <si>
    <t>Le 8 juillet 2016</t>
  </si>
  <si>
    <t xml:space="preserve"> - Travail pour préparer les tableaux pour calculer la provision pour gain en capital qui peut être réclamé en 2015 et années suivantes ;</t>
  </si>
  <si>
    <t xml:space="preserve"> - Travail pour préparer les tableaux pour calculer la répartition du revenu d'intérêt provenant de la balance de vente ;</t>
  </si>
  <si>
    <t xml:space="preserve"> - Analyse de vos déclarations de revenus et optimisation et travail en collaboration avec Michel Lafrance ;</t>
  </si>
  <si>
    <t># 16171</t>
  </si>
  <si>
    <t>Le 2 juillet 2017</t>
  </si>
  <si>
    <t># 17158</t>
  </si>
  <si>
    <t xml:space="preserve"> - Travail pour préparer les tableaux pour calculer la provision pour gain en capital qui peut être réclamé en 2016 ;</t>
  </si>
  <si>
    <t xml:space="preserve"> - Travail pour préparer les tableaux pour calculer la répartition du revenu d'intérêt provenant de la balance de vente en 2016 ;</t>
  </si>
  <si>
    <t># 17159</t>
  </si>
  <si>
    <t xml:space="preserve"> - Travail entourant la modification à la cédule de paiement suite au paiement de fin d'année ;</t>
  </si>
  <si>
    <t>31 A, chemin des Carrières
Bromont (Québec) J2L 1S1</t>
  </si>
  <si>
    <t>Le 14 JUIN 2018</t>
  </si>
  <si>
    <t># 18153</t>
  </si>
  <si>
    <t xml:space="preserve"> - Travail pour préparer les tableaux pour calculer la répartition du revenu d'intérêt provenant de la balance de vente en 2017 ;</t>
  </si>
  <si>
    <t># 18154</t>
  </si>
  <si>
    <t xml:space="preserve"> - Travail entourant la cédule de paiement suite au paiement de fin d'année, analyse, discussions, calculs, etc ;</t>
  </si>
  <si>
    <t>Le 18 AVRIL 2019</t>
  </si>
  <si>
    <t># 19087</t>
  </si>
  <si>
    <t xml:space="preserve"> - Analyse de votre situation et conseils entourant l'intégration de votre conjoint ;</t>
  </si>
  <si>
    <t>Le 30 MARS 2022</t>
  </si>
  <si>
    <t>LARRY RUMSBY</t>
  </si>
  <si>
    <t># 22127</t>
  </si>
  <si>
    <t xml:space="preserve"> - Analyse et recherches fiscales entourant la qualification de votre terre à l'exonération pour bien agricole admissible ;</t>
  </si>
  <si>
    <t>Heures</t>
  </si>
  <si>
    <t>Taux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</si>
</sst>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u/>
      <sz val="11"/>
      <color rgb="FF62585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85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0" xfId="0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6" fillId="0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0" fontId="7" fillId="0" borderId="1" xfId="0" applyFont="1" applyFill="1" applyBorder="1"/>
    <xf numFmtId="0" fontId="2" fillId="0" borderId="1" xfId="0" applyFont="1" applyFill="1" applyBorder="1"/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5" fillId="0" borderId="0" xfId="0" applyFont="1" applyFill="1"/>
    <xf numFmtId="0" fontId="16" fillId="0" borderId="0" xfId="0" applyFont="1" applyFill="1"/>
    <xf numFmtId="0" fontId="15" fillId="0" borderId="0" xfId="0" applyFont="1" applyFill="1" applyAlignment="1">
      <alignment horizontal="right"/>
    </xf>
    <xf numFmtId="7" fontId="11" fillId="0" borderId="0" xfId="0" applyNumberFormat="1" applyFont="1" applyFill="1"/>
    <xf numFmtId="166" fontId="15" fillId="0" borderId="0" xfId="2" applyNumberFormat="1" applyFont="1" applyFill="1"/>
    <xf numFmtId="166" fontId="16" fillId="0" borderId="0" xfId="2" applyNumberFormat="1" applyFont="1" applyFill="1"/>
    <xf numFmtId="10" fontId="16" fillId="0" borderId="0" xfId="0" applyNumberFormat="1" applyFont="1" applyFill="1" applyAlignment="1">
      <alignment horizontal="left"/>
    </xf>
    <xf numFmtId="166" fontId="16" fillId="0" borderId="0" xfId="0" applyNumberFormat="1" applyFont="1" applyFill="1"/>
    <xf numFmtId="166" fontId="15" fillId="0" borderId="3" xfId="2" applyNumberFormat="1" applyFont="1" applyFill="1" applyBorder="1"/>
    <xf numFmtId="0" fontId="16" fillId="0" borderId="0" xfId="0" applyFont="1" applyFill="1" applyAlignment="1">
      <alignment horizontal="right"/>
    </xf>
    <xf numFmtId="166" fontId="16" fillId="0" borderId="0" xfId="1" applyNumberFormat="1" applyFont="1" applyFill="1"/>
    <xf numFmtId="166" fontId="16" fillId="0" borderId="2" xfId="1" applyNumberFormat="1" applyFont="1" applyFill="1" applyBorder="1"/>
    <xf numFmtId="7" fontId="16" fillId="0" borderId="0" xfId="0" applyNumberFormat="1" applyFont="1" applyFill="1"/>
    <xf numFmtId="0" fontId="18" fillId="3" borderId="15" xfId="0" applyFont="1" applyFill="1" applyBorder="1" applyAlignment="1">
      <alignment vertical="center"/>
    </xf>
    <xf numFmtId="0" fontId="19" fillId="3" borderId="16" xfId="0" applyFont="1" applyFill="1" applyBorder="1" applyAlignment="1">
      <alignment vertical="center"/>
    </xf>
    <xf numFmtId="7" fontId="18" fillId="3" borderId="17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left" wrapText="1" indent="1" shrinkToFit="1"/>
    </xf>
    <xf numFmtId="0" fontId="4" fillId="2" borderId="0" xfId="0" applyFont="1" applyFill="1" applyBorder="1" applyAlignment="1">
      <alignment horizontal="center"/>
    </xf>
    <xf numFmtId="167" fontId="16" fillId="0" borderId="0" xfId="0" applyNumberFormat="1" applyFont="1" applyFill="1" applyAlignment="1">
      <alignment horizontal="left"/>
    </xf>
    <xf numFmtId="0" fontId="16" fillId="0" borderId="0" xfId="0" applyFont="1" applyFill="1" applyAlignment="1">
      <alignment wrapText="1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left" wrapText="1" shrinkToFit="1"/>
    </xf>
    <xf numFmtId="13" fontId="11" fillId="0" borderId="0" xfId="0" applyNumberFormat="1" applyFont="1" applyFill="1"/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wrapText="1" indent="1" shrinkToFit="1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left" indent="1"/>
    </xf>
    <xf numFmtId="0" fontId="9" fillId="0" borderId="1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left" wrapText="1" indent="1" shrinkToFit="1"/>
    </xf>
    <xf numFmtId="7" fontId="11" fillId="0" borderId="0" xfId="0" applyNumberFormat="1" applyFont="1"/>
    <xf numFmtId="0" fontId="2" fillId="0" borderId="0" xfId="0" applyFont="1"/>
    <xf numFmtId="0" fontId="10" fillId="0" borderId="0" xfId="3" applyFont="1"/>
    <xf numFmtId="0" fontId="11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1" fillId="0" borderId="0" xfId="3" applyNumberFormat="1" applyFont="1"/>
    <xf numFmtId="0" fontId="2" fillId="0" borderId="0" xfId="3" applyFont="1"/>
    <xf numFmtId="39" fontId="11" fillId="0" borderId="0" xfId="3" applyNumberFormat="1" applyFont="1" applyAlignment="1">
      <alignment horizontal="center" wrapText="1" shrinkToFit="1"/>
    </xf>
    <xf numFmtId="7" fontId="11" fillId="0" borderId="0" xfId="3" applyNumberFormat="1" applyFont="1" applyAlignment="1">
      <alignment horizontal="left" wrapText="1" indent="2" shrinkToFit="1"/>
    </xf>
  </cellXfs>
  <cellStyles count="4">
    <cellStyle name="Milliers" xfId="1" builtinId="3"/>
    <cellStyle name="Monétaire" xfId="2" builtinId="4"/>
    <cellStyle name="Normal" xfId="0" builtinId="0"/>
    <cellStyle name="Normal 2" xfId="3" xr:uid="{2AB8BCDE-7B86-4025-AA47-74C4F0D28D6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66F7113-49F1-4B91-A838-FD2B234F1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8DE55-2895-4DB3-8198-0B57445F9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885A37B-18B5-46EE-A2A6-0F8F619A0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385782E-3FDD-409B-B250-7FC82B2CE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BE3FA78-AB46-4224-96C3-4C0C0BE75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EFDB44B-AAF6-419B-A968-A92593BB2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27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28</v>
      </c>
      <c r="C24" s="22"/>
      <c r="D24" s="22"/>
      <c r="E24" s="22"/>
      <c r="F24" s="22"/>
    </row>
    <row r="25" spans="1:6" ht="15" x14ac:dyDescent="0.2">
      <c r="A25" s="18"/>
      <c r="B25" s="26" t="s">
        <v>29</v>
      </c>
      <c r="C25" s="22"/>
      <c r="D25" s="22"/>
      <c r="E25" s="22"/>
      <c r="F25" s="22"/>
    </row>
    <row r="26" spans="1:6" ht="15" x14ac:dyDescent="0.2">
      <c r="A26" s="18"/>
      <c r="B26" s="27" t="s">
        <v>30</v>
      </c>
      <c r="C26" s="22"/>
      <c r="D26" s="22"/>
      <c r="E26" s="22"/>
      <c r="F26" s="22"/>
    </row>
    <row r="27" spans="1:6" ht="15" x14ac:dyDescent="0.2">
      <c r="A27" s="18"/>
      <c r="B27" s="27" t="s">
        <v>31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18</v>
      </c>
      <c r="E29" s="28" t="s">
        <v>32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2" customFormat="1" ht="21.75" customHeight="1" x14ac:dyDescent="0.2">
      <c r="A31" s="68" t="s">
        <v>0</v>
      </c>
      <c r="B31" s="68"/>
      <c r="C31" s="68"/>
      <c r="D31" s="68"/>
      <c r="E31" s="68"/>
      <c r="F31" s="68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33</v>
      </c>
      <c r="C33" s="23"/>
      <c r="D33" s="23"/>
      <c r="E33" s="29"/>
      <c r="F33" s="22"/>
    </row>
    <row r="34" spans="1:6" ht="14.25" x14ac:dyDescent="0.2">
      <c r="A34" s="22"/>
      <c r="B34" s="65"/>
      <c r="C34" s="65"/>
      <c r="D34" s="65"/>
      <c r="E34" s="29"/>
      <c r="F34" s="22"/>
    </row>
    <row r="35" spans="1:6" ht="14.25" x14ac:dyDescent="0.2">
      <c r="A35" s="22"/>
      <c r="B35" s="65"/>
      <c r="C35" s="65"/>
      <c r="D35" s="65"/>
      <c r="E35" s="29"/>
      <c r="F35" s="22"/>
    </row>
    <row r="36" spans="1:6" ht="14.25" x14ac:dyDescent="0.2">
      <c r="A36" s="22"/>
      <c r="B36" s="65" t="s">
        <v>34</v>
      </c>
      <c r="C36" s="65"/>
      <c r="D36" s="65"/>
      <c r="E36" s="29"/>
      <c r="F36" s="22"/>
    </row>
    <row r="37" spans="1:6" ht="14.25" x14ac:dyDescent="0.2">
      <c r="A37" s="22"/>
      <c r="B37" s="65"/>
      <c r="C37" s="65"/>
      <c r="D37" s="65"/>
      <c r="E37" s="29"/>
      <c r="F37" s="22"/>
    </row>
    <row r="38" spans="1:6" ht="14.25" x14ac:dyDescent="0.2">
      <c r="A38" s="22"/>
      <c r="B38" s="65"/>
      <c r="C38" s="65"/>
      <c r="D38" s="65"/>
      <c r="E38" s="29"/>
      <c r="F38" s="22"/>
    </row>
    <row r="39" spans="1:6" ht="14.25" x14ac:dyDescent="0.2">
      <c r="A39" s="22"/>
      <c r="B39" s="65" t="s">
        <v>2</v>
      </c>
      <c r="C39" s="65"/>
      <c r="D39" s="65"/>
      <c r="E39" s="29"/>
      <c r="F39" s="22"/>
    </row>
    <row r="40" spans="1:6" ht="14.25" x14ac:dyDescent="0.2">
      <c r="A40" s="22"/>
      <c r="B40" s="65"/>
      <c r="C40" s="65"/>
      <c r="D40" s="65"/>
      <c r="E40" s="29"/>
      <c r="F40" s="22"/>
    </row>
    <row r="41" spans="1:6" ht="13.5" customHeight="1" x14ac:dyDescent="0.2">
      <c r="A41" s="22"/>
      <c r="B41" s="65"/>
      <c r="C41" s="65"/>
      <c r="D41" s="65"/>
      <c r="E41" s="29"/>
      <c r="F41" s="22"/>
    </row>
    <row r="42" spans="1:6" ht="14.25" x14ac:dyDescent="0.2">
      <c r="A42" s="22"/>
      <c r="B42" s="65" t="s">
        <v>35</v>
      </c>
      <c r="C42" s="65"/>
      <c r="D42" s="65"/>
      <c r="E42" s="29"/>
      <c r="F42" s="22"/>
    </row>
    <row r="43" spans="1:6" ht="14.25" x14ac:dyDescent="0.2">
      <c r="A43" s="22"/>
      <c r="B43" s="65"/>
      <c r="C43" s="65"/>
      <c r="D43" s="65"/>
      <c r="E43" s="29"/>
      <c r="F43" s="22"/>
    </row>
    <row r="44" spans="1:6" ht="14.25" x14ac:dyDescent="0.2">
      <c r="A44" s="22"/>
      <c r="B44" s="65"/>
      <c r="C44" s="65"/>
      <c r="D44" s="65"/>
      <c r="E44" s="29"/>
      <c r="F44" s="22"/>
    </row>
    <row r="45" spans="1:6" ht="14.25" x14ac:dyDescent="0.2">
      <c r="A45" s="22"/>
      <c r="B45" s="65" t="s">
        <v>36</v>
      </c>
      <c r="C45" s="65"/>
      <c r="D45" s="65"/>
      <c r="E45" s="29"/>
      <c r="F45" s="22"/>
    </row>
    <row r="46" spans="1:6" ht="14.25" x14ac:dyDescent="0.2">
      <c r="A46" s="22"/>
      <c r="B46" s="65"/>
      <c r="C46" s="65"/>
      <c r="D46" s="65"/>
      <c r="E46" s="29"/>
      <c r="F46" s="22"/>
    </row>
    <row r="47" spans="1:6" ht="14.25" x14ac:dyDescent="0.2">
      <c r="A47" s="22"/>
      <c r="B47" s="65"/>
      <c r="C47" s="65"/>
      <c r="D47" s="65"/>
      <c r="E47" s="29"/>
      <c r="F47" s="22"/>
    </row>
    <row r="48" spans="1:6" ht="14.25" x14ac:dyDescent="0.2">
      <c r="A48" s="22"/>
      <c r="B48" s="65" t="s">
        <v>37</v>
      </c>
      <c r="C48" s="65"/>
      <c r="D48" s="65"/>
      <c r="E48" s="29"/>
      <c r="F48" s="22"/>
    </row>
    <row r="49" spans="1:6" ht="14.25" x14ac:dyDescent="0.2">
      <c r="A49" s="22"/>
      <c r="B49" s="65"/>
      <c r="C49" s="65"/>
      <c r="D49" s="65"/>
      <c r="E49" s="29"/>
      <c r="F49" s="22"/>
    </row>
    <row r="50" spans="1:6" ht="14.25" x14ac:dyDescent="0.2">
      <c r="A50" s="22"/>
      <c r="B50" s="65"/>
      <c r="C50" s="65"/>
      <c r="D50" s="65"/>
      <c r="E50" s="29"/>
      <c r="F50" s="22"/>
    </row>
    <row r="51" spans="1:6" ht="14.25" x14ac:dyDescent="0.2">
      <c r="A51" s="22"/>
      <c r="B51" s="65" t="s">
        <v>38</v>
      </c>
      <c r="C51" s="65"/>
      <c r="D51" s="65"/>
      <c r="E51" s="29"/>
      <c r="F51" s="22"/>
    </row>
    <row r="52" spans="1:6" ht="14.25" x14ac:dyDescent="0.2">
      <c r="A52" s="22"/>
      <c r="B52" s="65"/>
      <c r="C52" s="65"/>
      <c r="D52" s="65"/>
      <c r="E52" s="29"/>
      <c r="F52" s="22"/>
    </row>
    <row r="53" spans="1:6" ht="14.25" x14ac:dyDescent="0.2">
      <c r="A53" s="22"/>
      <c r="B53" s="65"/>
      <c r="C53" s="65"/>
      <c r="D53" s="65"/>
      <c r="E53" s="29"/>
      <c r="F53" s="22"/>
    </row>
    <row r="54" spans="1:6" ht="14.25" x14ac:dyDescent="0.2">
      <c r="A54" s="22"/>
      <c r="B54" s="65"/>
      <c r="C54" s="65"/>
      <c r="D54" s="65"/>
      <c r="E54" s="29"/>
      <c r="F54" s="22"/>
    </row>
    <row r="55" spans="1:6" ht="14.25" x14ac:dyDescent="0.2">
      <c r="A55" s="22"/>
      <c r="B55" s="65"/>
      <c r="C55" s="65"/>
      <c r="D55" s="65"/>
      <c r="E55" s="29"/>
      <c r="F55" s="22"/>
    </row>
    <row r="56" spans="1:6" ht="14.25" x14ac:dyDescent="0.2">
      <c r="A56" s="22"/>
      <c r="B56" s="65"/>
      <c r="C56" s="65"/>
      <c r="D56" s="65"/>
      <c r="E56" s="29"/>
      <c r="F56" s="22"/>
    </row>
    <row r="57" spans="1:6" ht="14.25" x14ac:dyDescent="0.2">
      <c r="A57" s="22"/>
      <c r="B57" s="65"/>
      <c r="C57" s="65"/>
      <c r="D57" s="65"/>
      <c r="E57" s="29"/>
      <c r="F57" s="22"/>
    </row>
    <row r="58" spans="1:6" ht="14.25" x14ac:dyDescent="0.2">
      <c r="A58" s="22"/>
      <c r="B58" s="65"/>
      <c r="C58" s="65"/>
      <c r="D58" s="65"/>
      <c r="E58" s="29"/>
      <c r="F58" s="22"/>
    </row>
    <row r="59" spans="1:6" ht="14.25" x14ac:dyDescent="0.2">
      <c r="A59" s="22"/>
      <c r="B59" s="65"/>
      <c r="C59" s="65"/>
      <c r="D59" s="65"/>
      <c r="E59" s="29"/>
      <c r="F59" s="22"/>
    </row>
    <row r="60" spans="1:6" ht="14.25" x14ac:dyDescent="0.2">
      <c r="A60" s="22"/>
      <c r="B60" s="65"/>
      <c r="C60" s="65"/>
      <c r="D60" s="65"/>
      <c r="E60" s="29"/>
      <c r="F60" s="22"/>
    </row>
    <row r="61" spans="1:6" ht="14.25" x14ac:dyDescent="0.2">
      <c r="A61" s="22"/>
      <c r="B61" s="65"/>
      <c r="C61" s="65"/>
      <c r="D61" s="65"/>
      <c r="E61" s="29"/>
      <c r="F61" s="22"/>
    </row>
    <row r="62" spans="1:6" ht="14.25" x14ac:dyDescent="0.2">
      <c r="A62" s="22"/>
      <c r="B62" s="65"/>
      <c r="C62" s="65"/>
      <c r="D62" s="65"/>
      <c r="E62" s="29"/>
      <c r="F62" s="22"/>
    </row>
    <row r="63" spans="1:6" ht="14.25" x14ac:dyDescent="0.2">
      <c r="A63" s="22"/>
      <c r="B63" s="65"/>
      <c r="C63" s="65"/>
      <c r="D63" s="65"/>
      <c r="E63" s="29"/>
      <c r="F63" s="22"/>
    </row>
    <row r="64" spans="1:6" ht="14.25" x14ac:dyDescent="0.2">
      <c r="A64" s="22"/>
      <c r="B64" s="65"/>
      <c r="C64" s="65"/>
      <c r="D64" s="65"/>
      <c r="E64" s="29"/>
      <c r="F64" s="22"/>
    </row>
    <row r="65" spans="1:6" ht="14.25" x14ac:dyDescent="0.2">
      <c r="A65" s="22"/>
      <c r="B65" s="65"/>
      <c r="C65" s="65"/>
      <c r="D65" s="65"/>
      <c r="E65" s="29"/>
      <c r="F65" s="22"/>
    </row>
    <row r="66" spans="1:6" ht="14.25" x14ac:dyDescent="0.2">
      <c r="A66" s="22"/>
      <c r="B66" s="65"/>
      <c r="C66" s="65"/>
      <c r="D66" s="65"/>
      <c r="E66" s="29"/>
      <c r="F66" s="22"/>
    </row>
    <row r="67" spans="1:6" ht="14.25" x14ac:dyDescent="0.2">
      <c r="A67" s="22"/>
      <c r="B67" s="65"/>
      <c r="C67" s="65"/>
      <c r="D67" s="65"/>
      <c r="E67" s="29"/>
      <c r="F67" s="22"/>
    </row>
    <row r="68" spans="1:6" ht="14.25" x14ac:dyDescent="0.2">
      <c r="A68" s="22"/>
      <c r="B68" s="65"/>
      <c r="C68" s="65"/>
      <c r="D68" s="65"/>
      <c r="E68" s="29"/>
      <c r="F68" s="22"/>
    </row>
    <row r="69" spans="1:6" ht="14.25" x14ac:dyDescent="0.2">
      <c r="A69" s="22"/>
      <c r="B69" s="65"/>
      <c r="C69" s="65"/>
      <c r="D69" s="65"/>
      <c r="E69" s="29"/>
      <c r="F69" s="22"/>
    </row>
    <row r="70" spans="1:6" ht="14.25" x14ac:dyDescent="0.2">
      <c r="A70" s="22"/>
      <c r="B70" s="65"/>
      <c r="C70" s="65"/>
      <c r="D70" s="65"/>
      <c r="E70" s="29"/>
      <c r="F70" s="22"/>
    </row>
    <row r="71" spans="1:6" ht="14.25" x14ac:dyDescent="0.2">
      <c r="A71" s="22"/>
      <c r="B71" s="65"/>
      <c r="C71" s="65"/>
      <c r="D71" s="65"/>
      <c r="E71" s="29"/>
      <c r="F71" s="22"/>
    </row>
    <row r="72" spans="1:6" ht="14.25" x14ac:dyDescent="0.2">
      <c r="A72" s="22"/>
      <c r="B72" s="65"/>
      <c r="C72" s="65"/>
      <c r="D72" s="65"/>
      <c r="E72" s="29"/>
      <c r="F72" s="22"/>
    </row>
    <row r="73" spans="1:6" ht="14.25" x14ac:dyDescent="0.2">
      <c r="A73" s="22"/>
      <c r="B73" s="65"/>
      <c r="C73" s="65"/>
      <c r="D73" s="65"/>
      <c r="E73" s="29"/>
      <c r="F73" s="22"/>
    </row>
    <row r="74" spans="1:6" ht="13.5" customHeight="1" x14ac:dyDescent="0.2">
      <c r="A74" s="22"/>
      <c r="B74" s="65"/>
      <c r="C74" s="65"/>
      <c r="D74" s="65"/>
      <c r="E74" s="29"/>
      <c r="F74" s="22"/>
    </row>
    <row r="75" spans="1:6" ht="13.5" customHeight="1" x14ac:dyDescent="0.2">
      <c r="A75" s="22"/>
      <c r="B75" s="26" t="s">
        <v>22</v>
      </c>
      <c r="C75" s="27"/>
      <c r="D75" s="27"/>
      <c r="E75" s="30">
        <f>20*175</f>
        <v>3500</v>
      </c>
      <c r="F75" s="22"/>
    </row>
    <row r="76" spans="1:6" ht="13.5" customHeight="1" x14ac:dyDescent="0.2">
      <c r="A76" s="22"/>
      <c r="B76" s="35" t="s">
        <v>19</v>
      </c>
      <c r="C76" s="27"/>
      <c r="D76" s="27"/>
      <c r="E76" s="31">
        <v>0</v>
      </c>
      <c r="F76" s="22"/>
    </row>
    <row r="77" spans="1:6" ht="13.5" customHeight="1" x14ac:dyDescent="0.2">
      <c r="A77" s="22"/>
      <c r="B77" s="35" t="s">
        <v>20</v>
      </c>
      <c r="C77" s="27"/>
      <c r="D77" s="27"/>
      <c r="E77" s="31">
        <v>0</v>
      </c>
      <c r="F77" s="22"/>
    </row>
    <row r="78" spans="1:6" ht="13.5" customHeight="1" x14ac:dyDescent="0.2">
      <c r="A78" s="22"/>
      <c r="B78" s="26" t="s">
        <v>21</v>
      </c>
      <c r="C78" s="27"/>
      <c r="D78" s="27"/>
      <c r="E78" s="30">
        <f>SUM(E75:E77)</f>
        <v>3500</v>
      </c>
      <c r="F78" s="22"/>
    </row>
    <row r="79" spans="1:6" ht="13.5" customHeight="1" x14ac:dyDescent="0.2">
      <c r="A79" s="22"/>
      <c r="B79" s="27" t="s">
        <v>5</v>
      </c>
      <c r="C79" s="32">
        <v>0.05</v>
      </c>
      <c r="D79" s="27"/>
      <c r="E79" s="36">
        <f>ROUND(E78*C79,2)</f>
        <v>175</v>
      </c>
      <c r="F79" s="22"/>
    </row>
    <row r="80" spans="1:6" ht="13.5" customHeight="1" x14ac:dyDescent="0.2">
      <c r="A80" s="22"/>
      <c r="B80" s="27" t="s">
        <v>4</v>
      </c>
      <c r="C80" s="32">
        <v>7.4999999999999997E-2</v>
      </c>
      <c r="D80" s="27"/>
      <c r="E80" s="37">
        <f>ROUND((E78+E79)*C80,2)</f>
        <v>275.63</v>
      </c>
      <c r="F80" s="22"/>
    </row>
    <row r="81" spans="1:6" ht="13.5" customHeight="1" x14ac:dyDescent="0.2">
      <c r="A81" s="22"/>
      <c r="B81" s="27"/>
      <c r="C81" s="27"/>
      <c r="D81" s="27"/>
      <c r="E81" s="33"/>
      <c r="F81" s="22"/>
    </row>
    <row r="82" spans="1:6" ht="16.5" customHeight="1" thickBot="1" x14ac:dyDescent="0.25">
      <c r="A82" s="22"/>
      <c r="B82" s="26" t="s">
        <v>23</v>
      </c>
      <c r="C82" s="27"/>
      <c r="D82" s="27"/>
      <c r="E82" s="34">
        <f>SUM(E78:E80)</f>
        <v>3950.63</v>
      </c>
      <c r="F82" s="22"/>
    </row>
    <row r="83" spans="1:6" ht="15.75" thickTop="1" x14ac:dyDescent="0.2">
      <c r="A83" s="22"/>
      <c r="B83" s="67"/>
      <c r="C83" s="67"/>
      <c r="D83" s="67"/>
      <c r="E83" s="38"/>
      <c r="F83" s="22"/>
    </row>
    <row r="84" spans="1:6" ht="15" x14ac:dyDescent="0.2">
      <c r="A84" s="22"/>
      <c r="B84" s="66" t="s">
        <v>25</v>
      </c>
      <c r="C84" s="66"/>
      <c r="D84" s="66"/>
      <c r="E84" s="38">
        <v>0</v>
      </c>
      <c r="F84" s="22"/>
    </row>
    <row r="85" spans="1:6" ht="15" x14ac:dyDescent="0.2">
      <c r="A85" s="22"/>
      <c r="B85" s="67"/>
      <c r="C85" s="67"/>
      <c r="D85" s="67"/>
      <c r="E85" s="38"/>
      <c r="F85" s="22"/>
    </row>
    <row r="86" spans="1:6" ht="19.5" customHeight="1" x14ac:dyDescent="0.2">
      <c r="A86" s="22"/>
      <c r="B86" s="39" t="s">
        <v>24</v>
      </c>
      <c r="C86" s="40"/>
      <c r="D86" s="40"/>
      <c r="E86" s="41">
        <f>E82-E84</f>
        <v>3950.63</v>
      </c>
      <c r="F86" s="22"/>
    </row>
    <row r="87" spans="1:6" ht="13.5" customHeight="1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71"/>
      <c r="C89" s="71"/>
      <c r="D89" s="71"/>
      <c r="E89" s="71"/>
      <c r="F89" s="22"/>
    </row>
    <row r="90" spans="1:6" ht="14.25" x14ac:dyDescent="0.2">
      <c r="A90" s="64" t="s">
        <v>26</v>
      </c>
      <c r="B90" s="64"/>
      <c r="C90" s="64"/>
      <c r="D90" s="64"/>
      <c r="E90" s="64"/>
      <c r="F90" s="64"/>
    </row>
    <row r="91" spans="1:6" ht="14.25" x14ac:dyDescent="0.2">
      <c r="A91" s="62" t="s">
        <v>6</v>
      </c>
      <c r="B91" s="62"/>
      <c r="C91" s="62"/>
      <c r="D91" s="62"/>
      <c r="E91" s="62"/>
      <c r="F91" s="62"/>
    </row>
    <row r="92" spans="1:6" x14ac:dyDescent="0.2">
      <c r="A92" s="22"/>
      <c r="B92" s="22"/>
      <c r="C92" s="22"/>
      <c r="D92" s="22"/>
      <c r="E92" s="22"/>
      <c r="F92" s="22"/>
    </row>
    <row r="93" spans="1:6" x14ac:dyDescent="0.2">
      <c r="A93" s="22"/>
      <c r="B93" s="72"/>
      <c r="C93" s="72"/>
      <c r="D93" s="72"/>
      <c r="E93" s="72"/>
      <c r="F93" s="22"/>
    </row>
    <row r="94" spans="1:6" ht="15" x14ac:dyDescent="0.2">
      <c r="A94" s="63" t="s">
        <v>7</v>
      </c>
      <c r="B94" s="63"/>
      <c r="C94" s="63"/>
      <c r="D94" s="63"/>
      <c r="E94" s="63"/>
      <c r="F94" s="63"/>
    </row>
    <row r="96" spans="1:6" ht="39.75" customHeight="1" x14ac:dyDescent="0.2">
      <c r="B96" s="69"/>
      <c r="C96" s="70"/>
      <c r="D96" s="70"/>
    </row>
    <row r="97" spans="2:4" ht="13.5" customHeight="1" x14ac:dyDescent="0.2"/>
    <row r="98" spans="2:4" x14ac:dyDescent="0.2">
      <c r="B98" s="17"/>
      <c r="C98" s="17"/>
      <c r="D98" s="17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2:F92"/>
  <sheetViews>
    <sheetView view="pageBreakPreview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65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49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18</v>
      </c>
      <c r="E28" s="28" t="s">
        <v>108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2" customFormat="1" ht="21.75" customHeight="1" x14ac:dyDescent="0.2">
      <c r="A30" s="68" t="s">
        <v>0</v>
      </c>
      <c r="B30" s="68"/>
      <c r="C30" s="68"/>
      <c r="D30" s="68"/>
      <c r="E30" s="68"/>
      <c r="F30" s="6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61</v>
      </c>
      <c r="C32" s="23"/>
      <c r="D32" s="23"/>
      <c r="E32" s="29"/>
      <c r="F32" s="22"/>
    </row>
    <row r="33" spans="1:6" ht="14.25" x14ac:dyDescent="0.2">
      <c r="A33" s="22"/>
      <c r="B33" s="65"/>
      <c r="C33" s="65"/>
      <c r="D33" s="65"/>
      <c r="E33" s="29"/>
      <c r="F33" s="22"/>
    </row>
    <row r="34" spans="1:6" ht="14.25" x14ac:dyDescent="0.2">
      <c r="A34" s="22"/>
      <c r="B34" s="65"/>
      <c r="C34" s="65"/>
      <c r="D34" s="65"/>
      <c r="E34" s="29"/>
      <c r="F34" s="22"/>
    </row>
    <row r="35" spans="1:6" ht="14.25" x14ac:dyDescent="0.2">
      <c r="A35" s="22"/>
      <c r="B35" s="65" t="s">
        <v>109</v>
      </c>
      <c r="C35" s="65"/>
      <c r="D35" s="65"/>
      <c r="E35" s="29"/>
      <c r="F35" s="22"/>
    </row>
    <row r="36" spans="1:6" ht="14.25" x14ac:dyDescent="0.2">
      <c r="A36" s="22"/>
      <c r="B36" s="65"/>
      <c r="C36" s="65"/>
      <c r="D36" s="65"/>
      <c r="E36" s="29"/>
      <c r="F36" s="22"/>
    </row>
    <row r="37" spans="1:6" ht="14.25" x14ac:dyDescent="0.2">
      <c r="A37" s="22"/>
      <c r="B37" s="65"/>
      <c r="C37" s="65"/>
      <c r="D37" s="65"/>
      <c r="E37" s="29"/>
      <c r="F37" s="22"/>
    </row>
    <row r="38" spans="1:6" ht="14.25" x14ac:dyDescent="0.2">
      <c r="A38" s="22"/>
      <c r="B38" s="65" t="s">
        <v>110</v>
      </c>
      <c r="C38" s="65"/>
      <c r="D38" s="65"/>
      <c r="E38" s="29"/>
      <c r="F38" s="22"/>
    </row>
    <row r="39" spans="1:6" ht="14.25" x14ac:dyDescent="0.2">
      <c r="A39" s="22"/>
      <c r="B39" s="65"/>
      <c r="C39" s="65"/>
      <c r="D39" s="65"/>
      <c r="E39" s="29"/>
      <c r="F39" s="22"/>
    </row>
    <row r="40" spans="1:6" ht="14.25" x14ac:dyDescent="0.2">
      <c r="A40" s="22"/>
      <c r="B40" s="65"/>
      <c r="C40" s="65"/>
      <c r="D40" s="65"/>
      <c r="E40" s="29"/>
      <c r="F40" s="22"/>
    </row>
    <row r="41" spans="1:6" ht="14.25" x14ac:dyDescent="0.2">
      <c r="A41" s="22"/>
      <c r="B41" s="65" t="s">
        <v>111</v>
      </c>
      <c r="C41" s="65"/>
      <c r="D41" s="65"/>
      <c r="E41" s="29"/>
      <c r="F41" s="22"/>
    </row>
    <row r="42" spans="1:6" ht="14.25" x14ac:dyDescent="0.2">
      <c r="A42" s="22"/>
      <c r="B42" s="65"/>
      <c r="C42" s="65"/>
      <c r="D42" s="65"/>
      <c r="E42" s="29"/>
      <c r="F42" s="22"/>
    </row>
    <row r="43" spans="1:6" ht="14.25" x14ac:dyDescent="0.2">
      <c r="A43" s="22"/>
      <c r="B43" s="65"/>
      <c r="C43" s="65"/>
      <c r="D43" s="65"/>
      <c r="E43" s="29"/>
      <c r="F43" s="22"/>
    </row>
    <row r="44" spans="1:6" ht="14.25" x14ac:dyDescent="0.2">
      <c r="A44" s="22"/>
      <c r="B44" s="65" t="s">
        <v>112</v>
      </c>
      <c r="C44" s="65"/>
      <c r="D44" s="65"/>
      <c r="E44" s="29"/>
      <c r="F44" s="22"/>
    </row>
    <row r="45" spans="1:6" ht="14.25" x14ac:dyDescent="0.2">
      <c r="A45" s="22"/>
      <c r="B45" s="65"/>
      <c r="C45" s="65"/>
      <c r="D45" s="65"/>
      <c r="E45" s="29"/>
      <c r="F45" s="22"/>
    </row>
    <row r="46" spans="1:6" ht="14.25" x14ac:dyDescent="0.2">
      <c r="A46" s="22"/>
      <c r="B46" s="65"/>
      <c r="C46" s="65"/>
      <c r="D46" s="65"/>
      <c r="E46" s="29"/>
      <c r="F46" s="22"/>
    </row>
    <row r="47" spans="1:6" ht="14.25" x14ac:dyDescent="0.2">
      <c r="A47" s="22"/>
      <c r="B47" s="65" t="s">
        <v>113</v>
      </c>
      <c r="C47" s="65"/>
      <c r="D47" s="65"/>
      <c r="E47" s="29"/>
      <c r="F47" s="22"/>
    </row>
    <row r="48" spans="1:6" ht="14.25" x14ac:dyDescent="0.2">
      <c r="A48" s="22"/>
      <c r="B48" s="65"/>
      <c r="C48" s="65"/>
      <c r="D48" s="65"/>
      <c r="E48" s="29"/>
      <c r="F48" s="22"/>
    </row>
    <row r="49" spans="1:6" ht="14.25" x14ac:dyDescent="0.2">
      <c r="A49" s="22"/>
      <c r="B49" s="65"/>
      <c r="C49" s="65"/>
      <c r="D49" s="65"/>
      <c r="E49" s="29"/>
      <c r="F49" s="22"/>
    </row>
    <row r="50" spans="1:6" ht="14.25" x14ac:dyDescent="0.2">
      <c r="A50" s="22"/>
      <c r="B50" s="65"/>
      <c r="C50" s="65"/>
      <c r="D50" s="65"/>
      <c r="E50" s="29"/>
      <c r="F50" s="22"/>
    </row>
    <row r="51" spans="1:6" ht="14.25" x14ac:dyDescent="0.2">
      <c r="A51" s="22"/>
      <c r="B51" s="65"/>
      <c r="C51" s="65"/>
      <c r="D51" s="65"/>
      <c r="E51" s="29"/>
      <c r="F51" s="22"/>
    </row>
    <row r="52" spans="1:6" ht="14.25" x14ac:dyDescent="0.2">
      <c r="A52" s="22"/>
      <c r="B52" s="65"/>
      <c r="C52" s="65"/>
      <c r="D52" s="65"/>
      <c r="E52" s="29"/>
      <c r="F52" s="22"/>
    </row>
    <row r="53" spans="1:6" ht="14.25" x14ac:dyDescent="0.2">
      <c r="A53" s="22"/>
      <c r="B53" s="65"/>
      <c r="C53" s="65"/>
      <c r="D53" s="65"/>
      <c r="E53" s="29"/>
      <c r="F53" s="22"/>
    </row>
    <row r="54" spans="1:6" ht="14.25" x14ac:dyDescent="0.2">
      <c r="A54" s="22"/>
      <c r="B54" s="65"/>
      <c r="C54" s="65"/>
      <c r="D54" s="65"/>
      <c r="E54" s="29"/>
      <c r="F54" s="22"/>
    </row>
    <row r="55" spans="1:6" ht="14.25" x14ac:dyDescent="0.2">
      <c r="A55" s="22"/>
      <c r="B55" s="65"/>
      <c r="C55" s="65"/>
      <c r="D55" s="65"/>
      <c r="E55" s="29"/>
      <c r="F55" s="22"/>
    </row>
    <row r="56" spans="1:6" ht="14.25" x14ac:dyDescent="0.2">
      <c r="A56" s="22"/>
      <c r="B56" s="65"/>
      <c r="C56" s="65"/>
      <c r="D56" s="65"/>
      <c r="E56" s="29"/>
      <c r="F56" s="22"/>
    </row>
    <row r="57" spans="1:6" ht="14.25" x14ac:dyDescent="0.2">
      <c r="A57" s="22"/>
      <c r="B57" s="65"/>
      <c r="C57" s="65"/>
      <c r="D57" s="65"/>
      <c r="E57" s="29"/>
      <c r="F57" s="22"/>
    </row>
    <row r="58" spans="1:6" ht="14.25" x14ac:dyDescent="0.2">
      <c r="A58" s="22"/>
      <c r="B58" s="65"/>
      <c r="C58" s="65"/>
      <c r="D58" s="65"/>
      <c r="E58" s="29"/>
      <c r="F58" s="22"/>
    </row>
    <row r="59" spans="1:6" ht="14.25" x14ac:dyDescent="0.2">
      <c r="A59" s="22"/>
      <c r="B59" s="65"/>
      <c r="C59" s="65"/>
      <c r="D59" s="65"/>
      <c r="E59" s="29"/>
      <c r="F59" s="22"/>
    </row>
    <row r="60" spans="1:6" ht="14.25" x14ac:dyDescent="0.2">
      <c r="A60" s="22"/>
      <c r="B60" s="65"/>
      <c r="C60" s="65"/>
      <c r="D60" s="65"/>
      <c r="E60" s="29"/>
      <c r="F60" s="22"/>
    </row>
    <row r="61" spans="1:6" ht="14.25" x14ac:dyDescent="0.2">
      <c r="A61" s="22"/>
      <c r="B61" s="65"/>
      <c r="C61" s="65"/>
      <c r="D61" s="65"/>
      <c r="E61" s="29"/>
      <c r="F61" s="22"/>
    </row>
    <row r="62" spans="1:6" ht="14.25" x14ac:dyDescent="0.2">
      <c r="A62" s="22"/>
      <c r="B62" s="65"/>
      <c r="C62" s="65"/>
      <c r="D62" s="65"/>
      <c r="E62" s="29"/>
      <c r="F62" s="22"/>
    </row>
    <row r="63" spans="1:6" ht="14.25" x14ac:dyDescent="0.2">
      <c r="A63" s="22"/>
      <c r="B63" s="65"/>
      <c r="C63" s="65"/>
      <c r="D63" s="65"/>
      <c r="E63" s="29"/>
      <c r="F63" s="22"/>
    </row>
    <row r="64" spans="1:6" ht="14.25" x14ac:dyDescent="0.2">
      <c r="A64" s="22"/>
      <c r="B64" s="65"/>
      <c r="C64" s="65"/>
      <c r="D64" s="65"/>
      <c r="E64" s="29"/>
      <c r="F64" s="22"/>
    </row>
    <row r="65" spans="1:6" ht="14.25" x14ac:dyDescent="0.2">
      <c r="A65" s="22"/>
      <c r="B65" s="65"/>
      <c r="C65" s="65"/>
      <c r="D65" s="65"/>
      <c r="E65" s="29"/>
      <c r="F65" s="22"/>
    </row>
    <row r="66" spans="1:6" ht="14.25" x14ac:dyDescent="0.2">
      <c r="A66" s="22"/>
      <c r="B66" s="65"/>
      <c r="C66" s="65"/>
      <c r="D66" s="65"/>
      <c r="E66" s="29"/>
      <c r="F66" s="22"/>
    </row>
    <row r="67" spans="1:6" ht="14.25" x14ac:dyDescent="0.2">
      <c r="A67" s="22"/>
      <c r="B67" s="54"/>
      <c r="C67" s="54"/>
      <c r="D67" s="54"/>
      <c r="E67" s="53"/>
      <c r="F67" s="22"/>
    </row>
    <row r="68" spans="1:6" ht="13.5" customHeight="1" x14ac:dyDescent="0.2">
      <c r="A68" s="22"/>
      <c r="B68" s="65"/>
      <c r="C68" s="65"/>
      <c r="D68" s="65"/>
      <c r="E68" s="29"/>
      <c r="F68" s="22"/>
    </row>
    <row r="69" spans="1:6" ht="13.5" customHeight="1" x14ac:dyDescent="0.2">
      <c r="A69" s="22"/>
      <c r="B69" s="26" t="s">
        <v>22</v>
      </c>
      <c r="C69" s="27"/>
      <c r="D69" s="27"/>
      <c r="E69" s="30">
        <f>5.75*230</f>
        <v>1322.5</v>
      </c>
      <c r="F69" s="22"/>
    </row>
    <row r="70" spans="1:6" ht="13.5" customHeight="1" x14ac:dyDescent="0.2">
      <c r="A70" s="22"/>
      <c r="B70" s="35" t="s">
        <v>19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20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21</v>
      </c>
      <c r="C72" s="27"/>
      <c r="D72" s="27"/>
      <c r="E72" s="30">
        <f>SUM(E69:E71)</f>
        <v>1322.5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66.13</v>
      </c>
      <c r="F73" s="22"/>
    </row>
    <row r="74" spans="1:6" ht="13.5" customHeight="1" x14ac:dyDescent="0.2">
      <c r="A74" s="22"/>
      <c r="B74" s="27" t="s">
        <v>4</v>
      </c>
      <c r="C74" s="48">
        <v>9.9750000000000005E-2</v>
      </c>
      <c r="D74" s="27"/>
      <c r="E74" s="37">
        <f>ROUND(E72*C74,2)</f>
        <v>131.91999999999999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23</v>
      </c>
      <c r="C76" s="27"/>
      <c r="D76" s="27"/>
      <c r="E76" s="34">
        <f>SUM(E72:E74)</f>
        <v>1520.5500000000002</v>
      </c>
      <c r="F76" s="22"/>
    </row>
    <row r="77" spans="1:6" ht="15.75" thickTop="1" x14ac:dyDescent="0.2">
      <c r="A77" s="22"/>
      <c r="B77" s="67"/>
      <c r="C77" s="67"/>
      <c r="D77" s="67"/>
      <c r="E77" s="38"/>
      <c r="F77" s="22"/>
    </row>
    <row r="78" spans="1:6" ht="15" x14ac:dyDescent="0.2">
      <c r="A78" s="22"/>
      <c r="B78" s="66" t="s">
        <v>25</v>
      </c>
      <c r="C78" s="66"/>
      <c r="D78" s="66"/>
      <c r="E78" s="38">
        <v>0</v>
      </c>
      <c r="F78" s="22"/>
    </row>
    <row r="79" spans="1:6" ht="15" x14ac:dyDescent="0.2">
      <c r="A79" s="22"/>
      <c r="B79" s="67"/>
      <c r="C79" s="67"/>
      <c r="D79" s="67"/>
      <c r="E79" s="38"/>
      <c r="F79" s="22"/>
    </row>
    <row r="80" spans="1:6" ht="19.5" customHeight="1" x14ac:dyDescent="0.2">
      <c r="A80" s="22"/>
      <c r="B80" s="39" t="s">
        <v>24</v>
      </c>
      <c r="C80" s="40"/>
      <c r="D80" s="40"/>
      <c r="E80" s="41">
        <f>E76-E78</f>
        <v>1520.5500000000002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71"/>
      <c r="C83" s="71"/>
      <c r="D83" s="71"/>
      <c r="E83" s="71"/>
      <c r="F83" s="22"/>
    </row>
    <row r="84" spans="1:6" ht="14.25" x14ac:dyDescent="0.2">
      <c r="A84" s="64" t="s">
        <v>62</v>
      </c>
      <c r="B84" s="64"/>
      <c r="C84" s="64"/>
      <c r="D84" s="64"/>
      <c r="E84" s="64"/>
      <c r="F84" s="64"/>
    </row>
    <row r="85" spans="1:6" ht="14.25" x14ac:dyDescent="0.2">
      <c r="A85" s="62" t="s">
        <v>63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72"/>
      <c r="C87" s="72"/>
      <c r="D87" s="72"/>
      <c r="E87" s="72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69"/>
      <c r="C90" s="70"/>
      <c r="D90" s="70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9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2:F92"/>
  <sheetViews>
    <sheetView view="pageBreakPreview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65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49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18</v>
      </c>
      <c r="E28" s="28" t="s">
        <v>115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2" customFormat="1" ht="21.75" customHeight="1" x14ac:dyDescent="0.2">
      <c r="A30" s="68" t="s">
        <v>0</v>
      </c>
      <c r="B30" s="68"/>
      <c r="C30" s="68"/>
      <c r="D30" s="68"/>
      <c r="E30" s="68"/>
      <c r="F30" s="6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61</v>
      </c>
      <c r="C32" s="23"/>
      <c r="D32" s="23"/>
      <c r="E32" s="29"/>
      <c r="F32" s="22"/>
    </row>
    <row r="33" spans="1:6" ht="14.25" x14ac:dyDescent="0.2">
      <c r="A33" s="22"/>
      <c r="B33" s="65"/>
      <c r="C33" s="65"/>
      <c r="D33" s="65"/>
      <c r="E33" s="29"/>
      <c r="F33" s="22"/>
    </row>
    <row r="34" spans="1:6" ht="14.25" x14ac:dyDescent="0.2">
      <c r="A34" s="22"/>
      <c r="B34" s="65"/>
      <c r="C34" s="65"/>
      <c r="D34" s="65"/>
      <c r="E34" s="29"/>
      <c r="F34" s="22"/>
    </row>
    <row r="35" spans="1:6" ht="14.25" x14ac:dyDescent="0.2">
      <c r="A35" s="22"/>
      <c r="B35" s="65" t="s">
        <v>116</v>
      </c>
      <c r="C35" s="65"/>
      <c r="D35" s="65"/>
      <c r="E35" s="29"/>
      <c r="F35" s="22"/>
    </row>
    <row r="36" spans="1:6" ht="14.25" x14ac:dyDescent="0.2">
      <c r="A36" s="22"/>
      <c r="B36" s="65"/>
      <c r="C36" s="65"/>
      <c r="D36" s="65"/>
      <c r="E36" s="29"/>
      <c r="F36" s="22"/>
    </row>
    <row r="37" spans="1:6" ht="14.25" x14ac:dyDescent="0.2">
      <c r="A37" s="22"/>
      <c r="B37" s="65"/>
      <c r="C37" s="65"/>
      <c r="D37" s="65"/>
      <c r="E37" s="29"/>
      <c r="F37" s="22"/>
    </row>
    <row r="38" spans="1:6" ht="14.25" x14ac:dyDescent="0.2">
      <c r="A38" s="22"/>
      <c r="B38" s="65"/>
      <c r="C38" s="65"/>
      <c r="D38" s="65"/>
      <c r="E38" s="29"/>
      <c r="F38" s="22"/>
    </row>
    <row r="39" spans="1:6" ht="14.25" x14ac:dyDescent="0.2">
      <c r="A39" s="22"/>
      <c r="B39" s="65"/>
      <c r="C39" s="65"/>
      <c r="D39" s="65"/>
      <c r="E39" s="29"/>
      <c r="F39" s="22"/>
    </row>
    <row r="40" spans="1:6" ht="14.25" x14ac:dyDescent="0.2">
      <c r="A40" s="22"/>
      <c r="B40" s="65"/>
      <c r="C40" s="65"/>
      <c r="D40" s="65"/>
      <c r="E40" s="29"/>
      <c r="F40" s="22"/>
    </row>
    <row r="41" spans="1:6" ht="14.25" x14ac:dyDescent="0.2">
      <c r="A41" s="22"/>
      <c r="B41" s="65"/>
      <c r="C41" s="65"/>
      <c r="D41" s="65"/>
      <c r="E41" s="29"/>
      <c r="F41" s="22"/>
    </row>
    <row r="42" spans="1:6" ht="14.25" x14ac:dyDescent="0.2">
      <c r="A42" s="22"/>
      <c r="B42" s="65"/>
      <c r="C42" s="65"/>
      <c r="D42" s="65"/>
      <c r="E42" s="29"/>
      <c r="F42" s="22"/>
    </row>
    <row r="43" spans="1:6" ht="14.25" x14ac:dyDescent="0.2">
      <c r="A43" s="22"/>
      <c r="B43" s="65"/>
      <c r="C43" s="65"/>
      <c r="D43" s="65"/>
      <c r="E43" s="29"/>
      <c r="F43" s="22"/>
    </row>
    <row r="44" spans="1:6" ht="14.25" x14ac:dyDescent="0.2">
      <c r="A44" s="22"/>
      <c r="B44" s="65"/>
      <c r="C44" s="65"/>
      <c r="D44" s="65"/>
      <c r="E44" s="29"/>
      <c r="F44" s="22"/>
    </row>
    <row r="45" spans="1:6" ht="14.25" x14ac:dyDescent="0.2">
      <c r="A45" s="22"/>
      <c r="B45" s="65"/>
      <c r="C45" s="65"/>
      <c r="D45" s="65"/>
      <c r="E45" s="29"/>
      <c r="F45" s="22"/>
    </row>
    <row r="46" spans="1:6" ht="14.25" x14ac:dyDescent="0.2">
      <c r="A46" s="22"/>
      <c r="B46" s="65"/>
      <c r="C46" s="65"/>
      <c r="D46" s="65"/>
      <c r="E46" s="29"/>
      <c r="F46" s="22"/>
    </row>
    <row r="47" spans="1:6" ht="14.25" x14ac:dyDescent="0.2">
      <c r="A47" s="22"/>
      <c r="B47" s="65"/>
      <c r="C47" s="65"/>
      <c r="D47" s="65"/>
      <c r="E47" s="29"/>
      <c r="F47" s="22"/>
    </row>
    <row r="48" spans="1:6" ht="14.25" x14ac:dyDescent="0.2">
      <c r="A48" s="22"/>
      <c r="B48" s="65"/>
      <c r="C48" s="65"/>
      <c r="D48" s="65"/>
      <c r="E48" s="29"/>
      <c r="F48" s="22"/>
    </row>
    <row r="49" spans="1:6" ht="14.25" x14ac:dyDescent="0.2">
      <c r="A49" s="22"/>
      <c r="B49" s="65"/>
      <c r="C49" s="65"/>
      <c r="D49" s="65"/>
      <c r="E49" s="29"/>
      <c r="F49" s="22"/>
    </row>
    <row r="50" spans="1:6" ht="14.25" x14ac:dyDescent="0.2">
      <c r="A50" s="22"/>
      <c r="B50" s="65"/>
      <c r="C50" s="65"/>
      <c r="D50" s="65"/>
      <c r="E50" s="29"/>
      <c r="F50" s="22"/>
    </row>
    <row r="51" spans="1:6" ht="14.25" x14ac:dyDescent="0.2">
      <c r="A51" s="22"/>
      <c r="B51" s="65"/>
      <c r="C51" s="65"/>
      <c r="D51" s="65"/>
      <c r="E51" s="29"/>
      <c r="F51" s="22"/>
    </row>
    <row r="52" spans="1:6" ht="14.25" x14ac:dyDescent="0.2">
      <c r="A52" s="22"/>
      <c r="B52" s="65"/>
      <c r="C52" s="65"/>
      <c r="D52" s="65"/>
      <c r="E52" s="29"/>
      <c r="F52" s="22"/>
    </row>
    <row r="53" spans="1:6" ht="14.25" x14ac:dyDescent="0.2">
      <c r="A53" s="22"/>
      <c r="B53" s="65"/>
      <c r="C53" s="65"/>
      <c r="D53" s="65"/>
      <c r="E53" s="29"/>
      <c r="F53" s="22"/>
    </row>
    <row r="54" spans="1:6" ht="14.25" x14ac:dyDescent="0.2">
      <c r="A54" s="22"/>
      <c r="B54" s="65"/>
      <c r="C54" s="65"/>
      <c r="D54" s="65"/>
      <c r="E54" s="29"/>
      <c r="F54" s="22"/>
    </row>
    <row r="55" spans="1:6" ht="14.25" x14ac:dyDescent="0.2">
      <c r="A55" s="22"/>
      <c r="B55" s="65"/>
      <c r="C55" s="65"/>
      <c r="D55" s="65"/>
      <c r="E55" s="29"/>
      <c r="F55" s="22"/>
    </row>
    <row r="56" spans="1:6" ht="14.25" x14ac:dyDescent="0.2">
      <c r="A56" s="22"/>
      <c r="B56" s="65"/>
      <c r="C56" s="65"/>
      <c r="D56" s="65"/>
      <c r="E56" s="29"/>
      <c r="F56" s="22"/>
    </row>
    <row r="57" spans="1:6" ht="14.25" x14ac:dyDescent="0.2">
      <c r="A57" s="22"/>
      <c r="B57" s="65"/>
      <c r="C57" s="65"/>
      <c r="D57" s="65"/>
      <c r="E57" s="29"/>
      <c r="F57" s="22"/>
    </row>
    <row r="58" spans="1:6" ht="14.25" x14ac:dyDescent="0.2">
      <c r="A58" s="22"/>
      <c r="B58" s="65"/>
      <c r="C58" s="65"/>
      <c r="D58" s="65"/>
      <c r="E58" s="29"/>
      <c r="F58" s="22"/>
    </row>
    <row r="59" spans="1:6" ht="14.25" x14ac:dyDescent="0.2">
      <c r="A59" s="22"/>
      <c r="B59" s="65"/>
      <c r="C59" s="65"/>
      <c r="D59" s="65"/>
      <c r="E59" s="29"/>
      <c r="F59" s="22"/>
    </row>
    <row r="60" spans="1:6" ht="14.25" x14ac:dyDescent="0.2">
      <c r="A60" s="22"/>
      <c r="B60" s="65"/>
      <c r="C60" s="65"/>
      <c r="D60" s="65"/>
      <c r="E60" s="29"/>
      <c r="F60" s="22"/>
    </row>
    <row r="61" spans="1:6" ht="14.25" x14ac:dyDescent="0.2">
      <c r="A61" s="22"/>
      <c r="B61" s="65"/>
      <c r="C61" s="65"/>
      <c r="D61" s="65"/>
      <c r="E61" s="29"/>
      <c r="F61" s="22"/>
    </row>
    <row r="62" spans="1:6" ht="14.25" x14ac:dyDescent="0.2">
      <c r="A62" s="22"/>
      <c r="B62" s="65"/>
      <c r="C62" s="65"/>
      <c r="D62" s="65"/>
      <c r="E62" s="29"/>
      <c r="F62" s="22"/>
    </row>
    <row r="63" spans="1:6" ht="14.25" x14ac:dyDescent="0.2">
      <c r="A63" s="22"/>
      <c r="B63" s="65"/>
      <c r="C63" s="65"/>
      <c r="D63" s="65"/>
      <c r="E63" s="29"/>
      <c r="F63" s="22"/>
    </row>
    <row r="64" spans="1:6" ht="14.25" x14ac:dyDescent="0.2">
      <c r="A64" s="22"/>
      <c r="B64" s="65"/>
      <c r="C64" s="65"/>
      <c r="D64" s="65"/>
      <c r="E64" s="29"/>
      <c r="F64" s="22"/>
    </row>
    <row r="65" spans="1:6" ht="14.25" x14ac:dyDescent="0.2">
      <c r="A65" s="22"/>
      <c r="B65" s="65"/>
      <c r="C65" s="65"/>
      <c r="D65" s="65"/>
      <c r="E65" s="29"/>
      <c r="F65" s="22"/>
    </row>
    <row r="66" spans="1:6" ht="14.25" x14ac:dyDescent="0.2">
      <c r="A66" s="22"/>
      <c r="B66" s="65"/>
      <c r="C66" s="65"/>
      <c r="D66" s="65"/>
      <c r="E66" s="29"/>
      <c r="F66" s="22"/>
    </row>
    <row r="67" spans="1:6" ht="14.25" x14ac:dyDescent="0.2">
      <c r="A67" s="22"/>
      <c r="B67" s="55"/>
      <c r="C67" s="55"/>
      <c r="D67" s="55"/>
      <c r="E67" s="53"/>
      <c r="F67" s="22"/>
    </row>
    <row r="68" spans="1:6" ht="13.5" customHeight="1" x14ac:dyDescent="0.2">
      <c r="A68" s="22"/>
      <c r="B68" s="65"/>
      <c r="C68" s="65"/>
      <c r="D68" s="65"/>
      <c r="E68" s="29"/>
      <c r="F68" s="22"/>
    </row>
    <row r="69" spans="1:6" ht="13.5" customHeight="1" x14ac:dyDescent="0.2">
      <c r="A69" s="22"/>
      <c r="B69" s="26" t="s">
        <v>22</v>
      </c>
      <c r="C69" s="27"/>
      <c r="D69" s="27"/>
      <c r="E69" s="30">
        <f>2*235</f>
        <v>470</v>
      </c>
      <c r="F69" s="22"/>
    </row>
    <row r="70" spans="1:6" ht="13.5" customHeight="1" x14ac:dyDescent="0.2">
      <c r="A70" s="22"/>
      <c r="B70" s="35" t="s">
        <v>19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20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21</v>
      </c>
      <c r="C72" s="27"/>
      <c r="D72" s="27"/>
      <c r="E72" s="30">
        <f>SUM(E69:E71)</f>
        <v>470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23.5</v>
      </c>
      <c r="F73" s="22"/>
    </row>
    <row r="74" spans="1:6" ht="13.5" customHeight="1" x14ac:dyDescent="0.2">
      <c r="A74" s="22"/>
      <c r="B74" s="27" t="s">
        <v>4</v>
      </c>
      <c r="C74" s="48">
        <v>9.9750000000000005E-2</v>
      </c>
      <c r="D74" s="27"/>
      <c r="E74" s="37">
        <f>ROUND(E72*C74,2)</f>
        <v>46.88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23</v>
      </c>
      <c r="C76" s="27"/>
      <c r="D76" s="27"/>
      <c r="E76" s="34">
        <f>SUM(E72:E74)</f>
        <v>540.38</v>
      </c>
      <c r="F76" s="22"/>
    </row>
    <row r="77" spans="1:6" ht="15.75" thickTop="1" x14ac:dyDescent="0.2">
      <c r="A77" s="22"/>
      <c r="B77" s="67"/>
      <c r="C77" s="67"/>
      <c r="D77" s="67"/>
      <c r="E77" s="38"/>
      <c r="F77" s="22"/>
    </row>
    <row r="78" spans="1:6" ht="15" x14ac:dyDescent="0.2">
      <c r="A78" s="22"/>
      <c r="B78" s="66" t="s">
        <v>25</v>
      </c>
      <c r="C78" s="66"/>
      <c r="D78" s="66"/>
      <c r="E78" s="38">
        <v>0</v>
      </c>
      <c r="F78" s="22"/>
    </row>
    <row r="79" spans="1:6" ht="15" x14ac:dyDescent="0.2">
      <c r="A79" s="22"/>
      <c r="B79" s="67"/>
      <c r="C79" s="67"/>
      <c r="D79" s="67"/>
      <c r="E79" s="38"/>
      <c r="F79" s="22"/>
    </row>
    <row r="80" spans="1:6" ht="19.5" customHeight="1" x14ac:dyDescent="0.2">
      <c r="A80" s="22"/>
      <c r="B80" s="39" t="s">
        <v>24</v>
      </c>
      <c r="C80" s="40"/>
      <c r="D80" s="40"/>
      <c r="E80" s="41">
        <f>E76-E78</f>
        <v>540.38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71"/>
      <c r="C83" s="71"/>
      <c r="D83" s="71"/>
      <c r="E83" s="71"/>
      <c r="F83" s="22"/>
    </row>
    <row r="84" spans="1:6" ht="14.25" x14ac:dyDescent="0.2">
      <c r="A84" s="64" t="s">
        <v>62</v>
      </c>
      <c r="B84" s="64"/>
      <c r="C84" s="64"/>
      <c r="D84" s="64"/>
      <c r="E84" s="64"/>
      <c r="F84" s="64"/>
    </row>
    <row r="85" spans="1:6" ht="14.25" x14ac:dyDescent="0.2">
      <c r="A85" s="62" t="s">
        <v>63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72"/>
      <c r="C87" s="72"/>
      <c r="D87" s="72"/>
      <c r="E87" s="72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69"/>
      <c r="C90" s="70"/>
      <c r="D90" s="70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A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65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49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18</v>
      </c>
      <c r="E28" s="28" t="s">
        <v>119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2" customFormat="1" ht="21.75" customHeight="1" x14ac:dyDescent="0.2">
      <c r="A30" s="68" t="s">
        <v>0</v>
      </c>
      <c r="B30" s="68"/>
      <c r="C30" s="68"/>
      <c r="D30" s="68"/>
      <c r="E30" s="68"/>
      <c r="F30" s="6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61</v>
      </c>
      <c r="C32" s="23"/>
      <c r="D32" s="23"/>
      <c r="E32" s="29"/>
      <c r="F32" s="22"/>
    </row>
    <row r="33" spans="1:6" ht="14.25" x14ac:dyDescent="0.2">
      <c r="A33" s="22"/>
      <c r="B33" s="65"/>
      <c r="C33" s="65"/>
      <c r="D33" s="65"/>
      <c r="E33" s="29"/>
      <c r="F33" s="22"/>
    </row>
    <row r="34" spans="1:6" ht="14.25" x14ac:dyDescent="0.2">
      <c r="A34" s="22"/>
      <c r="B34" s="65"/>
      <c r="C34" s="65"/>
      <c r="D34" s="65"/>
      <c r="E34" s="29"/>
      <c r="F34" s="22"/>
    </row>
    <row r="35" spans="1:6" ht="14.25" x14ac:dyDescent="0.2">
      <c r="A35" s="22"/>
      <c r="B35" s="65" t="s">
        <v>118</v>
      </c>
      <c r="C35" s="65"/>
      <c r="D35" s="65"/>
      <c r="E35" s="29"/>
      <c r="F35" s="22"/>
    </row>
    <row r="36" spans="1:6" ht="14.25" x14ac:dyDescent="0.2">
      <c r="A36" s="22"/>
      <c r="B36" s="65"/>
      <c r="C36" s="65"/>
      <c r="D36" s="65"/>
      <c r="E36" s="29"/>
      <c r="F36" s="22"/>
    </row>
    <row r="37" spans="1:6" ht="14.25" x14ac:dyDescent="0.2">
      <c r="A37" s="22"/>
      <c r="B37" s="65"/>
      <c r="C37" s="65"/>
      <c r="D37" s="65"/>
      <c r="E37" s="29"/>
      <c r="F37" s="22"/>
    </row>
    <row r="38" spans="1:6" ht="14.25" x14ac:dyDescent="0.2">
      <c r="A38" s="22"/>
      <c r="B38" s="65"/>
      <c r="C38" s="65"/>
      <c r="D38" s="65"/>
      <c r="E38" s="29"/>
      <c r="F38" s="22"/>
    </row>
    <row r="39" spans="1:6" ht="14.25" x14ac:dyDescent="0.2">
      <c r="A39" s="22"/>
      <c r="B39" s="65"/>
      <c r="C39" s="65"/>
      <c r="D39" s="65"/>
      <c r="E39" s="29"/>
      <c r="F39" s="22"/>
    </row>
    <row r="40" spans="1:6" ht="14.25" x14ac:dyDescent="0.2">
      <c r="A40" s="22"/>
      <c r="B40" s="65"/>
      <c r="C40" s="65"/>
      <c r="D40" s="65"/>
      <c r="E40" s="29"/>
      <c r="F40" s="22"/>
    </row>
    <row r="41" spans="1:6" ht="14.25" x14ac:dyDescent="0.2">
      <c r="A41" s="22"/>
      <c r="B41" s="65"/>
      <c r="C41" s="65"/>
      <c r="D41" s="65"/>
      <c r="E41" s="29"/>
      <c r="F41" s="22"/>
    </row>
    <row r="42" spans="1:6" ht="14.25" x14ac:dyDescent="0.2">
      <c r="A42" s="22"/>
      <c r="B42" s="65"/>
      <c r="C42" s="65"/>
      <c r="D42" s="65"/>
      <c r="E42" s="29"/>
      <c r="F42" s="22"/>
    </row>
    <row r="43" spans="1:6" ht="14.25" x14ac:dyDescent="0.2">
      <c r="A43" s="22"/>
      <c r="B43" s="65"/>
      <c r="C43" s="65"/>
      <c r="D43" s="65"/>
      <c r="E43" s="29"/>
      <c r="F43" s="22"/>
    </row>
    <row r="44" spans="1:6" ht="14.25" x14ac:dyDescent="0.2">
      <c r="A44" s="22"/>
      <c r="B44" s="65"/>
      <c r="C44" s="65"/>
      <c r="D44" s="65"/>
      <c r="E44" s="29"/>
      <c r="F44" s="22"/>
    </row>
    <row r="45" spans="1:6" ht="14.25" x14ac:dyDescent="0.2">
      <c r="A45" s="22"/>
      <c r="B45" s="65"/>
      <c r="C45" s="65"/>
      <c r="D45" s="65"/>
      <c r="E45" s="29"/>
      <c r="F45" s="22"/>
    </row>
    <row r="46" spans="1:6" ht="14.25" x14ac:dyDescent="0.2">
      <c r="A46" s="22"/>
      <c r="B46" s="65"/>
      <c r="C46" s="65"/>
      <c r="D46" s="65"/>
      <c r="E46" s="29"/>
      <c r="F46" s="22"/>
    </row>
    <row r="47" spans="1:6" ht="14.25" x14ac:dyDescent="0.2">
      <c r="A47" s="22"/>
      <c r="B47" s="65"/>
      <c r="C47" s="65"/>
      <c r="D47" s="65"/>
      <c r="E47" s="29"/>
      <c r="F47" s="22"/>
    </row>
    <row r="48" spans="1:6" ht="14.25" x14ac:dyDescent="0.2">
      <c r="A48" s="22"/>
      <c r="B48" s="65"/>
      <c r="C48" s="65"/>
      <c r="D48" s="65"/>
      <c r="E48" s="29"/>
      <c r="F48" s="22"/>
    </row>
    <row r="49" spans="1:6" ht="14.25" x14ac:dyDescent="0.2">
      <c r="A49" s="22"/>
      <c r="B49" s="65"/>
      <c r="C49" s="65"/>
      <c r="D49" s="65"/>
      <c r="E49" s="29"/>
      <c r="F49" s="22"/>
    </row>
    <row r="50" spans="1:6" ht="14.25" x14ac:dyDescent="0.2">
      <c r="A50" s="22"/>
      <c r="B50" s="65"/>
      <c r="C50" s="65"/>
      <c r="D50" s="65"/>
      <c r="E50" s="29"/>
      <c r="F50" s="22"/>
    </row>
    <row r="51" spans="1:6" ht="14.25" x14ac:dyDescent="0.2">
      <c r="A51" s="22"/>
      <c r="B51" s="65"/>
      <c r="C51" s="65"/>
      <c r="D51" s="65"/>
      <c r="E51" s="29"/>
      <c r="F51" s="22"/>
    </row>
    <row r="52" spans="1:6" ht="14.25" x14ac:dyDescent="0.2">
      <c r="A52" s="22"/>
      <c r="B52" s="65"/>
      <c r="C52" s="65"/>
      <c r="D52" s="65"/>
      <c r="E52" s="29"/>
      <c r="F52" s="22"/>
    </row>
    <row r="53" spans="1:6" ht="14.25" x14ac:dyDescent="0.2">
      <c r="A53" s="22"/>
      <c r="B53" s="65"/>
      <c r="C53" s="65"/>
      <c r="D53" s="65"/>
      <c r="E53" s="29"/>
      <c r="F53" s="22"/>
    </row>
    <row r="54" spans="1:6" ht="14.25" x14ac:dyDescent="0.2">
      <c r="A54" s="22"/>
      <c r="B54" s="65"/>
      <c r="C54" s="65"/>
      <c r="D54" s="65"/>
      <c r="E54" s="29"/>
      <c r="F54" s="22"/>
    </row>
    <row r="55" spans="1:6" ht="14.25" x14ac:dyDescent="0.2">
      <c r="A55" s="22"/>
      <c r="B55" s="65"/>
      <c r="C55" s="65"/>
      <c r="D55" s="65"/>
      <c r="E55" s="29"/>
      <c r="F55" s="22"/>
    </row>
    <row r="56" spans="1:6" ht="14.25" x14ac:dyDescent="0.2">
      <c r="A56" s="22"/>
      <c r="B56" s="65"/>
      <c r="C56" s="65"/>
      <c r="D56" s="65"/>
      <c r="E56" s="29"/>
      <c r="F56" s="22"/>
    </row>
    <row r="57" spans="1:6" ht="14.25" x14ac:dyDescent="0.2">
      <c r="A57" s="22"/>
      <c r="B57" s="65"/>
      <c r="C57" s="65"/>
      <c r="D57" s="65"/>
      <c r="E57" s="29"/>
      <c r="F57" s="22"/>
    </row>
    <row r="58" spans="1:6" ht="14.25" x14ac:dyDescent="0.2">
      <c r="A58" s="22"/>
      <c r="B58" s="65"/>
      <c r="C58" s="65"/>
      <c r="D58" s="65"/>
      <c r="E58" s="29"/>
      <c r="F58" s="22"/>
    </row>
    <row r="59" spans="1:6" ht="14.25" x14ac:dyDescent="0.2">
      <c r="A59" s="22"/>
      <c r="B59" s="65"/>
      <c r="C59" s="65"/>
      <c r="D59" s="65"/>
      <c r="E59" s="29"/>
      <c r="F59" s="22"/>
    </row>
    <row r="60" spans="1:6" ht="14.25" x14ac:dyDescent="0.2">
      <c r="A60" s="22"/>
      <c r="B60" s="65"/>
      <c r="C60" s="65"/>
      <c r="D60" s="65"/>
      <c r="E60" s="29"/>
      <c r="F60" s="22"/>
    </row>
    <row r="61" spans="1:6" ht="14.25" x14ac:dyDescent="0.2">
      <c r="A61" s="22"/>
      <c r="B61" s="65"/>
      <c r="C61" s="65"/>
      <c r="D61" s="65"/>
      <c r="E61" s="29"/>
      <c r="F61" s="22"/>
    </row>
    <row r="62" spans="1:6" ht="14.25" x14ac:dyDescent="0.2">
      <c r="A62" s="22"/>
      <c r="B62" s="65"/>
      <c r="C62" s="65"/>
      <c r="D62" s="65"/>
      <c r="E62" s="29"/>
      <c r="F62" s="22"/>
    </row>
    <row r="63" spans="1:6" ht="14.25" x14ac:dyDescent="0.2">
      <c r="A63" s="22"/>
      <c r="B63" s="65"/>
      <c r="C63" s="65"/>
      <c r="D63" s="65"/>
      <c r="E63" s="29"/>
      <c r="F63" s="22"/>
    </row>
    <row r="64" spans="1:6" ht="14.25" x14ac:dyDescent="0.2">
      <c r="A64" s="22"/>
      <c r="B64" s="65"/>
      <c r="C64" s="65"/>
      <c r="D64" s="65"/>
      <c r="E64" s="29"/>
      <c r="F64" s="22"/>
    </row>
    <row r="65" spans="1:6" ht="14.25" x14ac:dyDescent="0.2">
      <c r="A65" s="22"/>
      <c r="B65" s="65"/>
      <c r="C65" s="65"/>
      <c r="D65" s="65"/>
      <c r="E65" s="29"/>
      <c r="F65" s="22"/>
    </row>
    <row r="66" spans="1:6" ht="14.25" x14ac:dyDescent="0.2">
      <c r="A66" s="22"/>
      <c r="B66" s="65"/>
      <c r="C66" s="65"/>
      <c r="D66" s="65"/>
      <c r="E66" s="29"/>
      <c r="F66" s="22"/>
    </row>
    <row r="67" spans="1:6" ht="14.25" x14ac:dyDescent="0.2">
      <c r="A67" s="22"/>
      <c r="B67" s="56"/>
      <c r="C67" s="56"/>
      <c r="D67" s="56"/>
      <c r="E67" s="53"/>
      <c r="F67" s="22"/>
    </row>
    <row r="68" spans="1:6" ht="13.5" customHeight="1" x14ac:dyDescent="0.2">
      <c r="A68" s="22"/>
      <c r="B68" s="65"/>
      <c r="C68" s="65"/>
      <c r="D68" s="65"/>
      <c r="E68" s="29"/>
      <c r="F68" s="22"/>
    </row>
    <row r="69" spans="1:6" ht="13.5" customHeight="1" x14ac:dyDescent="0.2">
      <c r="A69" s="22"/>
      <c r="B69" s="26" t="s">
        <v>22</v>
      </c>
      <c r="C69" s="27"/>
      <c r="D69" s="27"/>
      <c r="E69" s="30">
        <v>235</v>
      </c>
      <c r="F69" s="22"/>
    </row>
    <row r="70" spans="1:6" ht="13.5" customHeight="1" x14ac:dyDescent="0.2">
      <c r="A70" s="22"/>
      <c r="B70" s="35" t="s">
        <v>19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20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21</v>
      </c>
      <c r="C72" s="27"/>
      <c r="D72" s="27"/>
      <c r="E72" s="30">
        <f>SUM(E69:E71)</f>
        <v>235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11.75</v>
      </c>
      <c r="F73" s="22"/>
    </row>
    <row r="74" spans="1:6" ht="13.5" customHeight="1" x14ac:dyDescent="0.2">
      <c r="A74" s="22"/>
      <c r="B74" s="27" t="s">
        <v>4</v>
      </c>
      <c r="C74" s="48">
        <v>9.9750000000000005E-2</v>
      </c>
      <c r="D74" s="27"/>
      <c r="E74" s="37">
        <f>ROUND(E72*C74,2)</f>
        <v>23.44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23</v>
      </c>
      <c r="C76" s="27"/>
      <c r="D76" s="27"/>
      <c r="E76" s="34">
        <f>SUM(E72:E74)</f>
        <v>270.19</v>
      </c>
      <c r="F76" s="22"/>
    </row>
    <row r="77" spans="1:6" ht="15.75" thickTop="1" x14ac:dyDescent="0.2">
      <c r="A77" s="22"/>
      <c r="B77" s="67"/>
      <c r="C77" s="67"/>
      <c r="D77" s="67"/>
      <c r="E77" s="38"/>
      <c r="F77" s="22"/>
    </row>
    <row r="78" spans="1:6" ht="15" x14ac:dyDescent="0.2">
      <c r="A78" s="22"/>
      <c r="B78" s="66" t="s">
        <v>25</v>
      </c>
      <c r="C78" s="66"/>
      <c r="D78" s="66"/>
      <c r="E78" s="38">
        <v>0</v>
      </c>
      <c r="F78" s="22"/>
    </row>
    <row r="79" spans="1:6" ht="15" x14ac:dyDescent="0.2">
      <c r="A79" s="22"/>
      <c r="B79" s="67"/>
      <c r="C79" s="67"/>
      <c r="D79" s="67"/>
      <c r="E79" s="38"/>
      <c r="F79" s="22"/>
    </row>
    <row r="80" spans="1:6" ht="19.5" customHeight="1" x14ac:dyDescent="0.2">
      <c r="A80" s="22"/>
      <c r="B80" s="39" t="s">
        <v>24</v>
      </c>
      <c r="C80" s="40"/>
      <c r="D80" s="40"/>
      <c r="E80" s="41">
        <f>E76-E78</f>
        <v>270.19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71"/>
      <c r="C83" s="71"/>
      <c r="D83" s="71"/>
      <c r="E83" s="71"/>
      <c r="F83" s="22"/>
    </row>
    <row r="84" spans="1:6" ht="14.25" x14ac:dyDescent="0.2">
      <c r="A84" s="64" t="s">
        <v>62</v>
      </c>
      <c r="B84" s="64"/>
      <c r="C84" s="64"/>
      <c r="D84" s="64"/>
      <c r="E84" s="64"/>
      <c r="F84" s="64"/>
    </row>
    <row r="85" spans="1:6" ht="14.25" x14ac:dyDescent="0.2">
      <c r="A85" s="62" t="s">
        <v>63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72"/>
      <c r="C87" s="72"/>
      <c r="D87" s="72"/>
      <c r="E87" s="72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69"/>
      <c r="C90" s="70"/>
      <c r="D90" s="70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B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2:F92"/>
  <sheetViews>
    <sheetView view="pageBreakPreview" zoomScale="80" zoomScaleNormal="100" zoomScaleSheetLayoutView="80" workbookViewId="0">
      <selection activeCell="B21" sqref="B2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102</v>
      </c>
      <c r="C25" s="22"/>
      <c r="D25" s="22"/>
      <c r="E25" s="22"/>
      <c r="F25" s="22"/>
    </row>
    <row r="26" spans="1:6" ht="33.75" customHeight="1" x14ac:dyDescent="0.2">
      <c r="A26" s="18"/>
      <c r="B26" s="49" t="s">
        <v>103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18</v>
      </c>
      <c r="E28" s="28" t="s">
        <v>124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2" customFormat="1" ht="21.75" customHeight="1" x14ac:dyDescent="0.2">
      <c r="A30" s="68" t="s">
        <v>0</v>
      </c>
      <c r="B30" s="68"/>
      <c r="C30" s="68"/>
      <c r="D30" s="68"/>
      <c r="E30" s="68"/>
      <c r="F30" s="6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61</v>
      </c>
      <c r="C32" s="23"/>
      <c r="D32" s="23"/>
      <c r="E32" s="29"/>
      <c r="F32" s="22"/>
    </row>
    <row r="33" spans="1:6" ht="14.25" x14ac:dyDescent="0.2">
      <c r="A33" s="22"/>
      <c r="B33" s="65"/>
      <c r="C33" s="65"/>
      <c r="D33" s="65"/>
      <c r="E33" s="29"/>
      <c r="F33" s="22"/>
    </row>
    <row r="34" spans="1:6" ht="14.25" x14ac:dyDescent="0.2">
      <c r="A34" s="22"/>
      <c r="B34" s="65"/>
      <c r="C34" s="65"/>
      <c r="D34" s="65"/>
      <c r="E34" s="29"/>
      <c r="F34" s="22"/>
    </row>
    <row r="35" spans="1:6" ht="14.25" x14ac:dyDescent="0.2">
      <c r="A35" s="22"/>
      <c r="B35" s="65" t="s">
        <v>121</v>
      </c>
      <c r="C35" s="65"/>
      <c r="D35" s="65"/>
      <c r="E35" s="29"/>
      <c r="F35" s="22"/>
    </row>
    <row r="36" spans="1:6" ht="14.25" x14ac:dyDescent="0.2">
      <c r="A36" s="22"/>
      <c r="B36" s="65"/>
      <c r="C36" s="65"/>
      <c r="D36" s="65"/>
      <c r="E36" s="29"/>
      <c r="F36" s="22"/>
    </row>
    <row r="37" spans="1:6" ht="14.25" x14ac:dyDescent="0.2">
      <c r="A37" s="22"/>
      <c r="B37" s="65"/>
      <c r="C37" s="65"/>
      <c r="D37" s="65"/>
      <c r="E37" s="29"/>
      <c r="F37" s="22"/>
    </row>
    <row r="38" spans="1:6" ht="14.25" x14ac:dyDescent="0.2">
      <c r="A38" s="22"/>
      <c r="B38" s="65" t="s">
        <v>122</v>
      </c>
      <c r="C38" s="65"/>
      <c r="D38" s="65"/>
      <c r="E38" s="29"/>
      <c r="F38" s="22"/>
    </row>
    <row r="39" spans="1:6" ht="14.25" x14ac:dyDescent="0.2">
      <c r="A39" s="22"/>
      <c r="B39" s="65"/>
      <c r="C39" s="65"/>
      <c r="D39" s="65"/>
      <c r="E39" s="29"/>
      <c r="F39" s="22"/>
    </row>
    <row r="40" spans="1:6" ht="14.25" x14ac:dyDescent="0.2">
      <c r="A40" s="22"/>
      <c r="B40" s="65"/>
      <c r="C40" s="65"/>
      <c r="D40" s="65"/>
      <c r="E40" s="29"/>
      <c r="F40" s="22"/>
    </row>
    <row r="41" spans="1:6" ht="14.25" x14ac:dyDescent="0.2">
      <c r="A41" s="22"/>
      <c r="B41" s="65" t="s">
        <v>123</v>
      </c>
      <c r="C41" s="65"/>
      <c r="D41" s="65"/>
      <c r="E41" s="29"/>
      <c r="F41" s="22"/>
    </row>
    <row r="42" spans="1:6" ht="14.25" x14ac:dyDescent="0.2">
      <c r="A42" s="22"/>
      <c r="B42" s="65"/>
      <c r="C42" s="65"/>
      <c r="D42" s="65"/>
      <c r="E42" s="29"/>
      <c r="F42" s="22"/>
    </row>
    <row r="43" spans="1:6" ht="14.25" x14ac:dyDescent="0.2">
      <c r="A43" s="22"/>
      <c r="B43" s="65"/>
      <c r="C43" s="65"/>
      <c r="D43" s="65"/>
      <c r="E43" s="29"/>
      <c r="F43" s="22"/>
    </row>
    <row r="44" spans="1:6" ht="14.25" x14ac:dyDescent="0.2">
      <c r="A44" s="22"/>
      <c r="B44" s="65"/>
      <c r="C44" s="65"/>
      <c r="D44" s="65"/>
      <c r="E44" s="29"/>
      <c r="F44" s="22"/>
    </row>
    <row r="45" spans="1:6" ht="14.25" x14ac:dyDescent="0.2">
      <c r="A45" s="22"/>
      <c r="B45" s="65"/>
      <c r="C45" s="65"/>
      <c r="D45" s="65"/>
      <c r="E45" s="29"/>
      <c r="F45" s="22"/>
    </row>
    <row r="46" spans="1:6" ht="14.25" x14ac:dyDescent="0.2">
      <c r="A46" s="22"/>
      <c r="B46" s="65"/>
      <c r="C46" s="65"/>
      <c r="D46" s="65"/>
      <c r="E46" s="29"/>
      <c r="F46" s="22"/>
    </row>
    <row r="47" spans="1:6" ht="14.25" x14ac:dyDescent="0.2">
      <c r="A47" s="22"/>
      <c r="B47" s="65"/>
      <c r="C47" s="65"/>
      <c r="D47" s="65"/>
      <c r="E47" s="29"/>
      <c r="F47" s="22"/>
    </row>
    <row r="48" spans="1:6" ht="14.25" x14ac:dyDescent="0.2">
      <c r="A48" s="22"/>
      <c r="B48" s="65"/>
      <c r="C48" s="65"/>
      <c r="D48" s="65"/>
      <c r="E48" s="29"/>
      <c r="F48" s="22"/>
    </row>
    <row r="49" spans="1:6" ht="14.25" x14ac:dyDescent="0.2">
      <c r="A49" s="22"/>
      <c r="B49" s="65"/>
      <c r="C49" s="65"/>
      <c r="D49" s="65"/>
      <c r="E49" s="29"/>
      <c r="F49" s="22"/>
    </row>
    <row r="50" spans="1:6" ht="14.25" x14ac:dyDescent="0.2">
      <c r="A50" s="22"/>
      <c r="B50" s="65"/>
      <c r="C50" s="65"/>
      <c r="D50" s="65"/>
      <c r="E50" s="29"/>
      <c r="F50" s="22"/>
    </row>
    <row r="51" spans="1:6" ht="14.25" x14ac:dyDescent="0.2">
      <c r="A51" s="22"/>
      <c r="B51" s="65"/>
      <c r="C51" s="65"/>
      <c r="D51" s="65"/>
      <c r="E51" s="29"/>
      <c r="F51" s="22"/>
    </row>
    <row r="52" spans="1:6" ht="14.25" x14ac:dyDescent="0.2">
      <c r="A52" s="22"/>
      <c r="B52" s="65"/>
      <c r="C52" s="65"/>
      <c r="D52" s="65"/>
      <c r="E52" s="29"/>
      <c r="F52" s="22"/>
    </row>
    <row r="53" spans="1:6" ht="14.25" x14ac:dyDescent="0.2">
      <c r="A53" s="22"/>
      <c r="B53" s="65"/>
      <c r="C53" s="65"/>
      <c r="D53" s="65"/>
      <c r="E53" s="29"/>
      <c r="F53" s="22"/>
    </row>
    <row r="54" spans="1:6" ht="14.25" x14ac:dyDescent="0.2">
      <c r="A54" s="22"/>
      <c r="B54" s="65"/>
      <c r="C54" s="65"/>
      <c r="D54" s="65"/>
      <c r="E54" s="29"/>
      <c r="F54" s="22"/>
    </row>
    <row r="55" spans="1:6" ht="14.25" x14ac:dyDescent="0.2">
      <c r="A55" s="22"/>
      <c r="B55" s="65"/>
      <c r="C55" s="65"/>
      <c r="D55" s="65"/>
      <c r="E55" s="29"/>
      <c r="F55" s="22"/>
    </row>
    <row r="56" spans="1:6" ht="14.25" x14ac:dyDescent="0.2">
      <c r="A56" s="22"/>
      <c r="B56" s="65"/>
      <c r="C56" s="65"/>
      <c r="D56" s="65"/>
      <c r="E56" s="29"/>
      <c r="F56" s="22"/>
    </row>
    <row r="57" spans="1:6" ht="14.25" x14ac:dyDescent="0.2">
      <c r="A57" s="22"/>
      <c r="B57" s="65"/>
      <c r="C57" s="65"/>
      <c r="D57" s="65"/>
      <c r="E57" s="29"/>
      <c r="F57" s="22"/>
    </row>
    <row r="58" spans="1:6" ht="14.25" x14ac:dyDescent="0.2">
      <c r="A58" s="22"/>
      <c r="B58" s="65"/>
      <c r="C58" s="65"/>
      <c r="D58" s="65"/>
      <c r="E58" s="29"/>
      <c r="F58" s="22"/>
    </row>
    <row r="59" spans="1:6" ht="14.25" x14ac:dyDescent="0.2">
      <c r="A59" s="22"/>
      <c r="B59" s="65"/>
      <c r="C59" s="65"/>
      <c r="D59" s="65"/>
      <c r="E59" s="29"/>
      <c r="F59" s="22"/>
    </row>
    <row r="60" spans="1:6" ht="14.25" x14ac:dyDescent="0.2">
      <c r="A60" s="22"/>
      <c r="B60" s="65"/>
      <c r="C60" s="65"/>
      <c r="D60" s="65"/>
      <c r="E60" s="29"/>
      <c r="F60" s="22"/>
    </row>
    <row r="61" spans="1:6" ht="14.25" x14ac:dyDescent="0.2">
      <c r="A61" s="22"/>
      <c r="B61" s="65"/>
      <c r="C61" s="65"/>
      <c r="D61" s="65"/>
      <c r="E61" s="29"/>
      <c r="F61" s="22"/>
    </row>
    <row r="62" spans="1:6" ht="14.25" x14ac:dyDescent="0.2">
      <c r="A62" s="22"/>
      <c r="B62" s="65"/>
      <c r="C62" s="65"/>
      <c r="D62" s="65"/>
      <c r="E62" s="29"/>
      <c r="F62" s="22"/>
    </row>
    <row r="63" spans="1:6" ht="14.25" x14ac:dyDescent="0.2">
      <c r="A63" s="22"/>
      <c r="B63" s="65"/>
      <c r="C63" s="65"/>
      <c r="D63" s="65"/>
      <c r="E63" s="29"/>
      <c r="F63" s="22"/>
    </row>
    <row r="64" spans="1:6" ht="14.25" x14ac:dyDescent="0.2">
      <c r="A64" s="22"/>
      <c r="B64" s="65"/>
      <c r="C64" s="65"/>
      <c r="D64" s="65"/>
      <c r="E64" s="29"/>
      <c r="F64" s="22"/>
    </row>
    <row r="65" spans="1:6" ht="14.25" x14ac:dyDescent="0.2">
      <c r="A65" s="22"/>
      <c r="B65" s="65"/>
      <c r="C65" s="65"/>
      <c r="D65" s="65"/>
      <c r="E65" s="29"/>
      <c r="F65" s="22"/>
    </row>
    <row r="66" spans="1:6" ht="14.25" x14ac:dyDescent="0.2">
      <c r="A66" s="22"/>
      <c r="B66" s="65"/>
      <c r="C66" s="65"/>
      <c r="D66" s="65"/>
      <c r="E66" s="29"/>
      <c r="F66" s="22"/>
    </row>
    <row r="67" spans="1:6" ht="14.25" x14ac:dyDescent="0.2">
      <c r="A67" s="22"/>
      <c r="B67" s="57"/>
      <c r="C67" s="57"/>
      <c r="D67" s="57"/>
      <c r="E67" s="53"/>
      <c r="F67" s="22"/>
    </row>
    <row r="68" spans="1:6" ht="13.5" customHeight="1" x14ac:dyDescent="0.2">
      <c r="A68" s="22"/>
      <c r="B68" s="65"/>
      <c r="C68" s="65"/>
      <c r="D68" s="65"/>
      <c r="E68" s="29"/>
      <c r="F68" s="22"/>
    </row>
    <row r="69" spans="1:6" ht="13.5" customHeight="1" x14ac:dyDescent="0.2">
      <c r="A69" s="22"/>
      <c r="B69" s="26" t="s">
        <v>22</v>
      </c>
      <c r="C69" s="27"/>
      <c r="D69" s="27"/>
      <c r="E69" s="30">
        <f>3.25*235</f>
        <v>763.75</v>
      </c>
      <c r="F69" s="22"/>
    </row>
    <row r="70" spans="1:6" ht="13.5" customHeight="1" x14ac:dyDescent="0.2">
      <c r="A70" s="22"/>
      <c r="B70" s="35" t="s">
        <v>19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20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21</v>
      </c>
      <c r="C72" s="27"/>
      <c r="D72" s="27"/>
      <c r="E72" s="30">
        <f>SUM(E69:E71)</f>
        <v>763.75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38.19</v>
      </c>
      <c r="F73" s="22"/>
    </row>
    <row r="74" spans="1:6" ht="13.5" customHeight="1" x14ac:dyDescent="0.2">
      <c r="A74" s="22"/>
      <c r="B74" s="27" t="s">
        <v>4</v>
      </c>
      <c r="C74" s="48">
        <v>9.9750000000000005E-2</v>
      </c>
      <c r="D74" s="27"/>
      <c r="E74" s="37">
        <f>ROUND(E72*C74,2)</f>
        <v>76.180000000000007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23</v>
      </c>
      <c r="C76" s="27"/>
      <c r="D76" s="27"/>
      <c r="E76" s="34">
        <f>SUM(E72:E74)</f>
        <v>878.12000000000012</v>
      </c>
      <c r="F76" s="22"/>
    </row>
    <row r="77" spans="1:6" ht="15.75" thickTop="1" x14ac:dyDescent="0.2">
      <c r="A77" s="22"/>
      <c r="B77" s="67"/>
      <c r="C77" s="67"/>
      <c r="D77" s="67"/>
      <c r="E77" s="38"/>
      <c r="F77" s="22"/>
    </row>
    <row r="78" spans="1:6" ht="15" x14ac:dyDescent="0.2">
      <c r="A78" s="22"/>
      <c r="B78" s="66" t="s">
        <v>25</v>
      </c>
      <c r="C78" s="66"/>
      <c r="D78" s="66"/>
      <c r="E78" s="38">
        <v>0</v>
      </c>
      <c r="F78" s="22"/>
    </row>
    <row r="79" spans="1:6" ht="15" x14ac:dyDescent="0.2">
      <c r="A79" s="22"/>
      <c r="B79" s="67"/>
      <c r="C79" s="67"/>
      <c r="D79" s="67"/>
      <c r="E79" s="38"/>
      <c r="F79" s="22"/>
    </row>
    <row r="80" spans="1:6" ht="19.5" customHeight="1" x14ac:dyDescent="0.2">
      <c r="A80" s="22"/>
      <c r="B80" s="39" t="s">
        <v>24</v>
      </c>
      <c r="C80" s="40"/>
      <c r="D80" s="40"/>
      <c r="E80" s="41">
        <f>E76-E78</f>
        <v>878.12000000000012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71"/>
      <c r="C83" s="71"/>
      <c r="D83" s="71"/>
      <c r="E83" s="71"/>
      <c r="F83" s="22"/>
    </row>
    <row r="84" spans="1:6" ht="14.25" x14ac:dyDescent="0.2">
      <c r="A84" s="64" t="s">
        <v>62</v>
      </c>
      <c r="B84" s="64"/>
      <c r="C84" s="64"/>
      <c r="D84" s="64"/>
      <c r="E84" s="64"/>
      <c r="F84" s="64"/>
    </row>
    <row r="85" spans="1:6" ht="14.25" x14ac:dyDescent="0.2">
      <c r="A85" s="62" t="s">
        <v>63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72"/>
      <c r="C87" s="72"/>
      <c r="D87" s="72"/>
      <c r="E87" s="72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69"/>
      <c r="C90" s="70"/>
      <c r="D90" s="70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C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2:F92"/>
  <sheetViews>
    <sheetView view="pageBreakPreview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102</v>
      </c>
      <c r="C25" s="22"/>
      <c r="D25" s="22"/>
      <c r="E25" s="22"/>
      <c r="F25" s="22"/>
    </row>
    <row r="26" spans="1:6" ht="33.75" customHeight="1" x14ac:dyDescent="0.2">
      <c r="A26" s="18"/>
      <c r="B26" s="49" t="s">
        <v>103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18</v>
      </c>
      <c r="E28" s="28" t="s">
        <v>126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2" customFormat="1" ht="21.75" customHeight="1" x14ac:dyDescent="0.2">
      <c r="A30" s="68" t="s">
        <v>0</v>
      </c>
      <c r="B30" s="68"/>
      <c r="C30" s="68"/>
      <c r="D30" s="68"/>
      <c r="E30" s="68"/>
      <c r="F30" s="6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61</v>
      </c>
      <c r="C32" s="23"/>
      <c r="D32" s="23"/>
      <c r="E32" s="29"/>
      <c r="F32" s="22"/>
    </row>
    <row r="33" spans="1:6" ht="14.25" x14ac:dyDescent="0.2">
      <c r="A33" s="22"/>
      <c r="B33" s="65"/>
      <c r="C33" s="65"/>
      <c r="D33" s="65"/>
      <c r="E33" s="29"/>
      <c r="F33" s="22"/>
    </row>
    <row r="34" spans="1:6" ht="14.25" x14ac:dyDescent="0.2">
      <c r="A34" s="22"/>
      <c r="B34" s="65"/>
      <c r="C34" s="65"/>
      <c r="D34" s="65"/>
      <c r="E34" s="29"/>
      <c r="F34" s="22"/>
    </row>
    <row r="35" spans="1:6" ht="14.25" x14ac:dyDescent="0.2">
      <c r="A35" s="22"/>
      <c r="B35" s="65" t="s">
        <v>127</v>
      </c>
      <c r="C35" s="65"/>
      <c r="D35" s="65"/>
      <c r="E35" s="29"/>
      <c r="F35" s="22"/>
    </row>
    <row r="36" spans="1:6" ht="14.25" x14ac:dyDescent="0.2">
      <c r="A36" s="22"/>
      <c r="B36" s="65"/>
      <c r="C36" s="65"/>
      <c r="D36" s="65"/>
      <c r="E36" s="29"/>
      <c r="F36" s="22"/>
    </row>
    <row r="37" spans="1:6" ht="14.25" x14ac:dyDescent="0.2">
      <c r="A37" s="22"/>
      <c r="B37" s="65"/>
      <c r="C37" s="65"/>
      <c r="D37" s="65"/>
      <c r="E37" s="29"/>
      <c r="F37" s="22"/>
    </row>
    <row r="38" spans="1:6" ht="14.25" x14ac:dyDescent="0.2">
      <c r="A38" s="22"/>
      <c r="B38" s="65" t="s">
        <v>128</v>
      </c>
      <c r="C38" s="65"/>
      <c r="D38" s="65"/>
      <c r="E38" s="29"/>
      <c r="F38" s="22"/>
    </row>
    <row r="39" spans="1:6" ht="14.25" x14ac:dyDescent="0.2">
      <c r="A39" s="22"/>
      <c r="B39" s="65"/>
      <c r="C39" s="65"/>
      <c r="D39" s="65"/>
      <c r="E39" s="29"/>
      <c r="F39" s="22"/>
    </row>
    <row r="40" spans="1:6" ht="14.25" x14ac:dyDescent="0.2">
      <c r="A40" s="22"/>
      <c r="B40" s="65"/>
      <c r="C40" s="65"/>
      <c r="D40" s="65"/>
      <c r="E40" s="29"/>
      <c r="F40" s="22"/>
    </row>
    <row r="41" spans="1:6" ht="14.25" x14ac:dyDescent="0.2">
      <c r="A41" s="22"/>
      <c r="B41" s="65"/>
      <c r="C41" s="65"/>
      <c r="D41" s="65"/>
      <c r="E41" s="29"/>
      <c r="F41" s="22"/>
    </row>
    <row r="42" spans="1:6" ht="14.25" x14ac:dyDescent="0.2">
      <c r="A42" s="22"/>
      <c r="B42" s="65"/>
      <c r="C42" s="65"/>
      <c r="D42" s="65"/>
      <c r="E42" s="29"/>
      <c r="F42" s="22"/>
    </row>
    <row r="43" spans="1:6" ht="14.25" x14ac:dyDescent="0.2">
      <c r="A43" s="22"/>
      <c r="B43" s="65"/>
      <c r="C43" s="65"/>
      <c r="D43" s="65"/>
      <c r="E43" s="29"/>
      <c r="F43" s="22"/>
    </row>
    <row r="44" spans="1:6" ht="14.25" x14ac:dyDescent="0.2">
      <c r="A44" s="22"/>
      <c r="B44" s="65"/>
      <c r="C44" s="65"/>
      <c r="D44" s="65"/>
      <c r="E44" s="29"/>
      <c r="F44" s="22"/>
    </row>
    <row r="45" spans="1:6" ht="14.25" x14ac:dyDescent="0.2">
      <c r="A45" s="22"/>
      <c r="B45" s="65"/>
      <c r="C45" s="65"/>
      <c r="D45" s="65"/>
      <c r="E45" s="29"/>
      <c r="F45" s="22"/>
    </row>
    <row r="46" spans="1:6" ht="14.25" x14ac:dyDescent="0.2">
      <c r="A46" s="22"/>
      <c r="B46" s="65"/>
      <c r="C46" s="65"/>
      <c r="D46" s="65"/>
      <c r="E46" s="29"/>
      <c r="F46" s="22"/>
    </row>
    <row r="47" spans="1:6" ht="14.25" x14ac:dyDescent="0.2">
      <c r="A47" s="22"/>
      <c r="B47" s="65"/>
      <c r="C47" s="65"/>
      <c r="D47" s="65"/>
      <c r="E47" s="29"/>
      <c r="F47" s="22"/>
    </row>
    <row r="48" spans="1:6" ht="14.25" x14ac:dyDescent="0.2">
      <c r="A48" s="22"/>
      <c r="B48" s="65"/>
      <c r="C48" s="65"/>
      <c r="D48" s="65"/>
      <c r="E48" s="29"/>
      <c r="F48" s="22"/>
    </row>
    <row r="49" spans="1:6" ht="14.25" x14ac:dyDescent="0.2">
      <c r="A49" s="22"/>
      <c r="B49" s="65"/>
      <c r="C49" s="65"/>
      <c r="D49" s="65"/>
      <c r="E49" s="29"/>
      <c r="F49" s="22"/>
    </row>
    <row r="50" spans="1:6" ht="14.25" x14ac:dyDescent="0.2">
      <c r="A50" s="22"/>
      <c r="B50" s="65"/>
      <c r="C50" s="65"/>
      <c r="D50" s="65"/>
      <c r="E50" s="29"/>
      <c r="F50" s="22"/>
    </row>
    <row r="51" spans="1:6" ht="14.25" x14ac:dyDescent="0.2">
      <c r="A51" s="22"/>
      <c r="B51" s="65"/>
      <c r="C51" s="65"/>
      <c r="D51" s="65"/>
      <c r="E51" s="29"/>
      <c r="F51" s="22"/>
    </row>
    <row r="52" spans="1:6" ht="14.25" x14ac:dyDescent="0.2">
      <c r="A52" s="22"/>
      <c r="B52" s="65"/>
      <c r="C52" s="65"/>
      <c r="D52" s="65"/>
      <c r="E52" s="29"/>
      <c r="F52" s="22"/>
    </row>
    <row r="53" spans="1:6" ht="14.25" x14ac:dyDescent="0.2">
      <c r="A53" s="22"/>
      <c r="B53" s="65"/>
      <c r="C53" s="65"/>
      <c r="D53" s="65"/>
      <c r="E53" s="29"/>
      <c r="F53" s="22"/>
    </row>
    <row r="54" spans="1:6" ht="14.25" x14ac:dyDescent="0.2">
      <c r="A54" s="22"/>
      <c r="B54" s="65"/>
      <c r="C54" s="65"/>
      <c r="D54" s="65"/>
      <c r="E54" s="29"/>
      <c r="F54" s="22"/>
    </row>
    <row r="55" spans="1:6" ht="14.25" x14ac:dyDescent="0.2">
      <c r="A55" s="22"/>
      <c r="B55" s="65"/>
      <c r="C55" s="65"/>
      <c r="D55" s="65"/>
      <c r="E55" s="29"/>
      <c r="F55" s="22"/>
    </row>
    <row r="56" spans="1:6" ht="14.25" x14ac:dyDescent="0.2">
      <c r="A56" s="22"/>
      <c r="B56" s="65"/>
      <c r="C56" s="65"/>
      <c r="D56" s="65"/>
      <c r="E56" s="29"/>
      <c r="F56" s="22"/>
    </row>
    <row r="57" spans="1:6" ht="14.25" x14ac:dyDescent="0.2">
      <c r="A57" s="22"/>
      <c r="B57" s="65"/>
      <c r="C57" s="65"/>
      <c r="D57" s="65"/>
      <c r="E57" s="29"/>
      <c r="F57" s="22"/>
    </row>
    <row r="58" spans="1:6" ht="14.25" x14ac:dyDescent="0.2">
      <c r="A58" s="22"/>
      <c r="B58" s="65"/>
      <c r="C58" s="65"/>
      <c r="D58" s="65"/>
      <c r="E58" s="29"/>
      <c r="F58" s="22"/>
    </row>
    <row r="59" spans="1:6" ht="14.25" x14ac:dyDescent="0.2">
      <c r="A59" s="22"/>
      <c r="B59" s="65"/>
      <c r="C59" s="65"/>
      <c r="D59" s="65"/>
      <c r="E59" s="29"/>
      <c r="F59" s="22"/>
    </row>
    <row r="60" spans="1:6" ht="14.25" x14ac:dyDescent="0.2">
      <c r="A60" s="22"/>
      <c r="B60" s="65"/>
      <c r="C60" s="65"/>
      <c r="D60" s="65"/>
      <c r="E60" s="29"/>
      <c r="F60" s="22"/>
    </row>
    <row r="61" spans="1:6" ht="14.25" x14ac:dyDescent="0.2">
      <c r="A61" s="22"/>
      <c r="B61" s="65"/>
      <c r="C61" s="65"/>
      <c r="D61" s="65"/>
      <c r="E61" s="29"/>
      <c r="F61" s="22"/>
    </row>
    <row r="62" spans="1:6" ht="14.25" x14ac:dyDescent="0.2">
      <c r="A62" s="22"/>
      <c r="B62" s="65"/>
      <c r="C62" s="65"/>
      <c r="D62" s="65"/>
      <c r="E62" s="29"/>
      <c r="F62" s="22"/>
    </row>
    <row r="63" spans="1:6" ht="14.25" x14ac:dyDescent="0.2">
      <c r="A63" s="22"/>
      <c r="B63" s="65"/>
      <c r="C63" s="65"/>
      <c r="D63" s="65"/>
      <c r="E63" s="29"/>
      <c r="F63" s="22"/>
    </row>
    <row r="64" spans="1:6" ht="14.25" x14ac:dyDescent="0.2">
      <c r="A64" s="22"/>
      <c r="B64" s="65"/>
      <c r="C64" s="65"/>
      <c r="D64" s="65"/>
      <c r="E64" s="29"/>
      <c r="F64" s="22"/>
    </row>
    <row r="65" spans="1:6" ht="14.25" x14ac:dyDescent="0.2">
      <c r="A65" s="22"/>
      <c r="B65" s="65"/>
      <c r="C65" s="65"/>
      <c r="D65" s="65"/>
      <c r="E65" s="29"/>
      <c r="F65" s="22"/>
    </row>
    <row r="66" spans="1:6" ht="14.25" x14ac:dyDescent="0.2">
      <c r="A66" s="22"/>
      <c r="B66" s="65"/>
      <c r="C66" s="65"/>
      <c r="D66" s="65"/>
      <c r="E66" s="29"/>
      <c r="F66" s="22"/>
    </row>
    <row r="67" spans="1:6" ht="14.25" x14ac:dyDescent="0.2">
      <c r="A67" s="22"/>
      <c r="B67" s="58"/>
      <c r="C67" s="58"/>
      <c r="D67" s="58"/>
      <c r="E67" s="53"/>
      <c r="F67" s="22"/>
    </row>
    <row r="68" spans="1:6" ht="13.5" customHeight="1" x14ac:dyDescent="0.2">
      <c r="A68" s="22"/>
      <c r="B68" s="65"/>
      <c r="C68" s="65"/>
      <c r="D68" s="65"/>
      <c r="E68" s="29"/>
      <c r="F68" s="22"/>
    </row>
    <row r="69" spans="1:6" ht="13.5" customHeight="1" x14ac:dyDescent="0.2">
      <c r="A69" s="22"/>
      <c r="B69" s="26" t="s">
        <v>22</v>
      </c>
      <c r="C69" s="27"/>
      <c r="D69" s="27"/>
      <c r="E69" s="30">
        <f>245*1.2</f>
        <v>294</v>
      </c>
      <c r="F69" s="22"/>
    </row>
    <row r="70" spans="1:6" ht="13.5" customHeight="1" x14ac:dyDescent="0.2">
      <c r="A70" s="22"/>
      <c r="B70" s="35" t="s">
        <v>19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20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21</v>
      </c>
      <c r="C72" s="27"/>
      <c r="D72" s="27"/>
      <c r="E72" s="30">
        <f>SUM(E69:E71)</f>
        <v>294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14.7</v>
      </c>
      <c r="F73" s="22"/>
    </row>
    <row r="74" spans="1:6" ht="13.5" customHeight="1" x14ac:dyDescent="0.2">
      <c r="A74" s="22"/>
      <c r="B74" s="27" t="s">
        <v>4</v>
      </c>
      <c r="C74" s="48">
        <v>9.9750000000000005E-2</v>
      </c>
      <c r="D74" s="27"/>
      <c r="E74" s="37">
        <f>ROUND(E72*C74,2)</f>
        <v>29.33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23</v>
      </c>
      <c r="C76" s="27"/>
      <c r="D76" s="27"/>
      <c r="E76" s="34">
        <f>SUM(E72:E74)</f>
        <v>338.03</v>
      </c>
      <c r="F76" s="22"/>
    </row>
    <row r="77" spans="1:6" ht="15.75" thickTop="1" x14ac:dyDescent="0.2">
      <c r="A77" s="22"/>
      <c r="B77" s="67"/>
      <c r="C77" s="67"/>
      <c r="D77" s="67"/>
      <c r="E77" s="38"/>
      <c r="F77" s="22"/>
    </row>
    <row r="78" spans="1:6" ht="15" x14ac:dyDescent="0.2">
      <c r="A78" s="22"/>
      <c r="B78" s="66" t="s">
        <v>25</v>
      </c>
      <c r="C78" s="66"/>
      <c r="D78" s="66"/>
      <c r="E78" s="38">
        <v>0</v>
      </c>
      <c r="F78" s="22"/>
    </row>
    <row r="79" spans="1:6" ht="15" x14ac:dyDescent="0.2">
      <c r="A79" s="22"/>
      <c r="B79" s="67"/>
      <c r="C79" s="67"/>
      <c r="D79" s="67"/>
      <c r="E79" s="38"/>
      <c r="F79" s="22"/>
    </row>
    <row r="80" spans="1:6" ht="19.5" customHeight="1" x14ac:dyDescent="0.2">
      <c r="A80" s="22"/>
      <c r="B80" s="39" t="s">
        <v>24</v>
      </c>
      <c r="C80" s="40"/>
      <c r="D80" s="40"/>
      <c r="E80" s="41">
        <f>E76-E78</f>
        <v>338.03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71"/>
      <c r="C83" s="71"/>
      <c r="D83" s="71"/>
      <c r="E83" s="71"/>
      <c r="F83" s="22"/>
    </row>
    <row r="84" spans="1:6" ht="14.25" x14ac:dyDescent="0.2">
      <c r="A84" s="64" t="s">
        <v>62</v>
      </c>
      <c r="B84" s="64"/>
      <c r="C84" s="64"/>
      <c r="D84" s="64"/>
      <c r="E84" s="64"/>
      <c r="F84" s="64"/>
    </row>
    <row r="85" spans="1:6" ht="14.25" x14ac:dyDescent="0.2">
      <c r="A85" s="62" t="s">
        <v>63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72"/>
      <c r="C87" s="72"/>
      <c r="D87" s="72"/>
      <c r="E87" s="72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69"/>
      <c r="C90" s="70"/>
      <c r="D90" s="70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D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65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49" t="s">
        <v>131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18</v>
      </c>
      <c r="E28" s="28" t="s">
        <v>129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2" customFormat="1" ht="21.75" customHeight="1" x14ac:dyDescent="0.2">
      <c r="A30" s="68" t="s">
        <v>0</v>
      </c>
      <c r="B30" s="68"/>
      <c r="C30" s="68"/>
      <c r="D30" s="68"/>
      <c r="E30" s="68"/>
      <c r="F30" s="6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61</v>
      </c>
      <c r="C32" s="23"/>
      <c r="D32" s="23"/>
      <c r="E32" s="29"/>
      <c r="F32" s="22"/>
    </row>
    <row r="33" spans="1:6" ht="14.25" x14ac:dyDescent="0.2">
      <c r="A33" s="22"/>
      <c r="B33" s="65"/>
      <c r="C33" s="65"/>
      <c r="D33" s="65"/>
      <c r="E33" s="29"/>
      <c r="F33" s="22"/>
    </row>
    <row r="34" spans="1:6" ht="14.25" x14ac:dyDescent="0.2">
      <c r="A34" s="22"/>
      <c r="B34" s="65"/>
      <c r="C34" s="65"/>
      <c r="D34" s="65"/>
      <c r="E34" s="29"/>
      <c r="F34" s="22"/>
    </row>
    <row r="35" spans="1:6" ht="14.25" x14ac:dyDescent="0.2">
      <c r="A35" s="22"/>
      <c r="B35" s="65" t="s">
        <v>130</v>
      </c>
      <c r="C35" s="65"/>
      <c r="D35" s="65"/>
      <c r="E35" s="29"/>
      <c r="F35" s="22"/>
    </row>
    <row r="36" spans="1:6" ht="14.25" x14ac:dyDescent="0.2">
      <c r="A36" s="22"/>
      <c r="B36" s="65"/>
      <c r="C36" s="65"/>
      <c r="D36" s="65"/>
      <c r="E36" s="29"/>
      <c r="F36" s="22"/>
    </row>
    <row r="37" spans="1:6" ht="14.25" x14ac:dyDescent="0.2">
      <c r="A37" s="22"/>
      <c r="B37" s="65"/>
      <c r="C37" s="65"/>
      <c r="D37" s="65"/>
      <c r="E37" s="29"/>
      <c r="F37" s="22"/>
    </row>
    <row r="38" spans="1:6" ht="14.25" x14ac:dyDescent="0.2">
      <c r="A38" s="22"/>
      <c r="B38" s="65"/>
      <c r="C38" s="65"/>
      <c r="D38" s="65"/>
      <c r="E38" s="29"/>
      <c r="F38" s="22"/>
    </row>
    <row r="39" spans="1:6" ht="14.25" x14ac:dyDescent="0.2">
      <c r="A39" s="22"/>
      <c r="B39" s="65"/>
      <c r="C39" s="65"/>
      <c r="D39" s="65"/>
      <c r="E39" s="29"/>
      <c r="F39" s="22"/>
    </row>
    <row r="40" spans="1:6" ht="14.25" x14ac:dyDescent="0.2">
      <c r="A40" s="22"/>
      <c r="B40" s="65"/>
      <c r="C40" s="65"/>
      <c r="D40" s="65"/>
      <c r="E40" s="29"/>
      <c r="F40" s="22"/>
    </row>
    <row r="41" spans="1:6" ht="14.25" x14ac:dyDescent="0.2">
      <c r="A41" s="22"/>
      <c r="B41" s="65"/>
      <c r="C41" s="65"/>
      <c r="D41" s="65"/>
      <c r="E41" s="29"/>
      <c r="F41" s="22"/>
    </row>
    <row r="42" spans="1:6" ht="14.25" x14ac:dyDescent="0.2">
      <c r="A42" s="22"/>
      <c r="B42" s="65"/>
      <c r="C42" s="65"/>
      <c r="D42" s="65"/>
      <c r="E42" s="29"/>
      <c r="F42" s="22"/>
    </row>
    <row r="43" spans="1:6" ht="14.25" x14ac:dyDescent="0.2">
      <c r="A43" s="22"/>
      <c r="B43" s="65"/>
      <c r="C43" s="65"/>
      <c r="D43" s="65"/>
      <c r="E43" s="29"/>
      <c r="F43" s="22"/>
    </row>
    <row r="44" spans="1:6" ht="14.25" x14ac:dyDescent="0.2">
      <c r="A44" s="22"/>
      <c r="B44" s="65"/>
      <c r="C44" s="65"/>
      <c r="D44" s="65"/>
      <c r="E44" s="29"/>
      <c r="F44" s="22"/>
    </row>
    <row r="45" spans="1:6" ht="14.25" x14ac:dyDescent="0.2">
      <c r="A45" s="22"/>
      <c r="B45" s="65"/>
      <c r="C45" s="65"/>
      <c r="D45" s="65"/>
      <c r="E45" s="29"/>
      <c r="F45" s="22"/>
    </row>
    <row r="46" spans="1:6" ht="14.25" x14ac:dyDescent="0.2">
      <c r="A46" s="22"/>
      <c r="B46" s="65"/>
      <c r="C46" s="65"/>
      <c r="D46" s="65"/>
      <c r="E46" s="29"/>
      <c r="F46" s="22"/>
    </row>
    <row r="47" spans="1:6" ht="14.25" x14ac:dyDescent="0.2">
      <c r="A47" s="22"/>
      <c r="B47" s="65"/>
      <c r="C47" s="65"/>
      <c r="D47" s="65"/>
      <c r="E47" s="29"/>
      <c r="F47" s="22"/>
    </row>
    <row r="48" spans="1:6" ht="14.25" x14ac:dyDescent="0.2">
      <c r="A48" s="22"/>
      <c r="B48" s="65"/>
      <c r="C48" s="65"/>
      <c r="D48" s="65"/>
      <c r="E48" s="29"/>
      <c r="F48" s="22"/>
    </row>
    <row r="49" spans="1:6" ht="14.25" x14ac:dyDescent="0.2">
      <c r="A49" s="22"/>
      <c r="B49" s="65"/>
      <c r="C49" s="65"/>
      <c r="D49" s="65"/>
      <c r="E49" s="29"/>
      <c r="F49" s="22"/>
    </row>
    <row r="50" spans="1:6" ht="14.25" x14ac:dyDescent="0.2">
      <c r="A50" s="22"/>
      <c r="B50" s="65"/>
      <c r="C50" s="65"/>
      <c r="D50" s="65"/>
      <c r="E50" s="29"/>
      <c r="F50" s="22"/>
    </row>
    <row r="51" spans="1:6" ht="14.25" x14ac:dyDescent="0.2">
      <c r="A51" s="22"/>
      <c r="B51" s="65"/>
      <c r="C51" s="65"/>
      <c r="D51" s="65"/>
      <c r="E51" s="29"/>
      <c r="F51" s="22"/>
    </row>
    <row r="52" spans="1:6" ht="14.25" x14ac:dyDescent="0.2">
      <c r="A52" s="22"/>
      <c r="B52" s="65"/>
      <c r="C52" s="65"/>
      <c r="D52" s="65"/>
      <c r="E52" s="29"/>
      <c r="F52" s="22"/>
    </row>
    <row r="53" spans="1:6" ht="14.25" x14ac:dyDescent="0.2">
      <c r="A53" s="22"/>
      <c r="B53" s="65"/>
      <c r="C53" s="65"/>
      <c r="D53" s="65"/>
      <c r="E53" s="29"/>
      <c r="F53" s="22"/>
    </row>
    <row r="54" spans="1:6" ht="14.25" x14ac:dyDescent="0.2">
      <c r="A54" s="22"/>
      <c r="B54" s="65"/>
      <c r="C54" s="65"/>
      <c r="D54" s="65"/>
      <c r="E54" s="29"/>
      <c r="F54" s="22"/>
    </row>
    <row r="55" spans="1:6" ht="14.25" x14ac:dyDescent="0.2">
      <c r="A55" s="22"/>
      <c r="B55" s="65"/>
      <c r="C55" s="65"/>
      <c r="D55" s="65"/>
      <c r="E55" s="29"/>
      <c r="F55" s="22"/>
    </row>
    <row r="56" spans="1:6" ht="14.25" x14ac:dyDescent="0.2">
      <c r="A56" s="22"/>
      <c r="B56" s="65"/>
      <c r="C56" s="65"/>
      <c r="D56" s="65"/>
      <c r="E56" s="29"/>
      <c r="F56" s="22"/>
    </row>
    <row r="57" spans="1:6" ht="14.25" x14ac:dyDescent="0.2">
      <c r="A57" s="22"/>
      <c r="B57" s="65"/>
      <c r="C57" s="65"/>
      <c r="D57" s="65"/>
      <c r="E57" s="29"/>
      <c r="F57" s="22"/>
    </row>
    <row r="58" spans="1:6" ht="14.25" x14ac:dyDescent="0.2">
      <c r="A58" s="22"/>
      <c r="B58" s="65"/>
      <c r="C58" s="65"/>
      <c r="D58" s="65"/>
      <c r="E58" s="29"/>
      <c r="F58" s="22"/>
    </row>
    <row r="59" spans="1:6" ht="14.25" x14ac:dyDescent="0.2">
      <c r="A59" s="22"/>
      <c r="B59" s="65"/>
      <c r="C59" s="65"/>
      <c r="D59" s="65"/>
      <c r="E59" s="29"/>
      <c r="F59" s="22"/>
    </row>
    <row r="60" spans="1:6" ht="14.25" x14ac:dyDescent="0.2">
      <c r="A60" s="22"/>
      <c r="B60" s="65"/>
      <c r="C60" s="65"/>
      <c r="D60" s="65"/>
      <c r="E60" s="29"/>
      <c r="F60" s="22"/>
    </row>
    <row r="61" spans="1:6" ht="14.25" x14ac:dyDescent="0.2">
      <c r="A61" s="22"/>
      <c r="B61" s="65"/>
      <c r="C61" s="65"/>
      <c r="D61" s="65"/>
      <c r="E61" s="29"/>
      <c r="F61" s="22"/>
    </row>
    <row r="62" spans="1:6" ht="14.25" x14ac:dyDescent="0.2">
      <c r="A62" s="22"/>
      <c r="B62" s="65"/>
      <c r="C62" s="65"/>
      <c r="D62" s="65"/>
      <c r="E62" s="29"/>
      <c r="F62" s="22"/>
    </row>
    <row r="63" spans="1:6" ht="14.25" x14ac:dyDescent="0.2">
      <c r="A63" s="22"/>
      <c r="B63" s="65"/>
      <c r="C63" s="65"/>
      <c r="D63" s="65"/>
      <c r="E63" s="29"/>
      <c r="F63" s="22"/>
    </row>
    <row r="64" spans="1:6" ht="14.25" x14ac:dyDescent="0.2">
      <c r="A64" s="22"/>
      <c r="B64" s="65"/>
      <c r="C64" s="65"/>
      <c r="D64" s="65"/>
      <c r="E64" s="29"/>
      <c r="F64" s="22"/>
    </row>
    <row r="65" spans="1:6" ht="14.25" x14ac:dyDescent="0.2">
      <c r="A65" s="22"/>
      <c r="B65" s="65"/>
      <c r="C65" s="65"/>
      <c r="D65" s="65"/>
      <c r="E65" s="29"/>
      <c r="F65" s="22"/>
    </row>
    <row r="66" spans="1:6" ht="14.25" x14ac:dyDescent="0.2">
      <c r="A66" s="22"/>
      <c r="B66" s="65"/>
      <c r="C66" s="65"/>
      <c r="D66" s="65"/>
      <c r="E66" s="29"/>
      <c r="F66" s="22"/>
    </row>
    <row r="67" spans="1:6" ht="14.25" x14ac:dyDescent="0.2">
      <c r="A67" s="22"/>
      <c r="B67" s="58"/>
      <c r="C67" s="58"/>
      <c r="D67" s="58"/>
      <c r="E67" s="53"/>
      <c r="F67" s="22"/>
    </row>
    <row r="68" spans="1:6" ht="13.5" customHeight="1" x14ac:dyDescent="0.2">
      <c r="A68" s="22"/>
      <c r="B68" s="65"/>
      <c r="C68" s="65"/>
      <c r="D68" s="65"/>
      <c r="E68" s="29"/>
      <c r="F68" s="22"/>
    </row>
    <row r="69" spans="1:6" ht="13.5" customHeight="1" x14ac:dyDescent="0.2">
      <c r="A69" s="22"/>
      <c r="B69" s="26" t="s">
        <v>22</v>
      </c>
      <c r="C69" s="27"/>
      <c r="D69" s="27"/>
      <c r="E69" s="30">
        <f>0.5*245</f>
        <v>122.5</v>
      </c>
      <c r="F69" s="22"/>
    </row>
    <row r="70" spans="1:6" ht="13.5" customHeight="1" x14ac:dyDescent="0.2">
      <c r="A70" s="22"/>
      <c r="B70" s="35" t="s">
        <v>19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20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21</v>
      </c>
      <c r="C72" s="27"/>
      <c r="D72" s="27"/>
      <c r="E72" s="30">
        <f>SUM(E69:E71)</f>
        <v>122.5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6.13</v>
      </c>
      <c r="F73" s="22"/>
    </row>
    <row r="74" spans="1:6" ht="13.5" customHeight="1" x14ac:dyDescent="0.2">
      <c r="A74" s="22"/>
      <c r="B74" s="27" t="s">
        <v>4</v>
      </c>
      <c r="C74" s="48">
        <v>9.9750000000000005E-2</v>
      </c>
      <c r="D74" s="27"/>
      <c r="E74" s="37">
        <f>ROUND(E72*C74,2)</f>
        <v>12.22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23</v>
      </c>
      <c r="C76" s="27"/>
      <c r="D76" s="27"/>
      <c r="E76" s="34">
        <f>SUM(E72:E74)</f>
        <v>140.85</v>
      </c>
      <c r="F76" s="22"/>
    </row>
    <row r="77" spans="1:6" ht="15.75" thickTop="1" x14ac:dyDescent="0.2">
      <c r="A77" s="22"/>
      <c r="B77" s="67"/>
      <c r="C77" s="67"/>
      <c r="D77" s="67"/>
      <c r="E77" s="38"/>
      <c r="F77" s="22"/>
    </row>
    <row r="78" spans="1:6" ht="15" x14ac:dyDescent="0.2">
      <c r="A78" s="22"/>
      <c r="B78" s="66" t="s">
        <v>25</v>
      </c>
      <c r="C78" s="66"/>
      <c r="D78" s="66"/>
      <c r="E78" s="38">
        <v>0</v>
      </c>
      <c r="F78" s="22"/>
    </row>
    <row r="79" spans="1:6" ht="15" x14ac:dyDescent="0.2">
      <c r="A79" s="22"/>
      <c r="B79" s="67"/>
      <c r="C79" s="67"/>
      <c r="D79" s="67"/>
      <c r="E79" s="38"/>
      <c r="F79" s="22"/>
    </row>
    <row r="80" spans="1:6" ht="19.5" customHeight="1" x14ac:dyDescent="0.2">
      <c r="A80" s="22"/>
      <c r="B80" s="39" t="s">
        <v>24</v>
      </c>
      <c r="C80" s="40"/>
      <c r="D80" s="40"/>
      <c r="E80" s="41">
        <f>E76-E78</f>
        <v>140.85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71"/>
      <c r="C83" s="71"/>
      <c r="D83" s="71"/>
      <c r="E83" s="71"/>
      <c r="F83" s="22"/>
    </row>
    <row r="84" spans="1:6" ht="14.25" x14ac:dyDescent="0.2">
      <c r="A84" s="64" t="s">
        <v>62</v>
      </c>
      <c r="B84" s="64"/>
      <c r="C84" s="64"/>
      <c r="D84" s="64"/>
      <c r="E84" s="64"/>
      <c r="F84" s="64"/>
    </row>
    <row r="85" spans="1:6" ht="14.25" x14ac:dyDescent="0.2">
      <c r="A85" s="62" t="s">
        <v>63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72"/>
      <c r="C87" s="72"/>
      <c r="D87" s="72"/>
      <c r="E87" s="72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69"/>
      <c r="C90" s="70"/>
      <c r="D90" s="70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E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DA24-349A-441A-9604-143DDF129D68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132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102</v>
      </c>
      <c r="C25" s="22"/>
      <c r="D25" s="22"/>
      <c r="E25" s="22"/>
      <c r="F25" s="22"/>
    </row>
    <row r="26" spans="1:6" ht="33.75" customHeight="1" x14ac:dyDescent="0.2">
      <c r="A26" s="18"/>
      <c r="B26" s="49" t="s">
        <v>103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18</v>
      </c>
      <c r="E28" s="28" t="s">
        <v>133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2" customFormat="1" ht="21.75" customHeight="1" x14ac:dyDescent="0.2">
      <c r="A30" s="68" t="s">
        <v>0</v>
      </c>
      <c r="B30" s="68"/>
      <c r="C30" s="68"/>
      <c r="D30" s="68"/>
      <c r="E30" s="68"/>
      <c r="F30" s="6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61</v>
      </c>
      <c r="C32" s="23"/>
      <c r="D32" s="23"/>
      <c r="E32" s="29"/>
      <c r="F32" s="22"/>
    </row>
    <row r="33" spans="1:6" ht="14.25" x14ac:dyDescent="0.2">
      <c r="A33" s="22"/>
      <c r="B33" s="65"/>
      <c r="C33" s="65"/>
      <c r="D33" s="65"/>
      <c r="E33" s="29"/>
      <c r="F33" s="22"/>
    </row>
    <row r="34" spans="1:6" ht="14.25" x14ac:dyDescent="0.2">
      <c r="A34" s="22"/>
      <c r="B34" s="65"/>
      <c r="C34" s="65"/>
      <c r="D34" s="65"/>
      <c r="E34" s="29"/>
      <c r="F34" s="22"/>
    </row>
    <row r="35" spans="1:6" ht="14.25" x14ac:dyDescent="0.2">
      <c r="A35" s="22"/>
      <c r="B35" s="65" t="s">
        <v>134</v>
      </c>
      <c r="C35" s="65"/>
      <c r="D35" s="65"/>
      <c r="E35" s="29"/>
      <c r="F35" s="22"/>
    </row>
    <row r="36" spans="1:6" ht="14.25" x14ac:dyDescent="0.2">
      <c r="A36" s="22"/>
      <c r="B36" s="65"/>
      <c r="C36" s="65"/>
      <c r="D36" s="65"/>
      <c r="E36" s="29"/>
      <c r="F36" s="22"/>
    </row>
    <row r="37" spans="1:6" ht="14.25" x14ac:dyDescent="0.2">
      <c r="A37" s="22"/>
      <c r="B37" s="65"/>
      <c r="C37" s="65"/>
      <c r="D37" s="65"/>
      <c r="E37" s="29"/>
      <c r="F37" s="22"/>
    </row>
    <row r="38" spans="1:6" ht="14.25" x14ac:dyDescent="0.2">
      <c r="A38" s="22"/>
      <c r="B38" s="65"/>
      <c r="C38" s="65"/>
      <c r="D38" s="65"/>
      <c r="E38" s="29"/>
      <c r="F38" s="22"/>
    </row>
    <row r="39" spans="1:6" ht="14.25" x14ac:dyDescent="0.2">
      <c r="A39" s="22"/>
      <c r="B39" s="65"/>
      <c r="C39" s="65"/>
      <c r="D39" s="65"/>
      <c r="E39" s="29"/>
      <c r="F39" s="22"/>
    </row>
    <row r="40" spans="1:6" ht="14.25" x14ac:dyDescent="0.2">
      <c r="A40" s="22"/>
      <c r="B40" s="65"/>
      <c r="C40" s="65"/>
      <c r="D40" s="65"/>
      <c r="E40" s="29"/>
      <c r="F40" s="22"/>
    </row>
    <row r="41" spans="1:6" ht="14.25" x14ac:dyDescent="0.2">
      <c r="A41" s="22"/>
      <c r="B41" s="65"/>
      <c r="C41" s="65"/>
      <c r="D41" s="65"/>
      <c r="E41" s="29"/>
      <c r="F41" s="22"/>
    </row>
    <row r="42" spans="1:6" ht="14.25" x14ac:dyDescent="0.2">
      <c r="A42" s="22"/>
      <c r="B42" s="65"/>
      <c r="C42" s="65"/>
      <c r="D42" s="65"/>
      <c r="E42" s="29"/>
      <c r="F42" s="22"/>
    </row>
    <row r="43" spans="1:6" ht="14.25" x14ac:dyDescent="0.2">
      <c r="A43" s="22"/>
      <c r="B43" s="65"/>
      <c r="C43" s="65"/>
      <c r="D43" s="65"/>
      <c r="E43" s="29"/>
      <c r="F43" s="22"/>
    </row>
    <row r="44" spans="1:6" ht="14.25" x14ac:dyDescent="0.2">
      <c r="A44" s="22"/>
      <c r="B44" s="65"/>
      <c r="C44" s="65"/>
      <c r="D44" s="65"/>
      <c r="E44" s="29"/>
      <c r="F44" s="22"/>
    </row>
    <row r="45" spans="1:6" ht="14.25" x14ac:dyDescent="0.2">
      <c r="A45" s="22"/>
      <c r="B45" s="65"/>
      <c r="C45" s="65"/>
      <c r="D45" s="65"/>
      <c r="E45" s="29"/>
      <c r="F45" s="22"/>
    </row>
    <row r="46" spans="1:6" ht="14.25" x14ac:dyDescent="0.2">
      <c r="A46" s="22"/>
      <c r="B46" s="65"/>
      <c r="C46" s="65"/>
      <c r="D46" s="65"/>
      <c r="E46" s="29"/>
      <c r="F46" s="22"/>
    </row>
    <row r="47" spans="1:6" ht="14.25" x14ac:dyDescent="0.2">
      <c r="A47" s="22"/>
      <c r="B47" s="65"/>
      <c r="C47" s="65"/>
      <c r="D47" s="65"/>
      <c r="E47" s="29"/>
      <c r="F47" s="22"/>
    </row>
    <row r="48" spans="1:6" ht="14.25" x14ac:dyDescent="0.2">
      <c r="A48" s="22"/>
      <c r="B48" s="65"/>
      <c r="C48" s="65"/>
      <c r="D48" s="65"/>
      <c r="E48" s="29"/>
      <c r="F48" s="22"/>
    </row>
    <row r="49" spans="1:6" ht="14.25" x14ac:dyDescent="0.2">
      <c r="A49" s="22"/>
      <c r="B49" s="65"/>
      <c r="C49" s="65"/>
      <c r="D49" s="65"/>
      <c r="E49" s="29"/>
      <c r="F49" s="22"/>
    </row>
    <row r="50" spans="1:6" ht="14.25" x14ac:dyDescent="0.2">
      <c r="A50" s="22"/>
      <c r="B50" s="65"/>
      <c r="C50" s="65"/>
      <c r="D50" s="65"/>
      <c r="E50" s="29"/>
      <c r="F50" s="22"/>
    </row>
    <row r="51" spans="1:6" ht="14.25" x14ac:dyDescent="0.2">
      <c r="A51" s="22"/>
      <c r="B51" s="65"/>
      <c r="C51" s="65"/>
      <c r="D51" s="65"/>
      <c r="E51" s="29"/>
      <c r="F51" s="22"/>
    </row>
    <row r="52" spans="1:6" ht="14.25" x14ac:dyDescent="0.2">
      <c r="A52" s="22"/>
      <c r="B52" s="65"/>
      <c r="C52" s="65"/>
      <c r="D52" s="65"/>
      <c r="E52" s="29"/>
      <c r="F52" s="22"/>
    </row>
    <row r="53" spans="1:6" ht="14.25" x14ac:dyDescent="0.2">
      <c r="A53" s="22"/>
      <c r="B53" s="65"/>
      <c r="C53" s="65"/>
      <c r="D53" s="65"/>
      <c r="E53" s="29"/>
      <c r="F53" s="22"/>
    </row>
    <row r="54" spans="1:6" ht="14.25" x14ac:dyDescent="0.2">
      <c r="A54" s="22"/>
      <c r="B54" s="65"/>
      <c r="C54" s="65"/>
      <c r="D54" s="65"/>
      <c r="E54" s="29"/>
      <c r="F54" s="22"/>
    </row>
    <row r="55" spans="1:6" ht="14.25" x14ac:dyDescent="0.2">
      <c r="A55" s="22"/>
      <c r="B55" s="65"/>
      <c r="C55" s="65"/>
      <c r="D55" s="65"/>
      <c r="E55" s="29"/>
      <c r="F55" s="22"/>
    </row>
    <row r="56" spans="1:6" ht="14.25" x14ac:dyDescent="0.2">
      <c r="A56" s="22"/>
      <c r="B56" s="65"/>
      <c r="C56" s="65"/>
      <c r="D56" s="65"/>
      <c r="E56" s="29"/>
      <c r="F56" s="22"/>
    </row>
    <row r="57" spans="1:6" ht="14.25" x14ac:dyDescent="0.2">
      <c r="A57" s="22"/>
      <c r="B57" s="65"/>
      <c r="C57" s="65"/>
      <c r="D57" s="65"/>
      <c r="E57" s="29"/>
      <c r="F57" s="22"/>
    </row>
    <row r="58" spans="1:6" ht="14.25" x14ac:dyDescent="0.2">
      <c r="A58" s="22"/>
      <c r="B58" s="65"/>
      <c r="C58" s="65"/>
      <c r="D58" s="65"/>
      <c r="E58" s="29"/>
      <c r="F58" s="22"/>
    </row>
    <row r="59" spans="1:6" ht="14.25" x14ac:dyDescent="0.2">
      <c r="A59" s="22"/>
      <c r="B59" s="65"/>
      <c r="C59" s="65"/>
      <c r="D59" s="65"/>
      <c r="E59" s="29"/>
      <c r="F59" s="22"/>
    </row>
    <row r="60" spans="1:6" ht="14.25" x14ac:dyDescent="0.2">
      <c r="A60" s="22"/>
      <c r="B60" s="65"/>
      <c r="C60" s="65"/>
      <c r="D60" s="65"/>
      <c r="E60" s="29"/>
      <c r="F60" s="22"/>
    </row>
    <row r="61" spans="1:6" ht="14.25" x14ac:dyDescent="0.2">
      <c r="A61" s="22"/>
      <c r="B61" s="65"/>
      <c r="C61" s="65"/>
      <c r="D61" s="65"/>
      <c r="E61" s="29"/>
      <c r="F61" s="22"/>
    </row>
    <row r="62" spans="1:6" ht="14.25" x14ac:dyDescent="0.2">
      <c r="A62" s="22"/>
      <c r="B62" s="65"/>
      <c r="C62" s="65"/>
      <c r="D62" s="65"/>
      <c r="E62" s="29"/>
      <c r="F62" s="22"/>
    </row>
    <row r="63" spans="1:6" ht="14.25" x14ac:dyDescent="0.2">
      <c r="A63" s="22"/>
      <c r="B63" s="65"/>
      <c r="C63" s="65"/>
      <c r="D63" s="65"/>
      <c r="E63" s="29"/>
      <c r="F63" s="22"/>
    </row>
    <row r="64" spans="1:6" ht="14.25" x14ac:dyDescent="0.2">
      <c r="A64" s="22"/>
      <c r="B64" s="65"/>
      <c r="C64" s="65"/>
      <c r="D64" s="65"/>
      <c r="E64" s="29"/>
      <c r="F64" s="22"/>
    </row>
    <row r="65" spans="1:6" ht="14.25" x14ac:dyDescent="0.2">
      <c r="A65" s="22"/>
      <c r="B65" s="65"/>
      <c r="C65" s="65"/>
      <c r="D65" s="65"/>
      <c r="E65" s="29"/>
      <c r="F65" s="22"/>
    </row>
    <row r="66" spans="1:6" ht="14.25" x14ac:dyDescent="0.2">
      <c r="A66" s="22"/>
      <c r="B66" s="65"/>
      <c r="C66" s="65"/>
      <c r="D66" s="65"/>
      <c r="E66" s="29"/>
      <c r="F66" s="22"/>
    </row>
    <row r="67" spans="1:6" ht="14.25" x14ac:dyDescent="0.2">
      <c r="A67" s="22"/>
      <c r="B67" s="59"/>
      <c r="C67" s="59"/>
      <c r="D67" s="59"/>
      <c r="E67" s="53"/>
      <c r="F67" s="22"/>
    </row>
    <row r="68" spans="1:6" ht="13.5" customHeight="1" x14ac:dyDescent="0.2">
      <c r="A68" s="22"/>
      <c r="B68" s="65"/>
      <c r="C68" s="65"/>
      <c r="D68" s="65"/>
      <c r="E68" s="29"/>
      <c r="F68" s="22"/>
    </row>
    <row r="69" spans="1:6" ht="13.5" customHeight="1" x14ac:dyDescent="0.2">
      <c r="A69" s="22"/>
      <c r="B69" s="26" t="s">
        <v>22</v>
      </c>
      <c r="C69" s="27"/>
      <c r="D69" s="27"/>
      <c r="E69" s="30">
        <f>255*1.25</f>
        <v>318.75</v>
      </c>
      <c r="F69" s="22"/>
    </row>
    <row r="70" spans="1:6" ht="13.5" customHeight="1" x14ac:dyDescent="0.2">
      <c r="A70" s="22"/>
      <c r="B70" s="35" t="s">
        <v>19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20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21</v>
      </c>
      <c r="C72" s="27"/>
      <c r="D72" s="27"/>
      <c r="E72" s="30">
        <f>SUM(E69:E71)</f>
        <v>318.75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15.94</v>
      </c>
      <c r="F73" s="22"/>
    </row>
    <row r="74" spans="1:6" ht="13.5" customHeight="1" x14ac:dyDescent="0.2">
      <c r="A74" s="22"/>
      <c r="B74" s="27" t="s">
        <v>4</v>
      </c>
      <c r="C74" s="48">
        <v>9.9750000000000005E-2</v>
      </c>
      <c r="D74" s="27"/>
      <c r="E74" s="37">
        <f>ROUND(E72*C74,2)</f>
        <v>31.8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23</v>
      </c>
      <c r="C76" s="27"/>
      <c r="D76" s="27"/>
      <c r="E76" s="34">
        <f>SUM(E72:E74)</f>
        <v>366.49</v>
      </c>
      <c r="F76" s="22"/>
    </row>
    <row r="77" spans="1:6" ht="15.75" thickTop="1" x14ac:dyDescent="0.2">
      <c r="A77" s="22"/>
      <c r="B77" s="67"/>
      <c r="C77" s="67"/>
      <c r="D77" s="67"/>
      <c r="E77" s="38"/>
      <c r="F77" s="22"/>
    </row>
    <row r="78" spans="1:6" ht="15" x14ac:dyDescent="0.2">
      <c r="A78" s="22"/>
      <c r="B78" s="66" t="s">
        <v>25</v>
      </c>
      <c r="C78" s="66"/>
      <c r="D78" s="66"/>
      <c r="E78" s="38">
        <v>0</v>
      </c>
      <c r="F78" s="22"/>
    </row>
    <row r="79" spans="1:6" ht="15" x14ac:dyDescent="0.2">
      <c r="A79" s="22"/>
      <c r="B79" s="67"/>
      <c r="C79" s="67"/>
      <c r="D79" s="67"/>
      <c r="E79" s="38"/>
      <c r="F79" s="22"/>
    </row>
    <row r="80" spans="1:6" ht="19.5" customHeight="1" x14ac:dyDescent="0.2">
      <c r="A80" s="22"/>
      <c r="B80" s="39" t="s">
        <v>24</v>
      </c>
      <c r="C80" s="40"/>
      <c r="D80" s="40"/>
      <c r="E80" s="41">
        <f>E76-E78</f>
        <v>366.49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71"/>
      <c r="C83" s="71"/>
      <c r="D83" s="71"/>
      <c r="E83" s="71"/>
      <c r="F83" s="22"/>
    </row>
    <row r="84" spans="1:6" ht="14.25" x14ac:dyDescent="0.2">
      <c r="A84" s="64" t="s">
        <v>62</v>
      </c>
      <c r="B84" s="64"/>
      <c r="C84" s="64"/>
      <c r="D84" s="64"/>
      <c r="E84" s="64"/>
      <c r="F84" s="64"/>
    </row>
    <row r="85" spans="1:6" ht="14.25" x14ac:dyDescent="0.2">
      <c r="A85" s="62" t="s">
        <v>63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72"/>
      <c r="C87" s="72"/>
      <c r="D87" s="72"/>
      <c r="E87" s="72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69"/>
      <c r="C90" s="70"/>
      <c r="D90" s="70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8B1D3C5C-DBD9-46DE-99D2-86B0F9502AA6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E64A-57DD-4D3D-BB21-1418A6BCDC77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132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65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49" t="s">
        <v>131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18</v>
      </c>
      <c r="E28" s="28" t="s">
        <v>135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2" customFormat="1" ht="21.75" customHeight="1" x14ac:dyDescent="0.2">
      <c r="A30" s="68" t="s">
        <v>0</v>
      </c>
      <c r="B30" s="68"/>
      <c r="C30" s="68"/>
      <c r="D30" s="68"/>
      <c r="E30" s="68"/>
      <c r="F30" s="6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61</v>
      </c>
      <c r="C32" s="23"/>
      <c r="D32" s="23"/>
      <c r="E32" s="29"/>
      <c r="F32" s="22"/>
    </row>
    <row r="33" spans="1:6" ht="14.25" x14ac:dyDescent="0.2">
      <c r="A33" s="22"/>
      <c r="B33" s="65"/>
      <c r="C33" s="65"/>
      <c r="D33" s="65"/>
      <c r="E33" s="29"/>
      <c r="F33" s="22"/>
    </row>
    <row r="34" spans="1:6" ht="14.25" x14ac:dyDescent="0.2">
      <c r="A34" s="22"/>
      <c r="B34" s="65"/>
      <c r="C34" s="65"/>
      <c r="D34" s="65"/>
      <c r="E34" s="29"/>
      <c r="F34" s="22"/>
    </row>
    <row r="35" spans="1:6" ht="14.25" x14ac:dyDescent="0.2">
      <c r="A35" s="22"/>
      <c r="B35" s="65" t="s">
        <v>136</v>
      </c>
      <c r="C35" s="65"/>
      <c r="D35" s="65"/>
      <c r="E35" s="29"/>
      <c r="F35" s="22"/>
    </row>
    <row r="36" spans="1:6" ht="14.25" x14ac:dyDescent="0.2">
      <c r="A36" s="22"/>
      <c r="B36" s="65"/>
      <c r="C36" s="65"/>
      <c r="D36" s="65"/>
      <c r="E36" s="29"/>
      <c r="F36" s="22"/>
    </row>
    <row r="37" spans="1:6" ht="14.25" x14ac:dyDescent="0.2">
      <c r="A37" s="22"/>
      <c r="B37" s="65"/>
      <c r="C37" s="65"/>
      <c r="D37" s="65"/>
      <c r="E37" s="29"/>
      <c r="F37" s="22"/>
    </row>
    <row r="38" spans="1:6" ht="14.25" x14ac:dyDescent="0.2">
      <c r="A38" s="22"/>
      <c r="B38" s="65"/>
      <c r="C38" s="65"/>
      <c r="D38" s="65"/>
      <c r="E38" s="29"/>
      <c r="F38" s="22"/>
    </row>
    <row r="39" spans="1:6" ht="14.25" x14ac:dyDescent="0.2">
      <c r="A39" s="22"/>
      <c r="B39" s="65"/>
      <c r="C39" s="65"/>
      <c r="D39" s="65"/>
      <c r="E39" s="29"/>
      <c r="F39" s="22"/>
    </row>
    <row r="40" spans="1:6" ht="14.25" x14ac:dyDescent="0.2">
      <c r="A40" s="22"/>
      <c r="B40" s="65"/>
      <c r="C40" s="65"/>
      <c r="D40" s="65"/>
      <c r="E40" s="29"/>
      <c r="F40" s="22"/>
    </row>
    <row r="41" spans="1:6" ht="14.25" x14ac:dyDescent="0.2">
      <c r="A41" s="22"/>
      <c r="B41" s="65"/>
      <c r="C41" s="65"/>
      <c r="D41" s="65"/>
      <c r="E41" s="29"/>
      <c r="F41" s="22"/>
    </row>
    <row r="42" spans="1:6" ht="14.25" x14ac:dyDescent="0.2">
      <c r="A42" s="22"/>
      <c r="B42" s="65"/>
      <c r="C42" s="65"/>
      <c r="D42" s="65"/>
      <c r="E42" s="29"/>
      <c r="F42" s="22"/>
    </row>
    <row r="43" spans="1:6" ht="14.25" x14ac:dyDescent="0.2">
      <c r="A43" s="22"/>
      <c r="B43" s="65"/>
      <c r="C43" s="65"/>
      <c r="D43" s="65"/>
      <c r="E43" s="29"/>
      <c r="F43" s="22"/>
    </row>
    <row r="44" spans="1:6" ht="14.25" x14ac:dyDescent="0.2">
      <c r="A44" s="22"/>
      <c r="B44" s="65"/>
      <c r="C44" s="65"/>
      <c r="D44" s="65"/>
      <c r="E44" s="29"/>
      <c r="F44" s="22"/>
    </row>
    <row r="45" spans="1:6" ht="14.25" x14ac:dyDescent="0.2">
      <c r="A45" s="22"/>
      <c r="B45" s="65"/>
      <c r="C45" s="65"/>
      <c r="D45" s="65"/>
      <c r="E45" s="29"/>
      <c r="F45" s="22"/>
    </row>
    <row r="46" spans="1:6" ht="14.25" x14ac:dyDescent="0.2">
      <c r="A46" s="22"/>
      <c r="B46" s="65"/>
      <c r="C46" s="65"/>
      <c r="D46" s="65"/>
      <c r="E46" s="29"/>
      <c r="F46" s="22"/>
    </row>
    <row r="47" spans="1:6" ht="14.25" x14ac:dyDescent="0.2">
      <c r="A47" s="22"/>
      <c r="B47" s="65"/>
      <c r="C47" s="65"/>
      <c r="D47" s="65"/>
      <c r="E47" s="29"/>
      <c r="F47" s="22"/>
    </row>
    <row r="48" spans="1:6" ht="14.25" x14ac:dyDescent="0.2">
      <c r="A48" s="22"/>
      <c r="B48" s="65"/>
      <c r="C48" s="65"/>
      <c r="D48" s="65"/>
      <c r="E48" s="29"/>
      <c r="F48" s="22"/>
    </row>
    <row r="49" spans="1:6" ht="14.25" x14ac:dyDescent="0.2">
      <c r="A49" s="22"/>
      <c r="B49" s="65"/>
      <c r="C49" s="65"/>
      <c r="D49" s="65"/>
      <c r="E49" s="29"/>
      <c r="F49" s="22"/>
    </row>
    <row r="50" spans="1:6" ht="14.25" x14ac:dyDescent="0.2">
      <c r="A50" s="22"/>
      <c r="B50" s="65"/>
      <c r="C50" s="65"/>
      <c r="D50" s="65"/>
      <c r="E50" s="29"/>
      <c r="F50" s="22"/>
    </row>
    <row r="51" spans="1:6" ht="14.25" x14ac:dyDescent="0.2">
      <c r="A51" s="22"/>
      <c r="B51" s="65"/>
      <c r="C51" s="65"/>
      <c r="D51" s="65"/>
      <c r="E51" s="29"/>
      <c r="F51" s="22"/>
    </row>
    <row r="52" spans="1:6" ht="14.25" x14ac:dyDescent="0.2">
      <c r="A52" s="22"/>
      <c r="B52" s="65"/>
      <c r="C52" s="65"/>
      <c r="D52" s="65"/>
      <c r="E52" s="29"/>
      <c r="F52" s="22"/>
    </row>
    <row r="53" spans="1:6" ht="14.25" x14ac:dyDescent="0.2">
      <c r="A53" s="22"/>
      <c r="B53" s="65"/>
      <c r="C53" s="65"/>
      <c r="D53" s="65"/>
      <c r="E53" s="29"/>
      <c r="F53" s="22"/>
    </row>
    <row r="54" spans="1:6" ht="14.25" x14ac:dyDescent="0.2">
      <c r="A54" s="22"/>
      <c r="B54" s="65"/>
      <c r="C54" s="65"/>
      <c r="D54" s="65"/>
      <c r="E54" s="29"/>
      <c r="F54" s="22"/>
    </row>
    <row r="55" spans="1:6" ht="14.25" x14ac:dyDescent="0.2">
      <c r="A55" s="22"/>
      <c r="B55" s="65"/>
      <c r="C55" s="65"/>
      <c r="D55" s="65"/>
      <c r="E55" s="29"/>
      <c r="F55" s="22"/>
    </row>
    <row r="56" spans="1:6" ht="14.25" x14ac:dyDescent="0.2">
      <c r="A56" s="22"/>
      <c r="B56" s="65"/>
      <c r="C56" s="65"/>
      <c r="D56" s="65"/>
      <c r="E56" s="29"/>
      <c r="F56" s="22"/>
    </row>
    <row r="57" spans="1:6" ht="14.25" x14ac:dyDescent="0.2">
      <c r="A57" s="22"/>
      <c r="B57" s="65"/>
      <c r="C57" s="65"/>
      <c r="D57" s="65"/>
      <c r="E57" s="29"/>
      <c r="F57" s="22"/>
    </row>
    <row r="58" spans="1:6" ht="14.25" x14ac:dyDescent="0.2">
      <c r="A58" s="22"/>
      <c r="B58" s="65"/>
      <c r="C58" s="65"/>
      <c r="D58" s="65"/>
      <c r="E58" s="29"/>
      <c r="F58" s="22"/>
    </row>
    <row r="59" spans="1:6" ht="14.25" x14ac:dyDescent="0.2">
      <c r="A59" s="22"/>
      <c r="B59" s="65"/>
      <c r="C59" s="65"/>
      <c r="D59" s="65"/>
      <c r="E59" s="29"/>
      <c r="F59" s="22"/>
    </row>
    <row r="60" spans="1:6" ht="14.25" x14ac:dyDescent="0.2">
      <c r="A60" s="22"/>
      <c r="B60" s="65"/>
      <c r="C60" s="65"/>
      <c r="D60" s="65"/>
      <c r="E60" s="29"/>
      <c r="F60" s="22"/>
    </row>
    <row r="61" spans="1:6" ht="14.25" x14ac:dyDescent="0.2">
      <c r="A61" s="22"/>
      <c r="B61" s="65"/>
      <c r="C61" s="65"/>
      <c r="D61" s="65"/>
      <c r="E61" s="29"/>
      <c r="F61" s="22"/>
    </row>
    <row r="62" spans="1:6" ht="14.25" x14ac:dyDescent="0.2">
      <c r="A62" s="22"/>
      <c r="B62" s="65"/>
      <c r="C62" s="65"/>
      <c r="D62" s="65"/>
      <c r="E62" s="29"/>
      <c r="F62" s="22"/>
    </row>
    <row r="63" spans="1:6" ht="14.25" x14ac:dyDescent="0.2">
      <c r="A63" s="22"/>
      <c r="B63" s="65"/>
      <c r="C63" s="65"/>
      <c r="D63" s="65"/>
      <c r="E63" s="29"/>
      <c r="F63" s="22"/>
    </row>
    <row r="64" spans="1:6" ht="14.25" x14ac:dyDescent="0.2">
      <c r="A64" s="22"/>
      <c r="B64" s="65"/>
      <c r="C64" s="65"/>
      <c r="D64" s="65"/>
      <c r="E64" s="29"/>
      <c r="F64" s="22"/>
    </row>
    <row r="65" spans="1:6" ht="14.25" x14ac:dyDescent="0.2">
      <c r="A65" s="22"/>
      <c r="B65" s="65"/>
      <c r="C65" s="65"/>
      <c r="D65" s="65"/>
      <c r="E65" s="29"/>
      <c r="F65" s="22"/>
    </row>
    <row r="66" spans="1:6" ht="14.25" x14ac:dyDescent="0.2">
      <c r="A66" s="22"/>
      <c r="B66" s="65"/>
      <c r="C66" s="65"/>
      <c r="D66" s="65"/>
      <c r="E66" s="29"/>
      <c r="F66" s="22"/>
    </row>
    <row r="67" spans="1:6" ht="14.25" x14ac:dyDescent="0.2">
      <c r="A67" s="22"/>
      <c r="B67" s="60"/>
      <c r="C67" s="60"/>
      <c r="D67" s="60"/>
      <c r="E67" s="53"/>
      <c r="F67" s="22"/>
    </row>
    <row r="68" spans="1:6" ht="13.5" customHeight="1" x14ac:dyDescent="0.2">
      <c r="A68" s="22"/>
      <c r="B68" s="65"/>
      <c r="C68" s="65"/>
      <c r="D68" s="65"/>
      <c r="E68" s="29"/>
      <c r="F68" s="22"/>
    </row>
    <row r="69" spans="1:6" ht="13.5" customHeight="1" x14ac:dyDescent="0.2">
      <c r="A69" s="22"/>
      <c r="B69" s="26" t="s">
        <v>22</v>
      </c>
      <c r="C69" s="27"/>
      <c r="D69" s="27"/>
      <c r="E69" s="30">
        <f>2.5*255</f>
        <v>637.5</v>
      </c>
      <c r="F69" s="22"/>
    </row>
    <row r="70" spans="1:6" ht="13.5" customHeight="1" x14ac:dyDescent="0.2">
      <c r="A70" s="22"/>
      <c r="B70" s="35" t="s">
        <v>19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20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21</v>
      </c>
      <c r="C72" s="27"/>
      <c r="D72" s="27"/>
      <c r="E72" s="30">
        <f>SUM(E69:E71)</f>
        <v>637.5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31.88</v>
      </c>
      <c r="F73" s="22"/>
    </row>
    <row r="74" spans="1:6" ht="13.5" customHeight="1" x14ac:dyDescent="0.2">
      <c r="A74" s="22"/>
      <c r="B74" s="27" t="s">
        <v>4</v>
      </c>
      <c r="C74" s="48">
        <v>9.9750000000000005E-2</v>
      </c>
      <c r="D74" s="27"/>
      <c r="E74" s="37">
        <f>ROUND(E72*C74,2)</f>
        <v>63.59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23</v>
      </c>
      <c r="C76" s="27"/>
      <c r="D76" s="27"/>
      <c r="E76" s="34">
        <f>SUM(E72:E74)</f>
        <v>732.97</v>
      </c>
      <c r="F76" s="22"/>
    </row>
    <row r="77" spans="1:6" ht="15.75" thickTop="1" x14ac:dyDescent="0.2">
      <c r="A77" s="22"/>
      <c r="B77" s="67"/>
      <c r="C77" s="67"/>
      <c r="D77" s="67"/>
      <c r="E77" s="38"/>
      <c r="F77" s="22"/>
    </row>
    <row r="78" spans="1:6" ht="15" x14ac:dyDescent="0.2">
      <c r="A78" s="22"/>
      <c r="B78" s="66" t="s">
        <v>25</v>
      </c>
      <c r="C78" s="66"/>
      <c r="D78" s="66"/>
      <c r="E78" s="38">
        <v>0</v>
      </c>
      <c r="F78" s="22"/>
    </row>
    <row r="79" spans="1:6" ht="15" x14ac:dyDescent="0.2">
      <c r="A79" s="22"/>
      <c r="B79" s="67"/>
      <c r="C79" s="67"/>
      <c r="D79" s="67"/>
      <c r="E79" s="38"/>
      <c r="F79" s="22"/>
    </row>
    <row r="80" spans="1:6" ht="19.5" customHeight="1" x14ac:dyDescent="0.2">
      <c r="A80" s="22"/>
      <c r="B80" s="39" t="s">
        <v>24</v>
      </c>
      <c r="C80" s="40"/>
      <c r="D80" s="40"/>
      <c r="E80" s="41">
        <f>E76-E78</f>
        <v>732.97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71"/>
      <c r="C83" s="71"/>
      <c r="D83" s="71"/>
      <c r="E83" s="71"/>
      <c r="F83" s="22"/>
    </row>
    <row r="84" spans="1:6" ht="14.25" x14ac:dyDescent="0.2">
      <c r="A84" s="64" t="s">
        <v>62</v>
      </c>
      <c r="B84" s="64"/>
      <c r="C84" s="64"/>
      <c r="D84" s="64"/>
      <c r="E84" s="64"/>
      <c r="F84" s="64"/>
    </row>
    <row r="85" spans="1:6" ht="14.25" x14ac:dyDescent="0.2">
      <c r="A85" s="62" t="s">
        <v>63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72"/>
      <c r="C87" s="72"/>
      <c r="D87" s="72"/>
      <c r="E87" s="72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69"/>
      <c r="C90" s="70"/>
      <c r="D90" s="70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EC3BBD3-A068-485D-8047-9DAF5FF7E7B5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908E-D98B-4C4D-9BDD-52F50A5F0155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137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65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49" t="s">
        <v>131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18</v>
      </c>
      <c r="E28" s="28" t="s">
        <v>138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2" customFormat="1" ht="21.75" customHeight="1" x14ac:dyDescent="0.2">
      <c r="A30" s="68" t="s">
        <v>0</v>
      </c>
      <c r="B30" s="68"/>
      <c r="C30" s="68"/>
      <c r="D30" s="68"/>
      <c r="E30" s="68"/>
      <c r="F30" s="6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61</v>
      </c>
      <c r="C32" s="23"/>
      <c r="D32" s="23"/>
      <c r="E32" s="29"/>
      <c r="F32" s="22"/>
    </row>
    <row r="33" spans="1:6" ht="14.25" x14ac:dyDescent="0.2">
      <c r="A33" s="22"/>
      <c r="B33" s="65"/>
      <c r="C33" s="65"/>
      <c r="D33" s="65"/>
      <c r="E33" s="29"/>
      <c r="F33" s="22"/>
    </row>
    <row r="34" spans="1:6" ht="14.25" x14ac:dyDescent="0.2">
      <c r="A34" s="22"/>
      <c r="B34" s="65"/>
      <c r="C34" s="65"/>
      <c r="D34" s="65"/>
      <c r="E34" s="29"/>
      <c r="F34" s="22"/>
    </row>
    <row r="35" spans="1:6" ht="14.25" x14ac:dyDescent="0.2">
      <c r="A35" s="22"/>
      <c r="B35" s="65" t="s">
        <v>139</v>
      </c>
      <c r="C35" s="65"/>
      <c r="D35" s="65"/>
      <c r="E35" s="29"/>
      <c r="F35" s="22"/>
    </row>
    <row r="36" spans="1:6" ht="14.25" x14ac:dyDescent="0.2">
      <c r="A36" s="22"/>
      <c r="B36" s="65"/>
      <c r="C36" s="65"/>
      <c r="D36" s="65"/>
      <c r="E36" s="29"/>
      <c r="F36" s="22"/>
    </row>
    <row r="37" spans="1:6" ht="14.25" x14ac:dyDescent="0.2">
      <c r="A37" s="22"/>
      <c r="B37" s="65"/>
      <c r="C37" s="65"/>
      <c r="D37" s="65"/>
      <c r="E37" s="29"/>
      <c r="F37" s="22"/>
    </row>
    <row r="38" spans="1:6" ht="14.25" x14ac:dyDescent="0.2">
      <c r="A38" s="22"/>
      <c r="B38" s="65"/>
      <c r="C38" s="65"/>
      <c r="D38" s="65"/>
      <c r="E38" s="29"/>
      <c r="F38" s="22"/>
    </row>
    <row r="39" spans="1:6" ht="14.25" x14ac:dyDescent="0.2">
      <c r="A39" s="22"/>
      <c r="B39" s="65"/>
      <c r="C39" s="65"/>
      <c r="D39" s="65"/>
      <c r="E39" s="29"/>
      <c r="F39" s="22"/>
    </row>
    <row r="40" spans="1:6" ht="14.25" x14ac:dyDescent="0.2">
      <c r="A40" s="22"/>
      <c r="B40" s="65"/>
      <c r="C40" s="65"/>
      <c r="D40" s="65"/>
      <c r="E40" s="29"/>
      <c r="F40" s="22"/>
    </row>
    <row r="41" spans="1:6" ht="14.25" x14ac:dyDescent="0.2">
      <c r="A41" s="22"/>
      <c r="B41" s="65"/>
      <c r="C41" s="65"/>
      <c r="D41" s="65"/>
      <c r="E41" s="29"/>
      <c r="F41" s="22"/>
    </row>
    <row r="42" spans="1:6" ht="14.25" x14ac:dyDescent="0.2">
      <c r="A42" s="22"/>
      <c r="B42" s="65"/>
      <c r="C42" s="65"/>
      <c r="D42" s="65"/>
      <c r="E42" s="29"/>
      <c r="F42" s="22"/>
    </row>
    <row r="43" spans="1:6" ht="14.25" x14ac:dyDescent="0.2">
      <c r="A43" s="22"/>
      <c r="B43" s="65"/>
      <c r="C43" s="65"/>
      <c r="D43" s="65"/>
      <c r="E43" s="29"/>
      <c r="F43" s="22"/>
    </row>
    <row r="44" spans="1:6" ht="14.25" x14ac:dyDescent="0.2">
      <c r="A44" s="22"/>
      <c r="B44" s="65"/>
      <c r="C44" s="65"/>
      <c r="D44" s="65"/>
      <c r="E44" s="29"/>
      <c r="F44" s="22"/>
    </row>
    <row r="45" spans="1:6" ht="14.25" x14ac:dyDescent="0.2">
      <c r="A45" s="22"/>
      <c r="B45" s="65"/>
      <c r="C45" s="65"/>
      <c r="D45" s="65"/>
      <c r="E45" s="29"/>
      <c r="F45" s="22"/>
    </row>
    <row r="46" spans="1:6" ht="14.25" x14ac:dyDescent="0.2">
      <c r="A46" s="22"/>
      <c r="B46" s="65"/>
      <c r="C46" s="65"/>
      <c r="D46" s="65"/>
      <c r="E46" s="29"/>
      <c r="F46" s="22"/>
    </row>
    <row r="47" spans="1:6" ht="14.25" x14ac:dyDescent="0.2">
      <c r="A47" s="22"/>
      <c r="B47" s="65"/>
      <c r="C47" s="65"/>
      <c r="D47" s="65"/>
      <c r="E47" s="29"/>
      <c r="F47" s="22"/>
    </row>
    <row r="48" spans="1:6" ht="14.25" x14ac:dyDescent="0.2">
      <c r="A48" s="22"/>
      <c r="B48" s="65"/>
      <c r="C48" s="65"/>
      <c r="D48" s="65"/>
      <c r="E48" s="29"/>
      <c r="F48" s="22"/>
    </row>
    <row r="49" spans="1:6" ht="14.25" x14ac:dyDescent="0.2">
      <c r="A49" s="22"/>
      <c r="B49" s="65"/>
      <c r="C49" s="65"/>
      <c r="D49" s="65"/>
      <c r="E49" s="29"/>
      <c r="F49" s="22"/>
    </row>
    <row r="50" spans="1:6" ht="14.25" x14ac:dyDescent="0.2">
      <c r="A50" s="22"/>
      <c r="B50" s="65"/>
      <c r="C50" s="65"/>
      <c r="D50" s="65"/>
      <c r="E50" s="29"/>
      <c r="F50" s="22"/>
    </row>
    <row r="51" spans="1:6" ht="14.25" x14ac:dyDescent="0.2">
      <c r="A51" s="22"/>
      <c r="B51" s="65"/>
      <c r="C51" s="65"/>
      <c r="D51" s="65"/>
      <c r="E51" s="29"/>
      <c r="F51" s="22"/>
    </row>
    <row r="52" spans="1:6" ht="14.25" x14ac:dyDescent="0.2">
      <c r="A52" s="22"/>
      <c r="B52" s="65"/>
      <c r="C52" s="65"/>
      <c r="D52" s="65"/>
      <c r="E52" s="29"/>
      <c r="F52" s="22"/>
    </row>
    <row r="53" spans="1:6" ht="14.25" x14ac:dyDescent="0.2">
      <c r="A53" s="22"/>
      <c r="B53" s="65"/>
      <c r="C53" s="65"/>
      <c r="D53" s="65"/>
      <c r="E53" s="29"/>
      <c r="F53" s="22"/>
    </row>
    <row r="54" spans="1:6" ht="14.25" x14ac:dyDescent="0.2">
      <c r="A54" s="22"/>
      <c r="B54" s="65"/>
      <c r="C54" s="65"/>
      <c r="D54" s="65"/>
      <c r="E54" s="29"/>
      <c r="F54" s="22"/>
    </row>
    <row r="55" spans="1:6" ht="14.25" x14ac:dyDescent="0.2">
      <c r="A55" s="22"/>
      <c r="B55" s="65"/>
      <c r="C55" s="65"/>
      <c r="D55" s="65"/>
      <c r="E55" s="29"/>
      <c r="F55" s="22"/>
    </row>
    <row r="56" spans="1:6" ht="14.25" x14ac:dyDescent="0.2">
      <c r="A56" s="22"/>
      <c r="B56" s="65"/>
      <c r="C56" s="65"/>
      <c r="D56" s="65"/>
      <c r="E56" s="29"/>
      <c r="F56" s="22"/>
    </row>
    <row r="57" spans="1:6" ht="14.25" x14ac:dyDescent="0.2">
      <c r="A57" s="22"/>
      <c r="B57" s="65"/>
      <c r="C57" s="65"/>
      <c r="D57" s="65"/>
      <c r="E57" s="29"/>
      <c r="F57" s="22"/>
    </row>
    <row r="58" spans="1:6" ht="14.25" x14ac:dyDescent="0.2">
      <c r="A58" s="22"/>
      <c r="B58" s="65"/>
      <c r="C58" s="65"/>
      <c r="D58" s="65"/>
      <c r="E58" s="29"/>
      <c r="F58" s="22"/>
    </row>
    <row r="59" spans="1:6" ht="14.25" x14ac:dyDescent="0.2">
      <c r="A59" s="22"/>
      <c r="B59" s="65"/>
      <c r="C59" s="65"/>
      <c r="D59" s="65"/>
      <c r="E59" s="29"/>
      <c r="F59" s="22"/>
    </row>
    <row r="60" spans="1:6" ht="14.25" x14ac:dyDescent="0.2">
      <c r="A60" s="22"/>
      <c r="B60" s="65"/>
      <c r="C60" s="65"/>
      <c r="D60" s="65"/>
      <c r="E60" s="29"/>
      <c r="F60" s="22"/>
    </row>
    <row r="61" spans="1:6" ht="14.25" x14ac:dyDescent="0.2">
      <c r="A61" s="22"/>
      <c r="B61" s="65"/>
      <c r="C61" s="65"/>
      <c r="D61" s="65"/>
      <c r="E61" s="29"/>
      <c r="F61" s="22"/>
    </row>
    <row r="62" spans="1:6" ht="14.25" x14ac:dyDescent="0.2">
      <c r="A62" s="22"/>
      <c r="B62" s="65"/>
      <c r="C62" s="65"/>
      <c r="D62" s="65"/>
      <c r="E62" s="29"/>
      <c r="F62" s="22"/>
    </row>
    <row r="63" spans="1:6" ht="14.25" x14ac:dyDescent="0.2">
      <c r="A63" s="22"/>
      <c r="B63" s="65"/>
      <c r="C63" s="65"/>
      <c r="D63" s="65"/>
      <c r="E63" s="29"/>
      <c r="F63" s="22"/>
    </row>
    <row r="64" spans="1:6" ht="14.25" x14ac:dyDescent="0.2">
      <c r="A64" s="22"/>
      <c r="B64" s="65"/>
      <c r="C64" s="65"/>
      <c r="D64" s="65"/>
      <c r="E64" s="29"/>
      <c r="F64" s="22"/>
    </row>
    <row r="65" spans="1:6" ht="14.25" x14ac:dyDescent="0.2">
      <c r="A65" s="22"/>
      <c r="B65" s="65"/>
      <c r="C65" s="65"/>
      <c r="D65" s="65"/>
      <c r="E65" s="29"/>
      <c r="F65" s="22"/>
    </row>
    <row r="66" spans="1:6" ht="14.25" x14ac:dyDescent="0.2">
      <c r="A66" s="22"/>
      <c r="B66" s="65"/>
      <c r="C66" s="65"/>
      <c r="D66" s="65"/>
      <c r="E66" s="29"/>
      <c r="F66" s="22"/>
    </row>
    <row r="67" spans="1:6" ht="14.25" x14ac:dyDescent="0.2">
      <c r="A67" s="22"/>
      <c r="B67" s="61"/>
      <c r="C67" s="61"/>
      <c r="D67" s="61"/>
      <c r="E67" s="53"/>
      <c r="F67" s="22"/>
    </row>
    <row r="68" spans="1:6" ht="13.5" customHeight="1" x14ac:dyDescent="0.2">
      <c r="A68" s="22"/>
      <c r="B68" s="65"/>
      <c r="C68" s="65"/>
      <c r="D68" s="65"/>
      <c r="E68" s="29"/>
      <c r="F68" s="22"/>
    </row>
    <row r="69" spans="1:6" ht="13.5" customHeight="1" x14ac:dyDescent="0.2">
      <c r="A69" s="22"/>
      <c r="B69" s="26" t="s">
        <v>22</v>
      </c>
      <c r="C69" s="27"/>
      <c r="D69" s="27"/>
      <c r="E69" s="30">
        <f>2*265</f>
        <v>530</v>
      </c>
      <c r="F69" s="22"/>
    </row>
    <row r="70" spans="1:6" ht="13.5" customHeight="1" x14ac:dyDescent="0.2">
      <c r="A70" s="22"/>
      <c r="B70" s="35" t="s">
        <v>19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20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21</v>
      </c>
      <c r="C72" s="27"/>
      <c r="D72" s="27"/>
      <c r="E72" s="30">
        <f>SUM(E69:E71)</f>
        <v>530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26.5</v>
      </c>
      <c r="F73" s="22"/>
    </row>
    <row r="74" spans="1:6" ht="13.5" customHeight="1" x14ac:dyDescent="0.2">
      <c r="A74" s="22"/>
      <c r="B74" s="27" t="s">
        <v>4</v>
      </c>
      <c r="C74" s="48">
        <v>9.9750000000000005E-2</v>
      </c>
      <c r="D74" s="27"/>
      <c r="E74" s="37">
        <f>ROUND(E72*C74,2)</f>
        <v>52.87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23</v>
      </c>
      <c r="C76" s="27"/>
      <c r="D76" s="27"/>
      <c r="E76" s="34">
        <f>SUM(E72:E74)</f>
        <v>609.37</v>
      </c>
      <c r="F76" s="22"/>
    </row>
    <row r="77" spans="1:6" ht="15.75" thickTop="1" x14ac:dyDescent="0.2">
      <c r="A77" s="22"/>
      <c r="B77" s="67"/>
      <c r="C77" s="67"/>
      <c r="D77" s="67"/>
      <c r="E77" s="38"/>
      <c r="F77" s="22"/>
    </row>
    <row r="78" spans="1:6" ht="15" x14ac:dyDescent="0.2">
      <c r="A78" s="22"/>
      <c r="B78" s="66" t="s">
        <v>25</v>
      </c>
      <c r="C78" s="66"/>
      <c r="D78" s="66"/>
      <c r="E78" s="38">
        <v>0</v>
      </c>
      <c r="F78" s="22"/>
    </row>
    <row r="79" spans="1:6" ht="15" x14ac:dyDescent="0.2">
      <c r="A79" s="22"/>
      <c r="B79" s="67"/>
      <c r="C79" s="67"/>
      <c r="D79" s="67"/>
      <c r="E79" s="38"/>
      <c r="F79" s="22"/>
    </row>
    <row r="80" spans="1:6" ht="19.5" customHeight="1" x14ac:dyDescent="0.2">
      <c r="A80" s="22"/>
      <c r="B80" s="39" t="s">
        <v>24</v>
      </c>
      <c r="C80" s="40"/>
      <c r="D80" s="40"/>
      <c r="E80" s="41">
        <f>E76-E78</f>
        <v>609.37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71"/>
      <c r="C83" s="71"/>
      <c r="D83" s="71"/>
      <c r="E83" s="71"/>
      <c r="F83" s="22"/>
    </row>
    <row r="84" spans="1:6" ht="14.25" x14ac:dyDescent="0.2">
      <c r="A84" s="64" t="s">
        <v>62</v>
      </c>
      <c r="B84" s="64"/>
      <c r="C84" s="64"/>
      <c r="D84" s="64"/>
      <c r="E84" s="64"/>
      <c r="F84" s="64"/>
    </row>
    <row r="85" spans="1:6" ht="14.25" x14ac:dyDescent="0.2">
      <c r="A85" s="62" t="s">
        <v>63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72"/>
      <c r="C87" s="72"/>
      <c r="D87" s="72"/>
      <c r="E87" s="72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69"/>
      <c r="C90" s="70"/>
      <c r="D90" s="70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E90EDB74-41B7-4089-BF03-B06A95FF4A21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8B6D-8732-4F63-9BB0-DA0C01061023}">
  <sheetPr>
    <pageSetUpPr fitToPage="1"/>
  </sheetPr>
  <dimension ref="A12:F92"/>
  <sheetViews>
    <sheetView tabSelected="1" view="pageBreakPreview" topLeftCell="A7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140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141</v>
      </c>
      <c r="C25" s="22"/>
      <c r="D25" s="22"/>
      <c r="E25" s="22"/>
      <c r="F25" s="22"/>
    </row>
    <row r="26" spans="1:6" ht="33.75" customHeight="1" x14ac:dyDescent="0.2">
      <c r="A26" s="18"/>
      <c r="B26" s="49" t="s">
        <v>103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18</v>
      </c>
      <c r="E28" s="28" t="s">
        <v>142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2" customFormat="1" ht="21.75" customHeight="1" x14ac:dyDescent="0.2">
      <c r="A30" s="68" t="s">
        <v>0</v>
      </c>
      <c r="B30" s="68"/>
      <c r="C30" s="68"/>
      <c r="D30" s="68"/>
      <c r="E30" s="68"/>
      <c r="F30" s="6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61</v>
      </c>
      <c r="C32" s="23"/>
      <c r="D32" s="23"/>
      <c r="E32" s="29"/>
      <c r="F32" s="22"/>
    </row>
    <row r="33" spans="1:6" ht="14.25" x14ac:dyDescent="0.2">
      <c r="A33" s="22"/>
      <c r="B33" s="65"/>
      <c r="C33" s="65"/>
      <c r="D33" s="65"/>
      <c r="E33" s="29"/>
      <c r="F33" s="22"/>
    </row>
    <row r="34" spans="1:6" ht="14.25" x14ac:dyDescent="0.2">
      <c r="A34" s="22"/>
      <c r="B34" s="65"/>
      <c r="C34" s="65"/>
      <c r="D34" s="65"/>
      <c r="E34" s="29"/>
      <c r="F34" s="22"/>
    </row>
    <row r="35" spans="1:6" ht="14.25" x14ac:dyDescent="0.2">
      <c r="A35" s="22"/>
      <c r="B35" s="65" t="s">
        <v>89</v>
      </c>
      <c r="C35" s="65"/>
      <c r="D35" s="65"/>
      <c r="E35" s="29"/>
      <c r="F35" s="22"/>
    </row>
    <row r="36" spans="1:6" ht="14.25" x14ac:dyDescent="0.2">
      <c r="A36" s="22"/>
      <c r="B36" s="65"/>
      <c r="C36" s="65"/>
      <c r="D36" s="65"/>
      <c r="E36" s="29"/>
      <c r="F36" s="22"/>
    </row>
    <row r="37" spans="1:6" ht="14.25" x14ac:dyDescent="0.2">
      <c r="A37" s="22"/>
      <c r="B37" s="65" t="s">
        <v>143</v>
      </c>
      <c r="C37" s="65"/>
      <c r="D37" s="65"/>
      <c r="E37" s="29"/>
      <c r="F37" s="22"/>
    </row>
    <row r="38" spans="1:6" ht="14.25" x14ac:dyDescent="0.2">
      <c r="A38" s="22"/>
      <c r="B38" s="65"/>
      <c r="C38" s="65"/>
      <c r="D38" s="65"/>
      <c r="E38" s="29"/>
      <c r="F38" s="22"/>
    </row>
    <row r="39" spans="1:6" ht="14.25" x14ac:dyDescent="0.2">
      <c r="A39" s="22"/>
      <c r="B39" s="65"/>
      <c r="C39" s="65"/>
      <c r="D39" s="65"/>
      <c r="E39" s="29"/>
      <c r="F39" s="22"/>
    </row>
    <row r="40" spans="1:6" ht="14.25" x14ac:dyDescent="0.2">
      <c r="A40" s="22"/>
      <c r="B40" s="65"/>
      <c r="C40" s="65"/>
      <c r="D40" s="65"/>
      <c r="E40" s="29"/>
      <c r="F40" s="22"/>
    </row>
    <row r="41" spans="1:6" ht="14.25" x14ac:dyDescent="0.2">
      <c r="A41" s="22"/>
      <c r="B41" s="65"/>
      <c r="C41" s="65"/>
      <c r="D41" s="65"/>
      <c r="E41" s="29"/>
      <c r="F41" s="22"/>
    </row>
    <row r="42" spans="1:6" ht="14.25" x14ac:dyDescent="0.2">
      <c r="A42" s="22"/>
      <c r="B42" s="65"/>
      <c r="C42" s="65"/>
      <c r="D42" s="65"/>
      <c r="E42" s="29"/>
      <c r="F42" s="22"/>
    </row>
    <row r="43" spans="1:6" ht="14.25" x14ac:dyDescent="0.2">
      <c r="A43" s="22"/>
      <c r="B43" s="65"/>
      <c r="C43" s="65"/>
      <c r="D43" s="65"/>
      <c r="E43" s="29"/>
      <c r="F43" s="22"/>
    </row>
    <row r="44" spans="1:6" ht="14.25" x14ac:dyDescent="0.2">
      <c r="A44" s="22"/>
      <c r="B44" s="65"/>
      <c r="C44" s="65"/>
      <c r="D44" s="65"/>
      <c r="E44" s="29"/>
      <c r="F44" s="22"/>
    </row>
    <row r="45" spans="1:6" ht="14.25" x14ac:dyDescent="0.2">
      <c r="A45" s="22"/>
      <c r="B45" s="65"/>
      <c r="C45" s="65"/>
      <c r="D45" s="65"/>
      <c r="E45" s="29"/>
      <c r="F45" s="22"/>
    </row>
    <row r="46" spans="1:6" ht="14.25" x14ac:dyDescent="0.2">
      <c r="A46" s="22"/>
      <c r="B46" s="65"/>
      <c r="C46" s="65"/>
      <c r="D46" s="65"/>
      <c r="E46" s="29"/>
      <c r="F46" s="22"/>
    </row>
    <row r="47" spans="1:6" ht="14.25" x14ac:dyDescent="0.2">
      <c r="A47" s="22"/>
      <c r="B47" s="65"/>
      <c r="C47" s="65"/>
      <c r="D47" s="65"/>
      <c r="E47" s="29"/>
      <c r="F47" s="22"/>
    </row>
    <row r="48" spans="1:6" ht="14.25" x14ac:dyDescent="0.2">
      <c r="A48" s="22"/>
      <c r="B48" s="65"/>
      <c r="C48" s="65"/>
      <c r="D48" s="65"/>
      <c r="E48" s="29"/>
      <c r="F48" s="22"/>
    </row>
    <row r="49" spans="1:6" ht="14.25" x14ac:dyDescent="0.2">
      <c r="A49" s="22"/>
      <c r="B49" s="65"/>
      <c r="C49" s="65"/>
      <c r="D49" s="65"/>
      <c r="E49" s="29"/>
      <c r="F49" s="22"/>
    </row>
    <row r="50" spans="1:6" ht="14.25" x14ac:dyDescent="0.2">
      <c r="A50" s="22"/>
      <c r="B50" s="65"/>
      <c r="C50" s="65"/>
      <c r="D50" s="65"/>
      <c r="E50" s="29"/>
      <c r="F50" s="22"/>
    </row>
    <row r="51" spans="1:6" ht="14.25" x14ac:dyDescent="0.2">
      <c r="A51" s="22"/>
      <c r="B51" s="65"/>
      <c r="C51" s="65"/>
      <c r="D51" s="65"/>
      <c r="E51" s="29"/>
      <c r="F51" s="22"/>
    </row>
    <row r="52" spans="1:6" ht="14.25" x14ac:dyDescent="0.2">
      <c r="A52" s="22"/>
      <c r="B52" s="65"/>
      <c r="C52" s="65"/>
      <c r="D52" s="65"/>
      <c r="E52" s="29"/>
      <c r="F52" s="22"/>
    </row>
    <row r="53" spans="1:6" ht="14.25" x14ac:dyDescent="0.2">
      <c r="A53" s="22"/>
      <c r="B53" s="65"/>
      <c r="C53" s="65"/>
      <c r="D53" s="65"/>
      <c r="E53" s="29"/>
      <c r="F53" s="22"/>
    </row>
    <row r="54" spans="1:6" ht="14.25" x14ac:dyDescent="0.2">
      <c r="A54" s="22"/>
      <c r="B54" s="65"/>
      <c r="C54" s="65"/>
      <c r="D54" s="65"/>
      <c r="E54" s="29"/>
      <c r="F54" s="22"/>
    </row>
    <row r="55" spans="1:6" ht="14.25" x14ac:dyDescent="0.2">
      <c r="A55" s="22"/>
      <c r="B55" s="65"/>
      <c r="C55" s="65"/>
      <c r="D55" s="65"/>
      <c r="E55" s="29"/>
      <c r="F55" s="22"/>
    </row>
    <row r="56" spans="1:6" ht="14.25" x14ac:dyDescent="0.2">
      <c r="A56" s="22"/>
      <c r="B56" s="65"/>
      <c r="C56" s="65"/>
      <c r="D56" s="65"/>
      <c r="E56" s="29"/>
      <c r="F56" s="22"/>
    </row>
    <row r="57" spans="1:6" ht="14.25" x14ac:dyDescent="0.2">
      <c r="A57" s="22"/>
      <c r="B57" s="65"/>
      <c r="C57" s="65"/>
      <c r="D57" s="65"/>
      <c r="E57" s="29"/>
      <c r="F57" s="22"/>
    </row>
    <row r="58" spans="1:6" ht="14.25" x14ac:dyDescent="0.2">
      <c r="A58" s="22"/>
      <c r="B58" s="65"/>
      <c r="C58" s="65"/>
      <c r="D58" s="65"/>
      <c r="E58" s="29"/>
      <c r="F58" s="22"/>
    </row>
    <row r="59" spans="1:6" ht="14.25" x14ac:dyDescent="0.2">
      <c r="A59" s="22"/>
      <c r="B59" s="65"/>
      <c r="C59" s="65"/>
      <c r="D59" s="65"/>
      <c r="E59" s="29"/>
      <c r="F59" s="22"/>
    </row>
    <row r="60" spans="1:6" ht="14.25" x14ac:dyDescent="0.2">
      <c r="A60" s="22"/>
      <c r="B60" s="65"/>
      <c r="C60" s="65"/>
      <c r="D60" s="65"/>
      <c r="E60" s="29"/>
      <c r="F60" s="22"/>
    </row>
    <row r="61" spans="1:6" ht="14.25" x14ac:dyDescent="0.2">
      <c r="A61" s="22"/>
      <c r="B61" s="65"/>
      <c r="C61" s="65"/>
      <c r="D61" s="65"/>
      <c r="E61" s="29"/>
      <c r="F61" s="22"/>
    </row>
    <row r="62" spans="1:6" ht="14.25" x14ac:dyDescent="0.2">
      <c r="A62" s="22"/>
      <c r="B62" s="65"/>
      <c r="C62" s="65"/>
      <c r="D62" s="65"/>
      <c r="E62" s="29"/>
      <c r="F62" s="22"/>
    </row>
    <row r="63" spans="1:6" ht="14.25" x14ac:dyDescent="0.2">
      <c r="A63" s="22"/>
      <c r="B63" s="65"/>
      <c r="C63" s="65"/>
      <c r="D63" s="65"/>
      <c r="E63" s="29"/>
      <c r="F63" s="22"/>
    </row>
    <row r="64" spans="1:6" ht="14.25" x14ac:dyDescent="0.2">
      <c r="A64" s="22"/>
      <c r="B64" s="65"/>
      <c r="C64" s="65"/>
      <c r="D64" s="65"/>
      <c r="E64" s="29"/>
      <c r="F64" s="22"/>
    </row>
    <row r="65" spans="1:6" s="77" customFormat="1" ht="14.25" x14ac:dyDescent="0.2">
      <c r="A65" s="74"/>
      <c r="B65" s="75"/>
      <c r="C65" s="75"/>
      <c r="D65" s="75"/>
      <c r="E65" s="76"/>
      <c r="F65" s="74"/>
    </row>
    <row r="66" spans="1:6" s="82" customFormat="1" ht="14.25" x14ac:dyDescent="0.2">
      <c r="A66" s="78"/>
      <c r="B66" s="79"/>
      <c r="C66" s="80" t="s">
        <v>144</v>
      </c>
      <c r="D66" s="80" t="s">
        <v>145</v>
      </c>
      <c r="E66" s="81"/>
      <c r="F66" s="78"/>
    </row>
    <row r="67" spans="1:6" s="82" customFormat="1" ht="14.25" x14ac:dyDescent="0.2">
      <c r="A67" s="78"/>
      <c r="B67" s="79"/>
      <c r="C67" s="83">
        <v>4.75</v>
      </c>
      <c r="D67" s="84">
        <v>325</v>
      </c>
      <c r="E67" s="81"/>
      <c r="F67" s="78"/>
    </row>
    <row r="68" spans="1:6" ht="13.5" customHeight="1" x14ac:dyDescent="0.2">
      <c r="A68" s="22"/>
      <c r="B68" s="65"/>
      <c r="C68" s="65"/>
      <c r="D68" s="65"/>
      <c r="E68" s="29"/>
      <c r="F68" s="22"/>
    </row>
    <row r="69" spans="1:6" ht="13.5" customHeight="1" x14ac:dyDescent="0.2">
      <c r="A69" s="22"/>
      <c r="B69" s="26" t="s">
        <v>22</v>
      </c>
      <c r="C69" s="27"/>
      <c r="D69" s="27"/>
      <c r="E69" s="30">
        <f>C67*D67</f>
        <v>1543.75</v>
      </c>
      <c r="F69" s="22"/>
    </row>
    <row r="70" spans="1:6" ht="13.5" customHeight="1" x14ac:dyDescent="0.2">
      <c r="A70" s="22"/>
      <c r="B70" s="35" t="s">
        <v>19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20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21</v>
      </c>
      <c r="C72" s="27"/>
      <c r="D72" s="27"/>
      <c r="E72" s="30">
        <f>SUM(E69:E71)</f>
        <v>1543.75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77.19</v>
      </c>
      <c r="F73" s="22"/>
    </row>
    <row r="74" spans="1:6" ht="13.5" customHeight="1" x14ac:dyDescent="0.2">
      <c r="A74" s="22"/>
      <c r="B74" s="27" t="s">
        <v>4</v>
      </c>
      <c r="C74" s="48">
        <v>9.9750000000000005E-2</v>
      </c>
      <c r="D74" s="27"/>
      <c r="E74" s="37">
        <f>ROUND(E72*C74,2)</f>
        <v>153.99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23</v>
      </c>
      <c r="C76" s="27"/>
      <c r="D76" s="27"/>
      <c r="E76" s="34">
        <f>SUM(E72:E74)</f>
        <v>1774.93</v>
      </c>
      <c r="F76" s="22"/>
    </row>
    <row r="77" spans="1:6" ht="15.75" thickTop="1" x14ac:dyDescent="0.2">
      <c r="A77" s="22"/>
      <c r="B77" s="67"/>
      <c r="C77" s="67"/>
      <c r="D77" s="67"/>
      <c r="E77" s="38"/>
      <c r="F77" s="22"/>
    </row>
    <row r="78" spans="1:6" ht="15" x14ac:dyDescent="0.2">
      <c r="A78" s="22"/>
      <c r="B78" s="66" t="s">
        <v>25</v>
      </c>
      <c r="C78" s="66"/>
      <c r="D78" s="66"/>
      <c r="E78" s="38">
        <v>0</v>
      </c>
      <c r="F78" s="22"/>
    </row>
    <row r="79" spans="1:6" ht="15" x14ac:dyDescent="0.2">
      <c r="A79" s="22"/>
      <c r="B79" s="67"/>
      <c r="C79" s="67"/>
      <c r="D79" s="67"/>
      <c r="E79" s="38"/>
      <c r="F79" s="22"/>
    </row>
    <row r="80" spans="1:6" ht="19.5" customHeight="1" x14ac:dyDescent="0.2">
      <c r="A80" s="22"/>
      <c r="B80" s="39" t="s">
        <v>24</v>
      </c>
      <c r="C80" s="40"/>
      <c r="D80" s="40"/>
      <c r="E80" s="41">
        <f>E76-E78</f>
        <v>1774.93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71"/>
      <c r="C83" s="71"/>
      <c r="D83" s="71"/>
      <c r="E83" s="71"/>
      <c r="F83" s="22"/>
    </row>
    <row r="84" spans="1:6" ht="14.25" x14ac:dyDescent="0.2">
      <c r="A84" s="64" t="s">
        <v>62</v>
      </c>
      <c r="B84" s="64"/>
      <c r="C84" s="64"/>
      <c r="D84" s="64"/>
      <c r="E84" s="64"/>
      <c r="F84" s="64"/>
    </row>
    <row r="85" spans="1:6" ht="14.25" x14ac:dyDescent="0.2">
      <c r="A85" s="62" t="s">
        <v>63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72"/>
      <c r="C87" s="72"/>
      <c r="D87" s="72"/>
      <c r="E87" s="72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69"/>
      <c r="C90" s="70"/>
      <c r="D90" s="7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87:E87"/>
    <mergeCell ref="A88:F88"/>
    <mergeCell ref="B90:D90"/>
    <mergeCell ref="B65:D65"/>
    <mergeCell ref="B77:D77"/>
    <mergeCell ref="B78:D78"/>
    <mergeCell ref="B79:D79"/>
    <mergeCell ref="B83:E83"/>
    <mergeCell ref="A84:F84"/>
    <mergeCell ref="A85:F85"/>
    <mergeCell ref="B62:D62"/>
    <mergeCell ref="B63:D63"/>
    <mergeCell ref="B64:D64"/>
    <mergeCell ref="B68:D68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34AA133B-9DFE-4785-BF40-42269A53DF7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39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28</v>
      </c>
      <c r="C24" s="22"/>
      <c r="D24" s="22"/>
      <c r="E24" s="22"/>
      <c r="F24" s="22"/>
    </row>
    <row r="25" spans="1:6" ht="15" x14ac:dyDescent="0.2">
      <c r="A25" s="18"/>
      <c r="B25" s="26" t="s">
        <v>40</v>
      </c>
      <c r="C25" s="22"/>
      <c r="D25" s="22"/>
      <c r="E25" s="22"/>
      <c r="F25" s="22"/>
    </row>
    <row r="26" spans="1:6" ht="15" x14ac:dyDescent="0.2">
      <c r="A26" s="18"/>
      <c r="B26" s="27" t="s">
        <v>30</v>
      </c>
      <c r="C26" s="22"/>
      <c r="D26" s="22"/>
      <c r="E26" s="22"/>
      <c r="F26" s="22"/>
    </row>
    <row r="27" spans="1:6" ht="15" x14ac:dyDescent="0.2">
      <c r="A27" s="18"/>
      <c r="B27" s="27" t="s">
        <v>31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18</v>
      </c>
      <c r="E29" s="28" t="s">
        <v>41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2" customFormat="1" ht="21.75" customHeight="1" x14ac:dyDescent="0.2">
      <c r="A31" s="68" t="s">
        <v>0</v>
      </c>
      <c r="B31" s="68"/>
      <c r="C31" s="68"/>
      <c r="D31" s="68"/>
      <c r="E31" s="68"/>
      <c r="F31" s="68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33</v>
      </c>
      <c r="C33" s="23"/>
      <c r="D33" s="23"/>
      <c r="E33" s="29"/>
      <c r="F33" s="22"/>
    </row>
    <row r="34" spans="1:6" ht="14.25" x14ac:dyDescent="0.2">
      <c r="A34" s="22"/>
      <c r="B34" s="65"/>
      <c r="C34" s="65"/>
      <c r="D34" s="65"/>
      <c r="E34" s="29"/>
      <c r="F34" s="22"/>
    </row>
    <row r="35" spans="1:6" ht="14.25" x14ac:dyDescent="0.2">
      <c r="A35" s="22"/>
      <c r="B35" s="65"/>
      <c r="C35" s="65"/>
      <c r="D35" s="65"/>
      <c r="E35" s="29"/>
      <c r="F35" s="22"/>
    </row>
    <row r="36" spans="1:6" ht="14.25" x14ac:dyDescent="0.2">
      <c r="A36" s="22"/>
      <c r="B36" s="65" t="s">
        <v>42</v>
      </c>
      <c r="C36" s="65"/>
      <c r="D36" s="65"/>
      <c r="E36" s="29"/>
      <c r="F36" s="22"/>
    </row>
    <row r="37" spans="1:6" ht="14.25" x14ac:dyDescent="0.2">
      <c r="A37" s="22"/>
      <c r="B37" s="65"/>
      <c r="C37" s="65"/>
      <c r="D37" s="65"/>
      <c r="E37" s="29"/>
      <c r="F37" s="22"/>
    </row>
    <row r="38" spans="1:6" ht="14.25" x14ac:dyDescent="0.2">
      <c r="A38" s="22"/>
      <c r="B38" s="65"/>
      <c r="C38" s="65"/>
      <c r="D38" s="65"/>
      <c r="E38" s="29"/>
      <c r="F38" s="22"/>
    </row>
    <row r="39" spans="1:6" ht="14.25" x14ac:dyDescent="0.2">
      <c r="A39" s="22"/>
      <c r="B39" s="65"/>
      <c r="C39" s="65"/>
      <c r="D39" s="65"/>
      <c r="E39" s="29"/>
      <c r="F39" s="22"/>
    </row>
    <row r="40" spans="1:6" ht="14.25" x14ac:dyDescent="0.2">
      <c r="A40" s="22"/>
      <c r="B40" s="65"/>
      <c r="C40" s="65"/>
      <c r="D40" s="65"/>
      <c r="E40" s="29"/>
      <c r="F40" s="22"/>
    </row>
    <row r="41" spans="1:6" ht="13.5" customHeight="1" x14ac:dyDescent="0.2">
      <c r="A41" s="22"/>
      <c r="B41" s="65"/>
      <c r="C41" s="65"/>
      <c r="D41" s="65"/>
      <c r="E41" s="29"/>
      <c r="F41" s="22"/>
    </row>
    <row r="42" spans="1:6" ht="14.25" x14ac:dyDescent="0.2">
      <c r="A42" s="22"/>
      <c r="B42" s="65"/>
      <c r="C42" s="65"/>
      <c r="D42" s="65"/>
      <c r="E42" s="29"/>
      <c r="F42" s="22"/>
    </row>
    <row r="43" spans="1:6" ht="14.25" x14ac:dyDescent="0.2">
      <c r="A43" s="22"/>
      <c r="B43" s="65"/>
      <c r="C43" s="65"/>
      <c r="D43" s="65"/>
      <c r="E43" s="29"/>
      <c r="F43" s="22"/>
    </row>
    <row r="44" spans="1:6" ht="14.25" x14ac:dyDescent="0.2">
      <c r="A44" s="22"/>
      <c r="B44" s="65"/>
      <c r="C44" s="65"/>
      <c r="D44" s="65"/>
      <c r="E44" s="29"/>
      <c r="F44" s="22"/>
    </row>
    <row r="45" spans="1:6" ht="14.25" x14ac:dyDescent="0.2">
      <c r="A45" s="22"/>
      <c r="B45" s="65"/>
      <c r="C45" s="65"/>
      <c r="D45" s="65"/>
      <c r="E45" s="29"/>
      <c r="F45" s="22"/>
    </row>
    <row r="46" spans="1:6" ht="14.25" x14ac:dyDescent="0.2">
      <c r="A46" s="22"/>
      <c r="B46" s="65"/>
      <c r="C46" s="65"/>
      <c r="D46" s="65"/>
      <c r="E46" s="29"/>
      <c r="F46" s="22"/>
    </row>
    <row r="47" spans="1:6" ht="14.25" x14ac:dyDescent="0.2">
      <c r="A47" s="22"/>
      <c r="B47" s="65"/>
      <c r="C47" s="65"/>
      <c r="D47" s="65"/>
      <c r="E47" s="29"/>
      <c r="F47" s="22"/>
    </row>
    <row r="48" spans="1:6" ht="14.25" x14ac:dyDescent="0.2">
      <c r="A48" s="22"/>
      <c r="B48" s="65"/>
      <c r="C48" s="65"/>
      <c r="D48" s="65"/>
      <c r="E48" s="29"/>
      <c r="F48" s="22"/>
    </row>
    <row r="49" spans="1:6" ht="14.25" x14ac:dyDescent="0.2">
      <c r="A49" s="22"/>
      <c r="B49" s="65"/>
      <c r="C49" s="65"/>
      <c r="D49" s="65"/>
      <c r="E49" s="29"/>
      <c r="F49" s="22"/>
    </row>
    <row r="50" spans="1:6" ht="14.25" x14ac:dyDescent="0.2">
      <c r="A50" s="22"/>
      <c r="B50" s="65"/>
      <c r="C50" s="65"/>
      <c r="D50" s="65"/>
      <c r="E50" s="29"/>
      <c r="F50" s="22"/>
    </row>
    <row r="51" spans="1:6" ht="14.25" x14ac:dyDescent="0.2">
      <c r="A51" s="22"/>
      <c r="B51" s="65"/>
      <c r="C51" s="65"/>
      <c r="D51" s="65"/>
      <c r="E51" s="29"/>
      <c r="F51" s="22"/>
    </row>
    <row r="52" spans="1:6" ht="14.25" x14ac:dyDescent="0.2">
      <c r="A52" s="22"/>
      <c r="B52" s="65"/>
      <c r="C52" s="65"/>
      <c r="D52" s="65"/>
      <c r="E52" s="29"/>
      <c r="F52" s="22"/>
    </row>
    <row r="53" spans="1:6" ht="14.25" x14ac:dyDescent="0.2">
      <c r="A53" s="22"/>
      <c r="B53" s="65"/>
      <c r="C53" s="65"/>
      <c r="D53" s="65"/>
      <c r="E53" s="29"/>
      <c r="F53" s="22"/>
    </row>
    <row r="54" spans="1:6" ht="14.25" x14ac:dyDescent="0.2">
      <c r="A54" s="22"/>
      <c r="B54" s="65"/>
      <c r="C54" s="65"/>
      <c r="D54" s="65"/>
      <c r="E54" s="29"/>
      <c r="F54" s="22"/>
    </row>
    <row r="55" spans="1:6" ht="14.25" x14ac:dyDescent="0.2">
      <c r="A55" s="22"/>
      <c r="B55" s="65"/>
      <c r="C55" s="65"/>
      <c r="D55" s="65"/>
      <c r="E55" s="29"/>
      <c r="F55" s="22"/>
    </row>
    <row r="56" spans="1:6" ht="14.25" x14ac:dyDescent="0.2">
      <c r="A56" s="22"/>
      <c r="B56" s="65"/>
      <c r="C56" s="65"/>
      <c r="D56" s="65"/>
      <c r="E56" s="29"/>
      <c r="F56" s="22"/>
    </row>
    <row r="57" spans="1:6" ht="14.25" x14ac:dyDescent="0.2">
      <c r="A57" s="22"/>
      <c r="B57" s="65"/>
      <c r="C57" s="65"/>
      <c r="D57" s="65"/>
      <c r="E57" s="29"/>
      <c r="F57" s="22"/>
    </row>
    <row r="58" spans="1:6" ht="14.25" x14ac:dyDescent="0.2">
      <c r="A58" s="22"/>
      <c r="B58" s="65"/>
      <c r="C58" s="65"/>
      <c r="D58" s="65"/>
      <c r="E58" s="29"/>
      <c r="F58" s="22"/>
    </row>
    <row r="59" spans="1:6" ht="14.25" x14ac:dyDescent="0.2">
      <c r="A59" s="22"/>
      <c r="B59" s="65"/>
      <c r="C59" s="65"/>
      <c r="D59" s="65"/>
      <c r="E59" s="29"/>
      <c r="F59" s="22"/>
    </row>
    <row r="60" spans="1:6" ht="14.25" x14ac:dyDescent="0.2">
      <c r="A60" s="22"/>
      <c r="B60" s="65"/>
      <c r="C60" s="65"/>
      <c r="D60" s="65"/>
      <c r="E60" s="29"/>
      <c r="F60" s="22"/>
    </row>
    <row r="61" spans="1:6" ht="14.25" x14ac:dyDescent="0.2">
      <c r="A61" s="22"/>
      <c r="B61" s="65"/>
      <c r="C61" s="65"/>
      <c r="D61" s="65"/>
      <c r="E61" s="29"/>
      <c r="F61" s="22"/>
    </row>
    <row r="62" spans="1:6" ht="14.25" x14ac:dyDescent="0.2">
      <c r="A62" s="22"/>
      <c r="B62" s="65"/>
      <c r="C62" s="65"/>
      <c r="D62" s="65"/>
      <c r="E62" s="29"/>
      <c r="F62" s="22"/>
    </row>
    <row r="63" spans="1:6" ht="14.25" x14ac:dyDescent="0.2">
      <c r="A63" s="22"/>
      <c r="B63" s="65"/>
      <c r="C63" s="65"/>
      <c r="D63" s="65"/>
      <c r="E63" s="29"/>
      <c r="F63" s="22"/>
    </row>
    <row r="64" spans="1:6" ht="14.25" x14ac:dyDescent="0.2">
      <c r="A64" s="22"/>
      <c r="B64" s="65"/>
      <c r="C64" s="65"/>
      <c r="D64" s="65"/>
      <c r="E64" s="29"/>
      <c r="F64" s="22"/>
    </row>
    <row r="65" spans="1:6" ht="14.25" x14ac:dyDescent="0.2">
      <c r="A65" s="22"/>
      <c r="B65" s="65"/>
      <c r="C65" s="65"/>
      <c r="D65" s="65"/>
      <c r="E65" s="29"/>
      <c r="F65" s="22"/>
    </row>
    <row r="66" spans="1:6" ht="14.25" x14ac:dyDescent="0.2">
      <c r="A66" s="22"/>
      <c r="B66" s="65"/>
      <c r="C66" s="65"/>
      <c r="D66" s="65"/>
      <c r="E66" s="29"/>
      <c r="F66" s="22"/>
    </row>
    <row r="67" spans="1:6" ht="14.25" x14ac:dyDescent="0.2">
      <c r="A67" s="22"/>
      <c r="B67" s="65"/>
      <c r="C67" s="65"/>
      <c r="D67" s="65"/>
      <c r="E67" s="29"/>
      <c r="F67" s="22"/>
    </row>
    <row r="68" spans="1:6" ht="14.25" x14ac:dyDescent="0.2">
      <c r="A68" s="22"/>
      <c r="B68" s="65"/>
      <c r="C68" s="65"/>
      <c r="D68" s="65"/>
      <c r="E68" s="29"/>
      <c r="F68" s="22"/>
    </row>
    <row r="69" spans="1:6" ht="14.25" x14ac:dyDescent="0.2">
      <c r="A69" s="22"/>
      <c r="B69" s="65"/>
      <c r="C69" s="65"/>
      <c r="D69" s="65"/>
      <c r="E69" s="29"/>
      <c r="F69" s="22"/>
    </row>
    <row r="70" spans="1:6" ht="14.25" x14ac:dyDescent="0.2">
      <c r="A70" s="22"/>
      <c r="B70" s="65"/>
      <c r="C70" s="65"/>
      <c r="D70" s="65"/>
      <c r="E70" s="29"/>
      <c r="F70" s="22"/>
    </row>
    <row r="71" spans="1:6" ht="14.25" x14ac:dyDescent="0.2">
      <c r="A71" s="22"/>
      <c r="B71" s="65"/>
      <c r="C71" s="65"/>
      <c r="D71" s="65"/>
      <c r="E71" s="29"/>
      <c r="F71" s="22"/>
    </row>
    <row r="72" spans="1:6" ht="14.25" x14ac:dyDescent="0.2">
      <c r="A72" s="22"/>
      <c r="B72" s="65"/>
      <c r="C72" s="65"/>
      <c r="D72" s="65"/>
      <c r="E72" s="29"/>
      <c r="F72" s="22"/>
    </row>
    <row r="73" spans="1:6" ht="14.25" x14ac:dyDescent="0.2">
      <c r="A73" s="22"/>
      <c r="B73" s="65"/>
      <c r="C73" s="65"/>
      <c r="D73" s="65"/>
      <c r="E73" s="29"/>
      <c r="F73" s="22"/>
    </row>
    <row r="74" spans="1:6" ht="13.5" customHeight="1" x14ac:dyDescent="0.2">
      <c r="A74" s="22"/>
      <c r="B74" s="65"/>
      <c r="C74" s="65"/>
      <c r="D74" s="65"/>
      <c r="E74" s="29"/>
      <c r="F74" s="22"/>
    </row>
    <row r="75" spans="1:6" ht="13.5" customHeight="1" x14ac:dyDescent="0.2">
      <c r="A75" s="22"/>
      <c r="B75" s="26" t="s">
        <v>22</v>
      </c>
      <c r="C75" s="27"/>
      <c r="D75" s="27"/>
      <c r="E75" s="30">
        <f>1.75*175</f>
        <v>306.25</v>
      </c>
      <c r="F75" s="22"/>
    </row>
    <row r="76" spans="1:6" ht="13.5" customHeight="1" x14ac:dyDescent="0.2">
      <c r="A76" s="22"/>
      <c r="B76" s="35" t="s">
        <v>19</v>
      </c>
      <c r="C76" s="27"/>
      <c r="D76" s="27"/>
      <c r="E76" s="31">
        <v>0</v>
      </c>
      <c r="F76" s="22"/>
    </row>
    <row r="77" spans="1:6" ht="13.5" customHeight="1" x14ac:dyDescent="0.2">
      <c r="A77" s="22"/>
      <c r="B77" s="35" t="s">
        <v>43</v>
      </c>
      <c r="C77" s="27"/>
      <c r="D77" s="27"/>
      <c r="E77" s="31">
        <v>990.54</v>
      </c>
      <c r="F77" s="22"/>
    </row>
    <row r="78" spans="1:6" ht="13.5" customHeight="1" x14ac:dyDescent="0.2">
      <c r="A78" s="22"/>
      <c r="B78" s="26" t="s">
        <v>21</v>
      </c>
      <c r="C78" s="27"/>
      <c r="D78" s="27"/>
      <c r="E78" s="30">
        <f>SUM(E75:E77)</f>
        <v>1296.79</v>
      </c>
      <c r="F78" s="22"/>
    </row>
    <row r="79" spans="1:6" ht="13.5" customHeight="1" x14ac:dyDescent="0.2">
      <c r="A79" s="22"/>
      <c r="B79" s="27" t="s">
        <v>5</v>
      </c>
      <c r="C79" s="32">
        <v>0.05</v>
      </c>
      <c r="D79" s="27"/>
      <c r="E79" s="36">
        <f>ROUND(E78*C79,2)</f>
        <v>64.84</v>
      </c>
      <c r="F79" s="22"/>
    </row>
    <row r="80" spans="1:6" ht="13.5" customHeight="1" x14ac:dyDescent="0.2">
      <c r="A80" s="22"/>
      <c r="B80" s="27" t="s">
        <v>4</v>
      </c>
      <c r="C80" s="32">
        <v>7.4999999999999997E-2</v>
      </c>
      <c r="D80" s="27"/>
      <c r="E80" s="37">
        <f>ROUND((E78+E79)*C80,2)</f>
        <v>102.12</v>
      </c>
      <c r="F80" s="22"/>
    </row>
    <row r="81" spans="1:6" ht="13.5" customHeight="1" x14ac:dyDescent="0.2">
      <c r="A81" s="22"/>
      <c r="B81" s="27"/>
      <c r="C81" s="27"/>
      <c r="D81" s="27"/>
      <c r="E81" s="33"/>
      <c r="F81" s="22"/>
    </row>
    <row r="82" spans="1:6" ht="16.5" customHeight="1" thickBot="1" x14ac:dyDescent="0.25">
      <c r="A82" s="22"/>
      <c r="B82" s="26" t="s">
        <v>23</v>
      </c>
      <c r="C82" s="27"/>
      <c r="D82" s="27"/>
      <c r="E82" s="34">
        <f>SUM(E78:E80)</f>
        <v>1463.75</v>
      </c>
      <c r="F82" s="22"/>
    </row>
    <row r="83" spans="1:6" ht="15.75" thickTop="1" x14ac:dyDescent="0.2">
      <c r="A83" s="22"/>
      <c r="B83" s="67"/>
      <c r="C83" s="67"/>
      <c r="D83" s="67"/>
      <c r="E83" s="38"/>
      <c r="F83" s="22"/>
    </row>
    <row r="84" spans="1:6" ht="15" x14ac:dyDescent="0.2">
      <c r="A84" s="22"/>
      <c r="B84" s="66" t="s">
        <v>25</v>
      </c>
      <c r="C84" s="66"/>
      <c r="D84" s="66"/>
      <c r="E84" s="38">
        <v>0</v>
      </c>
      <c r="F84" s="22"/>
    </row>
    <row r="85" spans="1:6" ht="15" x14ac:dyDescent="0.2">
      <c r="A85" s="22"/>
      <c r="B85" s="67"/>
      <c r="C85" s="67"/>
      <c r="D85" s="67"/>
      <c r="E85" s="38"/>
      <c r="F85" s="22"/>
    </row>
    <row r="86" spans="1:6" ht="19.5" customHeight="1" x14ac:dyDescent="0.2">
      <c r="A86" s="22"/>
      <c r="B86" s="39" t="s">
        <v>24</v>
      </c>
      <c r="C86" s="40"/>
      <c r="D86" s="40"/>
      <c r="E86" s="41">
        <f>E82-E84</f>
        <v>1463.75</v>
      </c>
      <c r="F86" s="22"/>
    </row>
    <row r="87" spans="1:6" ht="13.5" customHeight="1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71"/>
      <c r="C89" s="71"/>
      <c r="D89" s="71"/>
      <c r="E89" s="71"/>
      <c r="F89" s="22"/>
    </row>
    <row r="90" spans="1:6" ht="14.25" x14ac:dyDescent="0.2">
      <c r="A90" s="64" t="s">
        <v>26</v>
      </c>
      <c r="B90" s="64"/>
      <c r="C90" s="64"/>
      <c r="D90" s="64"/>
      <c r="E90" s="64"/>
      <c r="F90" s="64"/>
    </row>
    <row r="91" spans="1:6" ht="14.25" x14ac:dyDescent="0.2">
      <c r="A91" s="62" t="s">
        <v>6</v>
      </c>
      <c r="B91" s="62"/>
      <c r="C91" s="62"/>
      <c r="D91" s="62"/>
      <c r="E91" s="62"/>
      <c r="F91" s="62"/>
    </row>
    <row r="92" spans="1:6" x14ac:dyDescent="0.2">
      <c r="A92" s="22"/>
      <c r="B92" s="22"/>
      <c r="C92" s="22"/>
      <c r="D92" s="22"/>
      <c r="E92" s="22"/>
      <c r="F92" s="22"/>
    </row>
    <row r="93" spans="1:6" x14ac:dyDescent="0.2">
      <c r="A93" s="22"/>
      <c r="B93" s="72"/>
      <c r="C93" s="72"/>
      <c r="D93" s="72"/>
      <c r="E93" s="72"/>
      <c r="F93" s="22"/>
    </row>
    <row r="94" spans="1:6" ht="15" x14ac:dyDescent="0.2">
      <c r="A94" s="63" t="s">
        <v>7</v>
      </c>
      <c r="B94" s="63"/>
      <c r="C94" s="63"/>
      <c r="D94" s="63"/>
      <c r="E94" s="63"/>
      <c r="F94" s="63"/>
    </row>
    <row r="96" spans="1:6" ht="39.75" customHeight="1" x14ac:dyDescent="0.2">
      <c r="B96" s="69"/>
      <c r="C96" s="70"/>
      <c r="D96" s="70"/>
    </row>
    <row r="97" spans="2:4" ht="13.5" customHeight="1" x14ac:dyDescent="0.2"/>
    <row r="98" spans="2:4" x14ac:dyDescent="0.2">
      <c r="B98" s="17"/>
      <c r="C98" s="17"/>
      <c r="D98" s="17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D44"/>
  <sheetViews>
    <sheetView view="pageBreakPreview" zoomScaleNormal="100" workbookViewId="0">
      <selection activeCell="C15" sqref="C1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73" t="s">
        <v>1</v>
      </c>
      <c r="C1" s="73"/>
      <c r="D1" s="13"/>
    </row>
    <row r="2" spans="1:4" ht="13.5" customHeight="1" x14ac:dyDescent="0.3">
      <c r="A2" s="6"/>
      <c r="B2" s="47"/>
      <c r="C2" s="47"/>
      <c r="D2" s="7"/>
    </row>
    <row r="3" spans="1:4" ht="13.5" thickBot="1" x14ac:dyDescent="0.25">
      <c r="A3" s="6"/>
      <c r="B3" s="14"/>
      <c r="C3" s="14"/>
      <c r="D3" s="7"/>
    </row>
    <row r="4" spans="1:4" ht="13.5" thickBot="1" x14ac:dyDescent="0.25">
      <c r="A4" s="6"/>
      <c r="B4" s="50"/>
      <c r="C4" s="51" t="s">
        <v>3</v>
      </c>
      <c r="D4" s="7"/>
    </row>
    <row r="5" spans="1:4" x14ac:dyDescent="0.2">
      <c r="A5" s="6"/>
      <c r="B5" s="15"/>
      <c r="C5" s="52" t="s">
        <v>69</v>
      </c>
      <c r="D5" s="7"/>
    </row>
    <row r="6" spans="1:4" x14ac:dyDescent="0.2">
      <c r="A6" s="6"/>
      <c r="B6" s="15"/>
      <c r="C6" s="8" t="s">
        <v>12</v>
      </c>
      <c r="D6" s="7"/>
    </row>
    <row r="7" spans="1:4" x14ac:dyDescent="0.2">
      <c r="A7" s="6"/>
      <c r="B7" s="15"/>
      <c r="C7" s="8" t="s">
        <v>70</v>
      </c>
      <c r="D7" s="7"/>
    </row>
    <row r="8" spans="1:4" x14ac:dyDescent="0.2">
      <c r="A8" s="6"/>
      <c r="B8" s="15"/>
      <c r="C8" s="8" t="s">
        <v>71</v>
      </c>
      <c r="D8" s="7"/>
    </row>
    <row r="9" spans="1:4" x14ac:dyDescent="0.2">
      <c r="A9" s="6"/>
      <c r="B9" s="15"/>
      <c r="C9" s="8" t="s">
        <v>72</v>
      </c>
      <c r="D9" s="7"/>
    </row>
    <row r="10" spans="1:4" x14ac:dyDescent="0.2">
      <c r="A10" s="6"/>
      <c r="B10" s="15"/>
      <c r="C10" s="8" t="s">
        <v>73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74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75</v>
      </c>
      <c r="D14" s="7"/>
    </row>
    <row r="15" spans="1:4" x14ac:dyDescent="0.2">
      <c r="A15" s="6"/>
      <c r="B15" s="15"/>
      <c r="C15" s="8" t="s">
        <v>76</v>
      </c>
      <c r="D15" s="7"/>
    </row>
    <row r="16" spans="1:4" x14ac:dyDescent="0.2">
      <c r="A16" s="6"/>
      <c r="B16" s="15"/>
      <c r="C16" s="8" t="s">
        <v>77</v>
      </c>
      <c r="D16" s="7"/>
    </row>
    <row r="17" spans="1:4" x14ac:dyDescent="0.2">
      <c r="A17" s="6"/>
      <c r="B17" s="15"/>
      <c r="C17" s="8" t="s">
        <v>78</v>
      </c>
      <c r="D17" s="7"/>
    </row>
    <row r="18" spans="1:4" x14ac:dyDescent="0.2">
      <c r="A18" s="6"/>
      <c r="B18" s="15"/>
      <c r="C18" s="8" t="s">
        <v>11</v>
      </c>
      <c r="D18" s="7"/>
    </row>
    <row r="19" spans="1:4" x14ac:dyDescent="0.2">
      <c r="A19" s="6"/>
      <c r="B19" s="15"/>
      <c r="C19" s="8" t="s">
        <v>10</v>
      </c>
      <c r="D19" s="7"/>
    </row>
    <row r="20" spans="1:4" x14ac:dyDescent="0.2">
      <c r="A20" s="6"/>
      <c r="B20" s="15"/>
      <c r="C20" s="8" t="s">
        <v>79</v>
      </c>
      <c r="D20" s="7"/>
    </row>
    <row r="21" spans="1:4" x14ac:dyDescent="0.2">
      <c r="A21" s="6"/>
      <c r="B21" s="15"/>
      <c r="C21" s="8" t="s">
        <v>80</v>
      </c>
      <c r="D21" s="7"/>
    </row>
    <row r="22" spans="1:4" x14ac:dyDescent="0.2">
      <c r="A22" s="6"/>
      <c r="B22" s="15"/>
      <c r="C22" s="8" t="s">
        <v>81</v>
      </c>
      <c r="D22" s="7"/>
    </row>
    <row r="23" spans="1:4" x14ac:dyDescent="0.2">
      <c r="A23" s="6"/>
      <c r="B23" s="15"/>
      <c r="C23" s="8" t="s">
        <v>82</v>
      </c>
      <c r="D23" s="7"/>
    </row>
    <row r="24" spans="1:4" x14ac:dyDescent="0.2">
      <c r="A24" s="6"/>
      <c r="B24" s="15"/>
      <c r="C24" s="9" t="s">
        <v>83</v>
      </c>
      <c r="D24" s="7"/>
    </row>
    <row r="25" spans="1:4" x14ac:dyDescent="0.2">
      <c r="A25" s="6"/>
      <c r="B25" s="15"/>
      <c r="C25" s="9" t="s">
        <v>84</v>
      </c>
      <c r="D25" s="7"/>
    </row>
    <row r="26" spans="1:4" x14ac:dyDescent="0.2">
      <c r="A26" s="6"/>
      <c r="B26" s="15"/>
      <c r="C26" s="9" t="s">
        <v>85</v>
      </c>
      <c r="D26" s="7"/>
    </row>
    <row r="27" spans="1:4" x14ac:dyDescent="0.2">
      <c r="A27" s="6"/>
      <c r="B27" s="15"/>
      <c r="C27" s="9" t="s">
        <v>86</v>
      </c>
      <c r="D27" s="7"/>
    </row>
    <row r="28" spans="1:4" x14ac:dyDescent="0.2">
      <c r="A28" s="6"/>
      <c r="B28" s="15"/>
      <c r="C28" s="9" t="s">
        <v>87</v>
      </c>
      <c r="D28" s="7"/>
    </row>
    <row r="29" spans="1:4" x14ac:dyDescent="0.2">
      <c r="A29" s="6"/>
      <c r="B29" s="15"/>
      <c r="C29" s="9" t="s">
        <v>88</v>
      </c>
      <c r="D29" s="7"/>
    </row>
    <row r="30" spans="1:4" x14ac:dyDescent="0.2">
      <c r="A30" s="6"/>
      <c r="B30" s="15"/>
      <c r="C30" s="8" t="s">
        <v>89</v>
      </c>
      <c r="D30" s="7"/>
    </row>
    <row r="31" spans="1:4" x14ac:dyDescent="0.2">
      <c r="A31" s="6"/>
      <c r="B31" s="15"/>
      <c r="C31" s="8" t="s">
        <v>90</v>
      </c>
      <c r="D31" s="7"/>
    </row>
    <row r="32" spans="1:4" x14ac:dyDescent="0.2">
      <c r="A32" s="6"/>
      <c r="B32" s="15"/>
      <c r="C32" s="8" t="s">
        <v>91</v>
      </c>
      <c r="D32" s="7"/>
    </row>
    <row r="33" spans="1:4" x14ac:dyDescent="0.2">
      <c r="A33" s="6"/>
      <c r="B33" s="15"/>
      <c r="C33" s="8" t="s">
        <v>92</v>
      </c>
      <c r="D33" s="7"/>
    </row>
    <row r="34" spans="1:4" x14ac:dyDescent="0.2">
      <c r="A34" s="6"/>
      <c r="B34" s="15"/>
      <c r="C34" s="8" t="s">
        <v>16</v>
      </c>
      <c r="D34" s="7"/>
    </row>
    <row r="35" spans="1:4" x14ac:dyDescent="0.2">
      <c r="A35" s="6"/>
      <c r="B35" s="15"/>
      <c r="C35" s="8"/>
      <c r="D35" s="7"/>
    </row>
    <row r="36" spans="1:4" x14ac:dyDescent="0.2">
      <c r="A36" s="6"/>
      <c r="B36" s="15"/>
      <c r="C36" s="52" t="s">
        <v>13</v>
      </c>
      <c r="D36" s="7"/>
    </row>
    <row r="37" spans="1:4" x14ac:dyDescent="0.2">
      <c r="A37" s="6"/>
      <c r="B37" s="15"/>
      <c r="C37" s="8" t="s">
        <v>93</v>
      </c>
      <c r="D37" s="7"/>
    </row>
    <row r="38" spans="1:4" x14ac:dyDescent="0.2">
      <c r="A38" s="6"/>
      <c r="B38" s="15"/>
      <c r="C38" s="8" t="s">
        <v>94</v>
      </c>
      <c r="D38" s="7"/>
    </row>
    <row r="39" spans="1:4" x14ac:dyDescent="0.2">
      <c r="A39" s="6"/>
      <c r="B39" s="15"/>
      <c r="C39" s="8" t="s">
        <v>95</v>
      </c>
      <c r="D39" s="7"/>
    </row>
    <row r="40" spans="1:4" x14ac:dyDescent="0.2">
      <c r="A40" s="6"/>
      <c r="B40" s="15"/>
      <c r="C40" s="10" t="s">
        <v>96</v>
      </c>
      <c r="D40" s="7"/>
    </row>
    <row r="41" spans="1:4" x14ac:dyDescent="0.2">
      <c r="A41" s="6"/>
      <c r="B41" s="15"/>
      <c r="C41" s="7" t="s">
        <v>17</v>
      </c>
      <c r="D41" s="7"/>
    </row>
    <row r="42" spans="1:4" x14ac:dyDescent="0.2">
      <c r="A42" s="6"/>
      <c r="B42" s="15"/>
      <c r="C42" s="10" t="s">
        <v>97</v>
      </c>
      <c r="D42" s="7"/>
    </row>
    <row r="43" spans="1:4" x14ac:dyDescent="0.2">
      <c r="A43" s="6"/>
      <c r="B43" s="15"/>
      <c r="C43" s="8"/>
      <c r="D43" s="7"/>
    </row>
    <row r="44" spans="1:4" ht="13.5" thickBot="1" x14ac:dyDescent="0.25">
      <c r="A44" s="11"/>
      <c r="B44" s="16"/>
      <c r="C44" s="12"/>
      <c r="D44" s="12"/>
    </row>
  </sheetData>
  <mergeCells count="1">
    <mergeCell ref="B1:C1"/>
  </mergeCells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topLeftCell="A28" zoomScale="80" zoomScaleNormal="100" zoomScaleSheetLayoutView="80" workbookViewId="0">
      <selection activeCell="B71" sqref="B71:D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44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28</v>
      </c>
      <c r="C24" s="22"/>
      <c r="D24" s="22"/>
      <c r="E24" s="22"/>
      <c r="F24" s="22"/>
    </row>
    <row r="25" spans="1:6" ht="15" x14ac:dyDescent="0.2">
      <c r="A25" s="18"/>
      <c r="B25" s="26" t="s">
        <v>40</v>
      </c>
      <c r="C25" s="22"/>
      <c r="D25" s="22"/>
      <c r="E25" s="22"/>
      <c r="F25" s="22"/>
    </row>
    <row r="26" spans="1:6" ht="15" x14ac:dyDescent="0.2">
      <c r="A26" s="18"/>
      <c r="B26" s="27" t="s">
        <v>30</v>
      </c>
      <c r="C26" s="22"/>
      <c r="D26" s="22"/>
      <c r="E26" s="22"/>
      <c r="F26" s="22"/>
    </row>
    <row r="27" spans="1:6" ht="15" x14ac:dyDescent="0.2">
      <c r="A27" s="18"/>
      <c r="B27" s="27" t="s">
        <v>31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18</v>
      </c>
      <c r="E29" s="28" t="s">
        <v>45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2" customFormat="1" ht="21.75" customHeight="1" x14ac:dyDescent="0.2">
      <c r="A31" s="68" t="s">
        <v>0</v>
      </c>
      <c r="B31" s="68"/>
      <c r="C31" s="68"/>
      <c r="D31" s="68"/>
      <c r="E31" s="68"/>
      <c r="F31" s="68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33</v>
      </c>
      <c r="C33" s="23"/>
      <c r="D33" s="23"/>
      <c r="E33" s="29"/>
      <c r="F33" s="22"/>
    </row>
    <row r="34" spans="1:6" ht="14.25" x14ac:dyDescent="0.2">
      <c r="A34" s="22"/>
      <c r="B34" s="65"/>
      <c r="C34" s="65"/>
      <c r="D34" s="65"/>
      <c r="E34" s="29"/>
      <c r="F34" s="22"/>
    </row>
    <row r="35" spans="1:6" ht="14.25" x14ac:dyDescent="0.2">
      <c r="A35" s="22"/>
      <c r="B35" s="65"/>
      <c r="C35" s="65"/>
      <c r="D35" s="65"/>
      <c r="E35" s="29"/>
      <c r="F35" s="22"/>
    </row>
    <row r="36" spans="1:6" ht="14.25" x14ac:dyDescent="0.2">
      <c r="A36" s="22"/>
      <c r="B36" s="65" t="s">
        <v>2</v>
      </c>
      <c r="C36" s="65"/>
      <c r="D36" s="65"/>
      <c r="E36" s="29"/>
      <c r="F36" s="22"/>
    </row>
    <row r="37" spans="1:6" ht="14.25" x14ac:dyDescent="0.2">
      <c r="A37" s="22"/>
      <c r="B37" s="65"/>
      <c r="C37" s="65"/>
      <c r="D37" s="65"/>
      <c r="E37" s="29"/>
      <c r="F37" s="22"/>
    </row>
    <row r="38" spans="1:6" ht="14.25" x14ac:dyDescent="0.2">
      <c r="A38" s="22"/>
      <c r="B38" s="65"/>
      <c r="C38" s="65"/>
      <c r="D38" s="65"/>
      <c r="E38" s="29"/>
      <c r="F38" s="22"/>
    </row>
    <row r="39" spans="1:6" ht="14.25" x14ac:dyDescent="0.2">
      <c r="A39" s="22"/>
      <c r="B39" s="65" t="s">
        <v>9</v>
      </c>
      <c r="C39" s="65"/>
      <c r="D39" s="65"/>
      <c r="E39" s="29"/>
      <c r="F39" s="22"/>
    </row>
    <row r="40" spans="1:6" ht="14.25" x14ac:dyDescent="0.2">
      <c r="A40" s="22"/>
      <c r="B40" s="65"/>
      <c r="C40" s="65"/>
      <c r="D40" s="65"/>
      <c r="E40" s="29"/>
      <c r="F40" s="22"/>
    </row>
    <row r="41" spans="1:6" ht="13.5" customHeight="1" x14ac:dyDescent="0.2">
      <c r="A41" s="22"/>
      <c r="B41" s="65"/>
      <c r="C41" s="65"/>
      <c r="D41" s="65"/>
      <c r="E41" s="29"/>
      <c r="F41" s="22"/>
    </row>
    <row r="42" spans="1:6" ht="14.25" x14ac:dyDescent="0.2">
      <c r="A42" s="22"/>
      <c r="B42" s="65" t="s">
        <v>8</v>
      </c>
      <c r="C42" s="65"/>
      <c r="D42" s="65"/>
      <c r="E42" s="29"/>
      <c r="F42" s="22"/>
    </row>
    <row r="43" spans="1:6" ht="14.25" x14ac:dyDescent="0.2">
      <c r="A43" s="22"/>
      <c r="B43" s="65"/>
      <c r="C43" s="65"/>
      <c r="D43" s="65"/>
      <c r="E43" s="29"/>
      <c r="F43" s="22"/>
    </row>
    <row r="44" spans="1:6" ht="14.25" x14ac:dyDescent="0.2">
      <c r="A44" s="22"/>
      <c r="B44" s="65"/>
      <c r="C44" s="65"/>
      <c r="D44" s="65"/>
      <c r="E44" s="29"/>
      <c r="F44" s="22"/>
    </row>
    <row r="45" spans="1:6" ht="14.25" x14ac:dyDescent="0.2">
      <c r="A45" s="22"/>
      <c r="B45" s="65" t="s">
        <v>14</v>
      </c>
      <c r="C45" s="65"/>
      <c r="D45" s="65"/>
      <c r="E45" s="29"/>
      <c r="F45" s="22"/>
    </row>
    <row r="46" spans="1:6" ht="14.25" x14ac:dyDescent="0.2">
      <c r="A46" s="22"/>
      <c r="B46" s="65"/>
      <c r="C46" s="65"/>
      <c r="D46" s="65"/>
      <c r="E46" s="29"/>
      <c r="F46" s="22"/>
    </row>
    <row r="47" spans="1:6" ht="14.25" x14ac:dyDescent="0.2">
      <c r="A47" s="22"/>
      <c r="B47" s="65"/>
      <c r="C47" s="65"/>
      <c r="D47" s="65"/>
      <c r="E47" s="29"/>
      <c r="F47" s="22"/>
    </row>
    <row r="48" spans="1:6" ht="14.25" x14ac:dyDescent="0.2">
      <c r="A48" s="22"/>
      <c r="B48" s="65" t="s">
        <v>46</v>
      </c>
      <c r="C48" s="65"/>
      <c r="D48" s="65"/>
      <c r="E48" s="29"/>
      <c r="F48" s="22"/>
    </row>
    <row r="49" spans="1:6" ht="14.25" x14ac:dyDescent="0.2">
      <c r="A49" s="22"/>
      <c r="B49" s="65"/>
      <c r="C49" s="65"/>
      <c r="D49" s="65"/>
      <c r="E49" s="29"/>
      <c r="F49" s="22"/>
    </row>
    <row r="50" spans="1:6" ht="14.25" x14ac:dyDescent="0.2">
      <c r="A50" s="22"/>
      <c r="B50" s="65"/>
      <c r="C50" s="65"/>
      <c r="D50" s="65"/>
      <c r="E50" s="29"/>
      <c r="F50" s="22"/>
    </row>
    <row r="51" spans="1:6" ht="14.25" x14ac:dyDescent="0.2">
      <c r="A51" s="22"/>
      <c r="B51" s="65" t="s">
        <v>15</v>
      </c>
      <c r="C51" s="65"/>
      <c r="D51" s="65"/>
      <c r="E51" s="29"/>
      <c r="F51" s="22"/>
    </row>
    <row r="52" spans="1:6" ht="14.25" x14ac:dyDescent="0.2">
      <c r="A52" s="22"/>
      <c r="B52" s="65"/>
      <c r="C52" s="65"/>
      <c r="D52" s="65"/>
      <c r="E52" s="29"/>
      <c r="F52" s="22"/>
    </row>
    <row r="53" spans="1:6" ht="14.25" x14ac:dyDescent="0.2">
      <c r="A53" s="22"/>
      <c r="B53" s="65"/>
      <c r="C53" s="65"/>
      <c r="D53" s="65"/>
      <c r="E53" s="29"/>
      <c r="F53" s="22"/>
    </row>
    <row r="54" spans="1:6" ht="14.25" x14ac:dyDescent="0.2">
      <c r="A54" s="22"/>
      <c r="B54" s="65"/>
      <c r="C54" s="65"/>
      <c r="D54" s="65"/>
      <c r="E54" s="29"/>
      <c r="F54" s="22"/>
    </row>
    <row r="55" spans="1:6" ht="14.25" x14ac:dyDescent="0.2">
      <c r="A55" s="22"/>
      <c r="B55" s="65"/>
      <c r="C55" s="65"/>
      <c r="D55" s="65"/>
      <c r="E55" s="29"/>
      <c r="F55" s="22"/>
    </row>
    <row r="56" spans="1:6" ht="14.25" x14ac:dyDescent="0.2">
      <c r="A56" s="22"/>
      <c r="B56" s="65"/>
      <c r="C56" s="65"/>
      <c r="D56" s="65"/>
      <c r="E56" s="29"/>
      <c r="F56" s="22"/>
    </row>
    <row r="57" spans="1:6" ht="14.25" x14ac:dyDescent="0.2">
      <c r="A57" s="22"/>
      <c r="B57" s="65"/>
      <c r="C57" s="65"/>
      <c r="D57" s="65"/>
      <c r="E57" s="29"/>
      <c r="F57" s="22"/>
    </row>
    <row r="58" spans="1:6" ht="14.25" x14ac:dyDescent="0.2">
      <c r="A58" s="22"/>
      <c r="B58" s="65"/>
      <c r="C58" s="65"/>
      <c r="D58" s="65"/>
      <c r="E58" s="29"/>
      <c r="F58" s="22"/>
    </row>
    <row r="59" spans="1:6" ht="14.25" x14ac:dyDescent="0.2">
      <c r="A59" s="22"/>
      <c r="B59" s="65"/>
      <c r="C59" s="65"/>
      <c r="D59" s="65"/>
      <c r="E59" s="29"/>
      <c r="F59" s="22"/>
    </row>
    <row r="60" spans="1:6" ht="14.25" x14ac:dyDescent="0.2">
      <c r="A60" s="22"/>
      <c r="B60" s="65"/>
      <c r="C60" s="65"/>
      <c r="D60" s="65"/>
      <c r="E60" s="29"/>
      <c r="F60" s="22"/>
    </row>
    <row r="61" spans="1:6" ht="14.25" x14ac:dyDescent="0.2">
      <c r="A61" s="22"/>
      <c r="B61" s="65"/>
      <c r="C61" s="65"/>
      <c r="D61" s="65"/>
      <c r="E61" s="29"/>
      <c r="F61" s="22"/>
    </row>
    <row r="62" spans="1:6" ht="14.25" x14ac:dyDescent="0.2">
      <c r="A62" s="22"/>
      <c r="B62" s="65"/>
      <c r="C62" s="65"/>
      <c r="D62" s="65"/>
      <c r="E62" s="29"/>
      <c r="F62" s="22"/>
    </row>
    <row r="63" spans="1:6" ht="14.25" x14ac:dyDescent="0.2">
      <c r="A63" s="22"/>
      <c r="B63" s="65"/>
      <c r="C63" s="65"/>
      <c r="D63" s="65"/>
      <c r="E63" s="29"/>
      <c r="F63" s="22"/>
    </row>
    <row r="64" spans="1:6" ht="14.25" x14ac:dyDescent="0.2">
      <c r="A64" s="22"/>
      <c r="B64" s="65"/>
      <c r="C64" s="65"/>
      <c r="D64" s="65"/>
      <c r="E64" s="29"/>
      <c r="F64" s="22"/>
    </row>
    <row r="65" spans="1:6" ht="14.25" x14ac:dyDescent="0.2">
      <c r="A65" s="22"/>
      <c r="B65" s="65"/>
      <c r="C65" s="65"/>
      <c r="D65" s="65"/>
      <c r="E65" s="29"/>
      <c r="F65" s="22"/>
    </row>
    <row r="66" spans="1:6" ht="14.25" x14ac:dyDescent="0.2">
      <c r="A66" s="22"/>
      <c r="B66" s="65"/>
      <c r="C66" s="65"/>
      <c r="D66" s="65"/>
      <c r="E66" s="29"/>
      <c r="F66" s="22"/>
    </row>
    <row r="67" spans="1:6" ht="14.25" x14ac:dyDescent="0.2">
      <c r="A67" s="22"/>
      <c r="B67" s="65"/>
      <c r="C67" s="65"/>
      <c r="D67" s="65"/>
      <c r="E67" s="29"/>
      <c r="F67" s="22"/>
    </row>
    <row r="68" spans="1:6" ht="14.25" x14ac:dyDescent="0.2">
      <c r="A68" s="22"/>
      <c r="B68" s="65"/>
      <c r="C68" s="65"/>
      <c r="D68" s="65"/>
      <c r="E68" s="29"/>
      <c r="F68" s="22"/>
    </row>
    <row r="69" spans="1:6" ht="14.25" x14ac:dyDescent="0.2">
      <c r="A69" s="22"/>
      <c r="B69" s="65"/>
      <c r="C69" s="65"/>
      <c r="D69" s="65"/>
      <c r="E69" s="29"/>
      <c r="F69" s="22"/>
    </row>
    <row r="70" spans="1:6" ht="14.25" x14ac:dyDescent="0.2">
      <c r="A70" s="22"/>
      <c r="B70" s="65"/>
      <c r="C70" s="65"/>
      <c r="D70" s="65"/>
      <c r="E70" s="29"/>
      <c r="F70" s="22"/>
    </row>
    <row r="71" spans="1:6" ht="14.25" x14ac:dyDescent="0.2">
      <c r="A71" s="22"/>
      <c r="B71" s="65"/>
      <c r="C71" s="65"/>
      <c r="D71" s="65"/>
      <c r="E71" s="29"/>
      <c r="F71" s="22"/>
    </row>
    <row r="72" spans="1:6" ht="14.25" x14ac:dyDescent="0.2">
      <c r="A72" s="22"/>
      <c r="B72" s="65"/>
      <c r="C72" s="65"/>
      <c r="D72" s="65"/>
      <c r="E72" s="29"/>
      <c r="F72" s="22"/>
    </row>
    <row r="73" spans="1:6" ht="14.25" x14ac:dyDescent="0.2">
      <c r="A73" s="22"/>
      <c r="B73" s="65"/>
      <c r="C73" s="65"/>
      <c r="D73" s="65"/>
      <c r="E73" s="29"/>
      <c r="F73" s="22"/>
    </row>
    <row r="74" spans="1:6" ht="13.5" customHeight="1" x14ac:dyDescent="0.2">
      <c r="A74" s="22"/>
      <c r="B74" s="65"/>
      <c r="C74" s="65"/>
      <c r="D74" s="65"/>
      <c r="E74" s="29"/>
      <c r="F74" s="22"/>
    </row>
    <row r="75" spans="1:6" ht="13.5" customHeight="1" x14ac:dyDescent="0.2">
      <c r="A75" s="22"/>
      <c r="B75" s="26" t="s">
        <v>22</v>
      </c>
      <c r="C75" s="27"/>
      <c r="D75" s="27"/>
      <c r="E75" s="30">
        <f>25*175</f>
        <v>4375</v>
      </c>
      <c r="F75" s="22"/>
    </row>
    <row r="76" spans="1:6" ht="13.5" customHeight="1" x14ac:dyDescent="0.2">
      <c r="A76" s="22"/>
      <c r="B76" s="35" t="s">
        <v>19</v>
      </c>
      <c r="C76" s="27"/>
      <c r="D76" s="27"/>
      <c r="E76" s="31">
        <v>0</v>
      </c>
      <c r="F76" s="22"/>
    </row>
    <row r="77" spans="1:6" ht="13.5" customHeight="1" x14ac:dyDescent="0.2">
      <c r="A77" s="22"/>
      <c r="B77" s="35" t="s">
        <v>47</v>
      </c>
      <c r="C77" s="27"/>
      <c r="D77" s="27"/>
      <c r="E77" s="31">
        <v>0</v>
      </c>
      <c r="F77" s="22"/>
    </row>
    <row r="78" spans="1:6" ht="13.5" customHeight="1" x14ac:dyDescent="0.2">
      <c r="A78" s="22"/>
      <c r="B78" s="26" t="s">
        <v>21</v>
      </c>
      <c r="C78" s="27"/>
      <c r="D78" s="27"/>
      <c r="E78" s="30">
        <f>SUM(E75:E77)</f>
        <v>4375</v>
      </c>
      <c r="F78" s="22"/>
    </row>
    <row r="79" spans="1:6" ht="13.5" customHeight="1" x14ac:dyDescent="0.2">
      <c r="A79" s="22"/>
      <c r="B79" s="27" t="s">
        <v>5</v>
      </c>
      <c r="C79" s="32">
        <v>0.05</v>
      </c>
      <c r="D79" s="27"/>
      <c r="E79" s="36">
        <f>ROUND(E78*C79,2)</f>
        <v>218.75</v>
      </c>
      <c r="F79" s="22"/>
    </row>
    <row r="80" spans="1:6" ht="13.5" customHeight="1" x14ac:dyDescent="0.2">
      <c r="A80" s="22"/>
      <c r="B80" s="27" t="s">
        <v>4</v>
      </c>
      <c r="C80" s="32">
        <v>7.4999999999999997E-2</v>
      </c>
      <c r="D80" s="27"/>
      <c r="E80" s="37">
        <f>ROUND((E78+E79)*C80,2)</f>
        <v>344.53</v>
      </c>
      <c r="F80" s="22"/>
    </row>
    <row r="81" spans="1:6" ht="13.5" customHeight="1" x14ac:dyDescent="0.2">
      <c r="A81" s="22"/>
      <c r="B81" s="27"/>
      <c r="C81" s="27"/>
      <c r="D81" s="27"/>
      <c r="E81" s="33"/>
      <c r="F81" s="22"/>
    </row>
    <row r="82" spans="1:6" ht="16.5" customHeight="1" thickBot="1" x14ac:dyDescent="0.25">
      <c r="A82" s="22"/>
      <c r="B82" s="26" t="s">
        <v>23</v>
      </c>
      <c r="C82" s="27"/>
      <c r="D82" s="27"/>
      <c r="E82" s="34">
        <f>SUM(E78:E80)</f>
        <v>4938.28</v>
      </c>
      <c r="F82" s="22"/>
    </row>
    <row r="83" spans="1:6" ht="15.75" thickTop="1" x14ac:dyDescent="0.2">
      <c r="A83" s="22"/>
      <c r="B83" s="67"/>
      <c r="C83" s="67"/>
      <c r="D83" s="67"/>
      <c r="E83" s="38"/>
      <c r="F83" s="22"/>
    </row>
    <row r="84" spans="1:6" ht="15" x14ac:dyDescent="0.2">
      <c r="A84" s="22"/>
      <c r="B84" s="66" t="s">
        <v>25</v>
      </c>
      <c r="C84" s="66"/>
      <c r="D84" s="66"/>
      <c r="E84" s="38">
        <v>4000</v>
      </c>
      <c r="F84" s="22"/>
    </row>
    <row r="85" spans="1:6" ht="15" x14ac:dyDescent="0.2">
      <c r="A85" s="22"/>
      <c r="B85" s="67"/>
      <c r="C85" s="67"/>
      <c r="D85" s="67"/>
      <c r="E85" s="38"/>
      <c r="F85" s="22"/>
    </row>
    <row r="86" spans="1:6" ht="19.5" customHeight="1" x14ac:dyDescent="0.2">
      <c r="A86" s="22"/>
      <c r="B86" s="39" t="s">
        <v>24</v>
      </c>
      <c r="C86" s="40"/>
      <c r="D86" s="40"/>
      <c r="E86" s="41">
        <f>E82-E84</f>
        <v>938.27999999999975</v>
      </c>
      <c r="F86" s="22"/>
    </row>
    <row r="87" spans="1:6" ht="13.5" customHeight="1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71"/>
      <c r="C89" s="71"/>
      <c r="D89" s="71"/>
      <c r="E89" s="71"/>
      <c r="F89" s="22"/>
    </row>
    <row r="90" spans="1:6" ht="14.25" x14ac:dyDescent="0.2">
      <c r="A90" s="64" t="s">
        <v>26</v>
      </c>
      <c r="B90" s="64"/>
      <c r="C90" s="64"/>
      <c r="D90" s="64"/>
      <c r="E90" s="64"/>
      <c r="F90" s="64"/>
    </row>
    <row r="91" spans="1:6" ht="14.25" x14ac:dyDescent="0.2">
      <c r="A91" s="62" t="s">
        <v>6</v>
      </c>
      <c r="B91" s="62"/>
      <c r="C91" s="62"/>
      <c r="D91" s="62"/>
      <c r="E91" s="62"/>
      <c r="F91" s="62"/>
    </row>
    <row r="92" spans="1:6" x14ac:dyDescent="0.2">
      <c r="A92" s="22"/>
      <c r="B92" s="22"/>
      <c r="C92" s="22"/>
      <c r="D92" s="22"/>
      <c r="E92" s="22"/>
      <c r="F92" s="22"/>
    </row>
    <row r="93" spans="1:6" x14ac:dyDescent="0.2">
      <c r="A93" s="22"/>
      <c r="B93" s="72"/>
      <c r="C93" s="72"/>
      <c r="D93" s="72"/>
      <c r="E93" s="72"/>
      <c r="F93" s="22"/>
    </row>
    <row r="94" spans="1:6" ht="15" x14ac:dyDescent="0.2">
      <c r="A94" s="63" t="s">
        <v>7</v>
      </c>
      <c r="B94" s="63"/>
      <c r="C94" s="63"/>
      <c r="D94" s="63"/>
      <c r="E94" s="63"/>
      <c r="F94" s="63"/>
    </row>
    <row r="96" spans="1:6" ht="39.75" customHeight="1" x14ac:dyDescent="0.2">
      <c r="B96" s="69"/>
      <c r="C96" s="70"/>
      <c r="D96" s="70"/>
    </row>
    <row r="97" spans="2:4" ht="13.5" customHeight="1" x14ac:dyDescent="0.2"/>
    <row r="98" spans="2:4" x14ac:dyDescent="0.2">
      <c r="B98" s="17"/>
      <c r="C98" s="17"/>
      <c r="D98" s="17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topLeftCell="A28" zoomScale="80" zoomScaleNormal="100" zoomScaleSheetLayoutView="80" workbookViewId="0">
      <selection activeCell="E30" sqref="E3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48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28</v>
      </c>
      <c r="C24" s="22"/>
      <c r="D24" s="22"/>
      <c r="E24" s="22"/>
      <c r="F24" s="22"/>
    </row>
    <row r="25" spans="1:6" ht="15" x14ac:dyDescent="0.2">
      <c r="A25" s="18"/>
      <c r="B25" s="26" t="s">
        <v>40</v>
      </c>
      <c r="C25" s="22"/>
      <c r="D25" s="22"/>
      <c r="E25" s="22"/>
      <c r="F25" s="22"/>
    </row>
    <row r="26" spans="1:6" ht="15" x14ac:dyDescent="0.2">
      <c r="A26" s="18"/>
      <c r="B26" s="27" t="s">
        <v>30</v>
      </c>
      <c r="C26" s="22"/>
      <c r="D26" s="22"/>
      <c r="E26" s="22"/>
      <c r="F26" s="22"/>
    </row>
    <row r="27" spans="1:6" ht="15" x14ac:dyDescent="0.2">
      <c r="A27" s="18"/>
      <c r="B27" s="27" t="s">
        <v>31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18</v>
      </c>
      <c r="E29" s="28" t="s">
        <v>52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2" customFormat="1" ht="21.75" customHeight="1" x14ac:dyDescent="0.2">
      <c r="A31" s="68" t="s">
        <v>0</v>
      </c>
      <c r="B31" s="68"/>
      <c r="C31" s="68"/>
      <c r="D31" s="68"/>
      <c r="E31" s="68"/>
      <c r="F31" s="68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33</v>
      </c>
      <c r="C33" s="23"/>
      <c r="D33" s="23"/>
      <c r="E33" s="29"/>
      <c r="F33" s="22"/>
    </row>
    <row r="34" spans="1:6" ht="14.25" x14ac:dyDescent="0.2">
      <c r="A34" s="22"/>
      <c r="B34" s="65"/>
      <c r="C34" s="65"/>
      <c r="D34" s="65"/>
      <c r="E34" s="29"/>
      <c r="F34" s="22"/>
    </row>
    <row r="35" spans="1:6" ht="14.25" x14ac:dyDescent="0.2">
      <c r="A35" s="22"/>
      <c r="B35" s="65"/>
      <c r="C35" s="65"/>
      <c r="D35" s="65"/>
      <c r="E35" s="29"/>
      <c r="F35" s="22"/>
    </row>
    <row r="36" spans="1:6" ht="14.25" x14ac:dyDescent="0.2">
      <c r="A36" s="22"/>
      <c r="B36" s="65" t="s">
        <v>49</v>
      </c>
      <c r="C36" s="65"/>
      <c r="D36" s="65"/>
      <c r="E36" s="29"/>
      <c r="F36" s="22"/>
    </row>
    <row r="37" spans="1:6" ht="14.25" x14ac:dyDescent="0.2">
      <c r="A37" s="22"/>
      <c r="B37" s="65"/>
      <c r="C37" s="65"/>
      <c r="D37" s="65"/>
      <c r="E37" s="29"/>
      <c r="F37" s="22"/>
    </row>
    <row r="38" spans="1:6" ht="14.25" x14ac:dyDescent="0.2">
      <c r="A38" s="22"/>
      <c r="B38" s="65"/>
      <c r="C38" s="65"/>
      <c r="D38" s="65"/>
      <c r="E38" s="29"/>
      <c r="F38" s="22"/>
    </row>
    <row r="39" spans="1:6" ht="14.25" x14ac:dyDescent="0.2">
      <c r="A39" s="22"/>
      <c r="B39" s="65" t="s">
        <v>50</v>
      </c>
      <c r="C39" s="65"/>
      <c r="D39" s="65"/>
      <c r="E39" s="29"/>
      <c r="F39" s="22"/>
    </row>
    <row r="40" spans="1:6" ht="14.25" x14ac:dyDescent="0.2">
      <c r="A40" s="22"/>
      <c r="B40" s="65"/>
      <c r="C40" s="65"/>
      <c r="D40" s="65"/>
      <c r="E40" s="29"/>
      <c r="F40" s="22"/>
    </row>
    <row r="41" spans="1:6" ht="13.5" customHeight="1" x14ac:dyDescent="0.2">
      <c r="A41" s="22"/>
      <c r="B41" s="65"/>
      <c r="C41" s="65"/>
      <c r="D41" s="65"/>
      <c r="E41" s="29"/>
      <c r="F41" s="22"/>
    </row>
    <row r="42" spans="1:6" ht="14.25" x14ac:dyDescent="0.2">
      <c r="A42" s="22"/>
      <c r="B42" s="65" t="s">
        <v>51</v>
      </c>
      <c r="C42" s="65"/>
      <c r="D42" s="65"/>
      <c r="E42" s="29"/>
      <c r="F42" s="22"/>
    </row>
    <row r="43" spans="1:6" ht="14.25" x14ac:dyDescent="0.2">
      <c r="A43" s="22"/>
      <c r="B43" s="65"/>
      <c r="C43" s="65"/>
      <c r="D43" s="65"/>
      <c r="E43" s="29"/>
      <c r="F43" s="22"/>
    </row>
    <row r="44" spans="1:6" ht="14.25" x14ac:dyDescent="0.2">
      <c r="A44" s="22"/>
      <c r="B44" s="65"/>
      <c r="C44" s="65"/>
      <c r="D44" s="65"/>
      <c r="E44" s="29"/>
      <c r="F44" s="22"/>
    </row>
    <row r="45" spans="1:6" ht="14.25" x14ac:dyDescent="0.2">
      <c r="A45" s="22"/>
      <c r="B45" s="43" t="s">
        <v>46</v>
      </c>
      <c r="C45" s="43"/>
      <c r="D45" s="43"/>
      <c r="E45" s="29"/>
      <c r="F45" s="22"/>
    </row>
    <row r="46" spans="1:6" ht="14.25" x14ac:dyDescent="0.2">
      <c r="A46" s="22"/>
      <c r="B46" s="65"/>
      <c r="C46" s="65"/>
      <c r="D46" s="65"/>
      <c r="E46" s="29"/>
      <c r="F46" s="22"/>
    </row>
    <row r="47" spans="1:6" ht="14.25" x14ac:dyDescent="0.2">
      <c r="A47" s="22"/>
      <c r="B47" s="65"/>
      <c r="C47" s="65"/>
      <c r="D47" s="65"/>
      <c r="E47" s="29"/>
      <c r="F47" s="22"/>
    </row>
    <row r="48" spans="1:6" ht="14.25" x14ac:dyDescent="0.2">
      <c r="A48" s="22"/>
      <c r="B48" s="43" t="s">
        <v>15</v>
      </c>
      <c r="C48" s="43"/>
      <c r="D48" s="43"/>
      <c r="E48" s="29"/>
      <c r="F48" s="22"/>
    </row>
    <row r="49" spans="1:6" ht="14.25" x14ac:dyDescent="0.2">
      <c r="A49" s="22"/>
      <c r="B49" s="65"/>
      <c r="C49" s="65"/>
      <c r="D49" s="65"/>
      <c r="E49" s="29"/>
      <c r="F49" s="22"/>
    </row>
    <row r="50" spans="1:6" ht="14.25" x14ac:dyDescent="0.2">
      <c r="A50" s="22"/>
      <c r="B50" s="65"/>
      <c r="C50" s="65"/>
      <c r="D50" s="65"/>
      <c r="E50" s="29"/>
      <c r="F50" s="22"/>
    </row>
    <row r="51" spans="1:6" ht="14.25" x14ac:dyDescent="0.2">
      <c r="A51" s="22"/>
      <c r="B51" s="65"/>
      <c r="C51" s="65"/>
      <c r="D51" s="65"/>
      <c r="E51" s="29"/>
      <c r="F51" s="22"/>
    </row>
    <row r="52" spans="1:6" ht="14.25" x14ac:dyDescent="0.2">
      <c r="A52" s="22"/>
      <c r="B52" s="65"/>
      <c r="C52" s="65"/>
      <c r="D52" s="65"/>
      <c r="E52" s="29"/>
      <c r="F52" s="22"/>
    </row>
    <row r="53" spans="1:6" ht="14.25" x14ac:dyDescent="0.2">
      <c r="A53" s="22"/>
      <c r="B53" s="65"/>
      <c r="C53" s="65"/>
      <c r="D53" s="65"/>
      <c r="E53" s="29"/>
      <c r="F53" s="22"/>
    </row>
    <row r="54" spans="1:6" ht="14.25" x14ac:dyDescent="0.2">
      <c r="A54" s="22"/>
      <c r="B54" s="65"/>
      <c r="C54" s="65"/>
      <c r="D54" s="65"/>
      <c r="E54" s="29"/>
      <c r="F54" s="22"/>
    </row>
    <row r="55" spans="1:6" ht="14.25" x14ac:dyDescent="0.2">
      <c r="A55" s="22"/>
      <c r="B55" s="65"/>
      <c r="C55" s="65"/>
      <c r="D55" s="65"/>
      <c r="E55" s="29"/>
      <c r="F55" s="22"/>
    </row>
    <row r="56" spans="1:6" ht="14.25" x14ac:dyDescent="0.2">
      <c r="A56" s="22"/>
      <c r="B56" s="65"/>
      <c r="C56" s="65"/>
      <c r="D56" s="65"/>
      <c r="E56" s="29"/>
      <c r="F56" s="22"/>
    </row>
    <row r="57" spans="1:6" ht="14.25" x14ac:dyDescent="0.2">
      <c r="A57" s="22"/>
      <c r="B57" s="65"/>
      <c r="C57" s="65"/>
      <c r="D57" s="65"/>
      <c r="E57" s="29"/>
      <c r="F57" s="22"/>
    </row>
    <row r="58" spans="1:6" ht="14.25" x14ac:dyDescent="0.2">
      <c r="A58" s="22"/>
      <c r="B58" s="65"/>
      <c r="C58" s="65"/>
      <c r="D58" s="65"/>
      <c r="E58" s="29"/>
      <c r="F58" s="22"/>
    </row>
    <row r="59" spans="1:6" ht="14.25" x14ac:dyDescent="0.2">
      <c r="A59" s="22"/>
      <c r="B59" s="65"/>
      <c r="C59" s="65"/>
      <c r="D59" s="65"/>
      <c r="E59" s="29"/>
      <c r="F59" s="22"/>
    </row>
    <row r="60" spans="1:6" ht="14.25" x14ac:dyDescent="0.2">
      <c r="A60" s="22"/>
      <c r="B60" s="65"/>
      <c r="C60" s="65"/>
      <c r="D60" s="65"/>
      <c r="E60" s="29"/>
      <c r="F60" s="22"/>
    </row>
    <row r="61" spans="1:6" ht="14.25" x14ac:dyDescent="0.2">
      <c r="A61" s="22"/>
      <c r="B61" s="65"/>
      <c r="C61" s="65"/>
      <c r="D61" s="65"/>
      <c r="E61" s="29"/>
      <c r="F61" s="22"/>
    </row>
    <row r="62" spans="1:6" ht="14.25" x14ac:dyDescent="0.2">
      <c r="A62" s="22"/>
      <c r="B62" s="65"/>
      <c r="C62" s="65"/>
      <c r="D62" s="65"/>
      <c r="E62" s="29"/>
      <c r="F62" s="22"/>
    </row>
    <row r="63" spans="1:6" ht="14.25" x14ac:dyDescent="0.2">
      <c r="A63" s="22"/>
      <c r="B63" s="65"/>
      <c r="C63" s="65"/>
      <c r="D63" s="65"/>
      <c r="E63" s="29"/>
      <c r="F63" s="22"/>
    </row>
    <row r="64" spans="1:6" ht="14.25" x14ac:dyDescent="0.2">
      <c r="A64" s="22"/>
      <c r="B64" s="65"/>
      <c r="C64" s="65"/>
      <c r="D64" s="65"/>
      <c r="E64" s="29"/>
      <c r="F64" s="22"/>
    </row>
    <row r="65" spans="1:6" ht="14.25" x14ac:dyDescent="0.2">
      <c r="A65" s="22"/>
      <c r="B65" s="65"/>
      <c r="C65" s="65"/>
      <c r="D65" s="65"/>
      <c r="E65" s="29"/>
      <c r="F65" s="22"/>
    </row>
    <row r="66" spans="1:6" ht="14.25" x14ac:dyDescent="0.2">
      <c r="A66" s="22"/>
      <c r="B66" s="65"/>
      <c r="C66" s="65"/>
      <c r="D66" s="65"/>
      <c r="E66" s="29"/>
      <c r="F66" s="22"/>
    </row>
    <row r="67" spans="1:6" ht="14.25" x14ac:dyDescent="0.2">
      <c r="A67" s="22"/>
      <c r="B67" s="65"/>
      <c r="C67" s="65"/>
      <c r="D67" s="65"/>
      <c r="E67" s="29"/>
      <c r="F67" s="22"/>
    </row>
    <row r="68" spans="1:6" ht="14.25" x14ac:dyDescent="0.2">
      <c r="A68" s="22"/>
      <c r="B68" s="65"/>
      <c r="C68" s="65"/>
      <c r="D68" s="65"/>
      <c r="E68" s="29"/>
      <c r="F68" s="22"/>
    </row>
    <row r="69" spans="1:6" ht="14.25" x14ac:dyDescent="0.2">
      <c r="A69" s="22"/>
      <c r="B69" s="65"/>
      <c r="C69" s="65"/>
      <c r="D69" s="65"/>
      <c r="E69" s="29"/>
      <c r="F69" s="22"/>
    </row>
    <row r="70" spans="1:6" ht="14.25" x14ac:dyDescent="0.2">
      <c r="A70" s="22"/>
      <c r="B70" s="65"/>
      <c r="C70" s="65"/>
      <c r="D70" s="65"/>
      <c r="E70" s="29"/>
      <c r="F70" s="22"/>
    </row>
    <row r="71" spans="1:6" ht="14.25" x14ac:dyDescent="0.2">
      <c r="A71" s="22"/>
      <c r="B71" s="65"/>
      <c r="C71" s="65"/>
      <c r="D71" s="65"/>
      <c r="E71" s="29"/>
      <c r="F71" s="22"/>
    </row>
    <row r="72" spans="1:6" ht="14.25" x14ac:dyDescent="0.2">
      <c r="A72" s="22"/>
      <c r="B72" s="65"/>
      <c r="C72" s="65"/>
      <c r="D72" s="65"/>
      <c r="E72" s="29"/>
      <c r="F72" s="22"/>
    </row>
    <row r="73" spans="1:6" ht="14.25" x14ac:dyDescent="0.2">
      <c r="A73" s="22"/>
      <c r="B73" s="65"/>
      <c r="C73" s="65"/>
      <c r="D73" s="65"/>
      <c r="E73" s="29"/>
      <c r="F73" s="22"/>
    </row>
    <row r="74" spans="1:6" ht="13.5" customHeight="1" x14ac:dyDescent="0.2">
      <c r="A74" s="22"/>
      <c r="B74" s="65"/>
      <c r="C74" s="65"/>
      <c r="D74" s="65"/>
      <c r="E74" s="29"/>
      <c r="F74" s="22"/>
    </row>
    <row r="75" spans="1:6" ht="13.5" customHeight="1" x14ac:dyDescent="0.2">
      <c r="A75" s="22"/>
      <c r="B75" s="26" t="s">
        <v>22</v>
      </c>
      <c r="C75" s="27"/>
      <c r="D75" s="27"/>
      <c r="E75" s="30">
        <f>8*175</f>
        <v>1400</v>
      </c>
      <c r="F75" s="22"/>
    </row>
    <row r="76" spans="1:6" ht="13.5" customHeight="1" x14ac:dyDescent="0.2">
      <c r="A76" s="22"/>
      <c r="B76" s="35" t="s">
        <v>19</v>
      </c>
      <c r="C76" s="27"/>
      <c r="D76" s="27"/>
      <c r="E76" s="31">
        <v>0</v>
      </c>
      <c r="F76" s="22"/>
    </row>
    <row r="77" spans="1:6" ht="13.5" customHeight="1" x14ac:dyDescent="0.2">
      <c r="A77" s="22"/>
      <c r="B77" s="35" t="s">
        <v>47</v>
      </c>
      <c r="C77" s="27"/>
      <c r="D77" s="27"/>
      <c r="E77" s="31">
        <v>0</v>
      </c>
      <c r="F77" s="22"/>
    </row>
    <row r="78" spans="1:6" ht="13.5" customHeight="1" x14ac:dyDescent="0.2">
      <c r="A78" s="22"/>
      <c r="B78" s="26" t="s">
        <v>21</v>
      </c>
      <c r="C78" s="27"/>
      <c r="D78" s="27"/>
      <c r="E78" s="30">
        <f>SUM(E75:E77)</f>
        <v>1400</v>
      </c>
      <c r="F78" s="22"/>
    </row>
    <row r="79" spans="1:6" ht="13.5" customHeight="1" x14ac:dyDescent="0.2">
      <c r="A79" s="22"/>
      <c r="B79" s="27" t="s">
        <v>5</v>
      </c>
      <c r="C79" s="32">
        <v>0.05</v>
      </c>
      <c r="D79" s="27"/>
      <c r="E79" s="36">
        <f>ROUND(E78*C79,2)</f>
        <v>70</v>
      </c>
      <c r="F79" s="22"/>
    </row>
    <row r="80" spans="1:6" ht="13.5" customHeight="1" x14ac:dyDescent="0.2">
      <c r="A80" s="22"/>
      <c r="B80" s="27" t="s">
        <v>4</v>
      </c>
      <c r="C80" s="32">
        <v>7.4999999999999997E-2</v>
      </c>
      <c r="D80" s="27"/>
      <c r="E80" s="37">
        <f>ROUND((E78+E79)*C80,2)</f>
        <v>110.25</v>
      </c>
      <c r="F80" s="22"/>
    </row>
    <row r="81" spans="1:6" ht="13.5" customHeight="1" x14ac:dyDescent="0.2">
      <c r="A81" s="22"/>
      <c r="B81" s="27"/>
      <c r="C81" s="27"/>
      <c r="D81" s="27"/>
      <c r="E81" s="33"/>
      <c r="F81" s="22"/>
    </row>
    <row r="82" spans="1:6" ht="16.5" customHeight="1" thickBot="1" x14ac:dyDescent="0.25">
      <c r="A82" s="22"/>
      <c r="B82" s="26" t="s">
        <v>23</v>
      </c>
      <c r="C82" s="27"/>
      <c r="D82" s="27"/>
      <c r="E82" s="34">
        <f>SUM(E78:E80)</f>
        <v>1580.25</v>
      </c>
      <c r="F82" s="22"/>
    </row>
    <row r="83" spans="1:6" ht="15.75" thickTop="1" x14ac:dyDescent="0.2">
      <c r="A83" s="22"/>
      <c r="B83" s="67"/>
      <c r="C83" s="67"/>
      <c r="D83" s="67"/>
      <c r="E83" s="38"/>
      <c r="F83" s="22"/>
    </row>
    <row r="84" spans="1:6" ht="15" x14ac:dyDescent="0.2">
      <c r="A84" s="22"/>
      <c r="B84" s="66" t="s">
        <v>25</v>
      </c>
      <c r="C84" s="66"/>
      <c r="D84" s="66"/>
      <c r="E84" s="38"/>
      <c r="F84" s="22"/>
    </row>
    <row r="85" spans="1:6" ht="15" x14ac:dyDescent="0.2">
      <c r="A85" s="22"/>
      <c r="B85" s="67"/>
      <c r="C85" s="67"/>
      <c r="D85" s="67"/>
      <c r="E85" s="38"/>
      <c r="F85" s="22"/>
    </row>
    <row r="86" spans="1:6" ht="19.5" customHeight="1" x14ac:dyDescent="0.2">
      <c r="A86" s="22"/>
      <c r="B86" s="39" t="s">
        <v>24</v>
      </c>
      <c r="C86" s="40"/>
      <c r="D86" s="40"/>
      <c r="E86" s="41">
        <f>E82-E84</f>
        <v>1580.25</v>
      </c>
      <c r="F86" s="22"/>
    </row>
    <row r="87" spans="1:6" ht="13.5" customHeight="1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71"/>
      <c r="C89" s="71"/>
      <c r="D89" s="71"/>
      <c r="E89" s="71"/>
      <c r="F89" s="22"/>
    </row>
    <row r="90" spans="1:6" ht="14.25" x14ac:dyDescent="0.2">
      <c r="A90" s="64" t="s">
        <v>26</v>
      </c>
      <c r="B90" s="64"/>
      <c r="C90" s="64"/>
      <c r="D90" s="64"/>
      <c r="E90" s="64"/>
      <c r="F90" s="64"/>
    </row>
    <row r="91" spans="1:6" ht="14.25" x14ac:dyDescent="0.2">
      <c r="A91" s="62" t="s">
        <v>6</v>
      </c>
      <c r="B91" s="62"/>
      <c r="C91" s="62"/>
      <c r="D91" s="62"/>
      <c r="E91" s="62"/>
      <c r="F91" s="62"/>
    </row>
    <row r="92" spans="1:6" x14ac:dyDescent="0.2">
      <c r="A92" s="22"/>
      <c r="B92" s="22"/>
      <c r="C92" s="22"/>
      <c r="D92" s="22"/>
      <c r="E92" s="22"/>
      <c r="F92" s="22"/>
    </row>
    <row r="93" spans="1:6" x14ac:dyDescent="0.2">
      <c r="A93" s="22"/>
      <c r="B93" s="72"/>
      <c r="C93" s="72"/>
      <c r="D93" s="72"/>
      <c r="E93" s="72"/>
      <c r="F93" s="22"/>
    </row>
    <row r="94" spans="1:6" ht="15" x14ac:dyDescent="0.2">
      <c r="A94" s="63" t="s">
        <v>7</v>
      </c>
      <c r="B94" s="63"/>
      <c r="C94" s="63"/>
      <c r="D94" s="63"/>
      <c r="E94" s="63"/>
      <c r="F94" s="63"/>
    </row>
    <row r="96" spans="1:6" ht="39.75" customHeight="1" x14ac:dyDescent="0.2">
      <c r="B96" s="69"/>
      <c r="C96" s="70"/>
      <c r="D96" s="70"/>
    </row>
    <row r="97" spans="2:4" ht="13.5" customHeight="1" x14ac:dyDescent="0.2"/>
    <row r="98" spans="2:4" x14ac:dyDescent="0.2">
      <c r="B98" s="17"/>
      <c r="C98" s="17"/>
      <c r="D98" s="17"/>
    </row>
  </sheetData>
  <mergeCells count="49">
    <mergeCell ref="B38:D38"/>
    <mergeCell ref="A31:F31"/>
    <mergeCell ref="B34:D34"/>
    <mergeCell ref="B35:D35"/>
    <mergeCell ref="B36:D36"/>
    <mergeCell ref="B37:D37"/>
    <mergeCell ref="B46:D46"/>
    <mergeCell ref="B47:D47"/>
    <mergeCell ref="B49:D49"/>
    <mergeCell ref="B50:D50"/>
    <mergeCell ref="B39:D39"/>
    <mergeCell ref="B40:D40"/>
    <mergeCell ref="B41:D41"/>
    <mergeCell ref="B42:D42"/>
    <mergeCell ref="B43:D43"/>
    <mergeCell ref="B44:D44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8"/>
  <sheetViews>
    <sheetView view="pageBreakPreview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28</v>
      </c>
      <c r="C24" s="22"/>
      <c r="D24" s="22"/>
      <c r="E24" s="22"/>
      <c r="F24" s="22"/>
    </row>
    <row r="25" spans="1:6" ht="15" x14ac:dyDescent="0.2">
      <c r="A25" s="18"/>
      <c r="B25" s="26" t="s">
        <v>40</v>
      </c>
      <c r="C25" s="22"/>
      <c r="D25" s="22"/>
      <c r="E25" s="22"/>
      <c r="F25" s="22"/>
    </row>
    <row r="26" spans="1:6" ht="15" x14ac:dyDescent="0.2">
      <c r="A26" s="18"/>
      <c r="B26" s="27" t="s">
        <v>30</v>
      </c>
      <c r="C26" s="22"/>
      <c r="D26" s="22"/>
      <c r="E26" s="22"/>
      <c r="F26" s="22"/>
    </row>
    <row r="27" spans="1:6" ht="15" x14ac:dyDescent="0.2">
      <c r="A27" s="18"/>
      <c r="B27" s="27" t="s">
        <v>31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18</v>
      </c>
      <c r="E29" s="28" t="s">
        <v>54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2" customFormat="1" ht="21.75" customHeight="1" x14ac:dyDescent="0.2">
      <c r="A31" s="68" t="s">
        <v>0</v>
      </c>
      <c r="B31" s="68"/>
      <c r="C31" s="68"/>
      <c r="D31" s="68"/>
      <c r="E31" s="68"/>
      <c r="F31" s="68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33</v>
      </c>
      <c r="C33" s="23"/>
      <c r="D33" s="23"/>
      <c r="E33" s="29"/>
      <c r="F33" s="22"/>
    </row>
    <row r="34" spans="1:6" ht="14.25" x14ac:dyDescent="0.2">
      <c r="A34" s="22"/>
      <c r="B34" s="65"/>
      <c r="C34" s="65"/>
      <c r="D34" s="65"/>
      <c r="E34" s="29"/>
      <c r="F34" s="22"/>
    </row>
    <row r="35" spans="1:6" ht="14.25" x14ac:dyDescent="0.2">
      <c r="A35" s="22"/>
      <c r="B35" s="65"/>
      <c r="C35" s="65"/>
      <c r="D35" s="65"/>
      <c r="E35" s="29"/>
      <c r="F35" s="22"/>
    </row>
    <row r="36" spans="1:6" ht="14.25" x14ac:dyDescent="0.2">
      <c r="A36" s="22"/>
      <c r="B36" s="65" t="s">
        <v>49</v>
      </c>
      <c r="C36" s="65"/>
      <c r="D36" s="65"/>
      <c r="E36" s="29"/>
      <c r="F36" s="22"/>
    </row>
    <row r="37" spans="1:6" ht="14.25" x14ac:dyDescent="0.2">
      <c r="A37" s="22"/>
      <c r="B37" s="65"/>
      <c r="C37" s="65"/>
      <c r="D37" s="65"/>
      <c r="E37" s="29"/>
      <c r="F37" s="22"/>
    </row>
    <row r="38" spans="1:6" ht="14.25" x14ac:dyDescent="0.2">
      <c r="A38" s="22"/>
      <c r="B38" s="65"/>
      <c r="C38" s="65"/>
      <c r="D38" s="65"/>
      <c r="E38" s="29"/>
      <c r="F38" s="22"/>
    </row>
    <row r="39" spans="1:6" ht="14.25" x14ac:dyDescent="0.2">
      <c r="A39" s="22"/>
      <c r="B39" s="65" t="s">
        <v>55</v>
      </c>
      <c r="C39" s="65"/>
      <c r="D39" s="65"/>
      <c r="E39" s="29"/>
      <c r="F39" s="22"/>
    </row>
    <row r="40" spans="1:6" ht="14.25" x14ac:dyDescent="0.2">
      <c r="A40" s="22"/>
      <c r="B40" s="65"/>
      <c r="C40" s="65"/>
      <c r="D40" s="65"/>
      <c r="E40" s="29"/>
      <c r="F40" s="22"/>
    </row>
    <row r="41" spans="1:6" ht="13.5" customHeight="1" x14ac:dyDescent="0.2">
      <c r="A41" s="22"/>
      <c r="B41" s="65"/>
      <c r="C41" s="65"/>
      <c r="D41" s="65"/>
      <c r="E41" s="29"/>
      <c r="F41" s="22"/>
    </row>
    <row r="42" spans="1:6" ht="14.25" x14ac:dyDescent="0.2">
      <c r="A42" s="22"/>
      <c r="B42" s="65" t="s">
        <v>56</v>
      </c>
      <c r="C42" s="65"/>
      <c r="D42" s="65"/>
      <c r="E42" s="29"/>
      <c r="F42" s="22"/>
    </row>
    <row r="43" spans="1:6" ht="14.25" x14ac:dyDescent="0.2">
      <c r="A43" s="22"/>
      <c r="B43" s="65"/>
      <c r="C43" s="65"/>
      <c r="D43" s="65"/>
      <c r="E43" s="29"/>
      <c r="F43" s="22"/>
    </row>
    <row r="44" spans="1:6" ht="14.25" x14ac:dyDescent="0.2">
      <c r="A44" s="22"/>
      <c r="B44" s="65"/>
      <c r="C44" s="65"/>
      <c r="D44" s="65"/>
      <c r="E44" s="29"/>
      <c r="F44" s="22"/>
    </row>
    <row r="45" spans="1:6" ht="14.25" x14ac:dyDescent="0.2">
      <c r="A45" s="22"/>
      <c r="B45" s="44" t="s">
        <v>46</v>
      </c>
      <c r="C45" s="44"/>
      <c r="D45" s="44"/>
      <c r="E45" s="29"/>
      <c r="F45" s="22"/>
    </row>
    <row r="46" spans="1:6" ht="14.25" x14ac:dyDescent="0.2">
      <c r="A46" s="22"/>
      <c r="B46" s="65"/>
      <c r="C46" s="65"/>
      <c r="D46" s="65"/>
      <c r="E46" s="29"/>
      <c r="F46" s="22"/>
    </row>
    <row r="47" spans="1:6" ht="14.25" x14ac:dyDescent="0.2">
      <c r="A47" s="22"/>
      <c r="B47" s="65"/>
      <c r="C47" s="65"/>
      <c r="D47" s="65"/>
      <c r="E47" s="29"/>
      <c r="F47" s="22"/>
    </row>
    <row r="48" spans="1:6" ht="14.25" x14ac:dyDescent="0.2">
      <c r="A48" s="22"/>
      <c r="B48" s="44" t="s">
        <v>15</v>
      </c>
      <c r="C48" s="44"/>
      <c r="D48" s="44"/>
      <c r="E48" s="29"/>
      <c r="F48" s="22"/>
    </row>
    <row r="49" spans="1:6" ht="14.25" x14ac:dyDescent="0.2">
      <c r="A49" s="22"/>
      <c r="B49" s="65"/>
      <c r="C49" s="65"/>
      <c r="D49" s="65"/>
      <c r="E49" s="29"/>
      <c r="F49" s="22"/>
    </row>
    <row r="50" spans="1:6" ht="14.25" x14ac:dyDescent="0.2">
      <c r="A50" s="22"/>
      <c r="B50" s="65"/>
      <c r="C50" s="65"/>
      <c r="D50" s="65"/>
      <c r="E50" s="29"/>
      <c r="F50" s="22"/>
    </row>
    <row r="51" spans="1:6" ht="14.25" x14ac:dyDescent="0.2">
      <c r="A51" s="22"/>
      <c r="B51" s="65" t="s">
        <v>16</v>
      </c>
      <c r="C51" s="65"/>
      <c r="D51" s="65"/>
      <c r="E51" s="29"/>
      <c r="F51" s="22"/>
    </row>
    <row r="52" spans="1:6" ht="14.25" x14ac:dyDescent="0.2">
      <c r="A52" s="22"/>
      <c r="B52" s="65"/>
      <c r="C52" s="65"/>
      <c r="D52" s="65"/>
      <c r="E52" s="29"/>
      <c r="F52" s="22"/>
    </row>
    <row r="53" spans="1:6" ht="14.25" x14ac:dyDescent="0.2">
      <c r="A53" s="22"/>
      <c r="B53" s="65"/>
      <c r="C53" s="65"/>
      <c r="D53" s="65"/>
      <c r="E53" s="29"/>
      <c r="F53" s="22"/>
    </row>
    <row r="54" spans="1:6" ht="14.25" x14ac:dyDescent="0.2">
      <c r="A54" s="22"/>
      <c r="B54" s="65"/>
      <c r="C54" s="65"/>
      <c r="D54" s="65"/>
      <c r="E54" s="29"/>
      <c r="F54" s="22"/>
    </row>
    <row r="55" spans="1:6" ht="14.25" x14ac:dyDescent="0.2">
      <c r="A55" s="22"/>
      <c r="B55" s="65"/>
      <c r="C55" s="65"/>
      <c r="D55" s="65"/>
      <c r="E55" s="29"/>
      <c r="F55" s="22"/>
    </row>
    <row r="56" spans="1:6" ht="14.25" x14ac:dyDescent="0.2">
      <c r="A56" s="22"/>
      <c r="B56" s="65"/>
      <c r="C56" s="65"/>
      <c r="D56" s="65"/>
      <c r="E56" s="29"/>
      <c r="F56" s="22"/>
    </row>
    <row r="57" spans="1:6" ht="14.25" x14ac:dyDescent="0.2">
      <c r="A57" s="22"/>
      <c r="B57" s="65"/>
      <c r="C57" s="65"/>
      <c r="D57" s="65"/>
      <c r="E57" s="29"/>
      <c r="F57" s="22"/>
    </row>
    <row r="58" spans="1:6" ht="14.25" x14ac:dyDescent="0.2">
      <c r="A58" s="22"/>
      <c r="B58" s="65"/>
      <c r="C58" s="65"/>
      <c r="D58" s="65"/>
      <c r="E58" s="29"/>
      <c r="F58" s="22"/>
    </row>
    <row r="59" spans="1:6" ht="14.25" x14ac:dyDescent="0.2">
      <c r="A59" s="22"/>
      <c r="B59" s="65"/>
      <c r="C59" s="65"/>
      <c r="D59" s="65"/>
      <c r="E59" s="29"/>
      <c r="F59" s="22"/>
    </row>
    <row r="60" spans="1:6" ht="14.25" x14ac:dyDescent="0.2">
      <c r="A60" s="22"/>
      <c r="B60" s="65"/>
      <c r="C60" s="65"/>
      <c r="D60" s="65"/>
      <c r="E60" s="29"/>
      <c r="F60" s="22"/>
    </row>
    <row r="61" spans="1:6" ht="14.25" x14ac:dyDescent="0.2">
      <c r="A61" s="22"/>
      <c r="B61" s="65"/>
      <c r="C61" s="65"/>
      <c r="D61" s="65"/>
      <c r="E61" s="29"/>
      <c r="F61" s="22"/>
    </row>
    <row r="62" spans="1:6" ht="14.25" x14ac:dyDescent="0.2">
      <c r="A62" s="22"/>
      <c r="B62" s="65"/>
      <c r="C62" s="65"/>
      <c r="D62" s="65"/>
      <c r="E62" s="29"/>
      <c r="F62" s="22"/>
    </row>
    <row r="63" spans="1:6" ht="14.25" x14ac:dyDescent="0.2">
      <c r="A63" s="22"/>
      <c r="B63" s="65"/>
      <c r="C63" s="65"/>
      <c r="D63" s="65"/>
      <c r="E63" s="29"/>
      <c r="F63" s="22"/>
    </row>
    <row r="64" spans="1:6" ht="14.25" x14ac:dyDescent="0.2">
      <c r="A64" s="22"/>
      <c r="B64" s="65"/>
      <c r="C64" s="65"/>
      <c r="D64" s="65"/>
      <c r="E64" s="29"/>
      <c r="F64" s="22"/>
    </row>
    <row r="65" spans="1:6" ht="14.25" x14ac:dyDescent="0.2">
      <c r="A65" s="22"/>
      <c r="B65" s="65"/>
      <c r="C65" s="65"/>
      <c r="D65" s="65"/>
      <c r="E65" s="29"/>
      <c r="F65" s="22"/>
    </row>
    <row r="66" spans="1:6" ht="14.25" x14ac:dyDescent="0.2">
      <c r="A66" s="22"/>
      <c r="B66" s="65"/>
      <c r="C66" s="65"/>
      <c r="D66" s="65"/>
      <c r="E66" s="29"/>
      <c r="F66" s="22"/>
    </row>
    <row r="67" spans="1:6" ht="14.25" x14ac:dyDescent="0.2">
      <c r="A67" s="22"/>
      <c r="B67" s="65"/>
      <c r="C67" s="65"/>
      <c r="D67" s="65"/>
      <c r="E67" s="29"/>
      <c r="F67" s="22"/>
    </row>
    <row r="68" spans="1:6" ht="14.25" x14ac:dyDescent="0.2">
      <c r="A68" s="22"/>
      <c r="B68" s="65"/>
      <c r="C68" s="65"/>
      <c r="D68" s="65"/>
      <c r="E68" s="29"/>
      <c r="F68" s="22"/>
    </row>
    <row r="69" spans="1:6" ht="14.25" x14ac:dyDescent="0.2">
      <c r="A69" s="22"/>
      <c r="B69" s="65"/>
      <c r="C69" s="65"/>
      <c r="D69" s="65"/>
      <c r="E69" s="29"/>
      <c r="F69" s="22"/>
    </row>
    <row r="70" spans="1:6" ht="14.25" x14ac:dyDescent="0.2">
      <c r="A70" s="22"/>
      <c r="B70" s="65"/>
      <c r="C70" s="65"/>
      <c r="D70" s="65"/>
      <c r="E70" s="29"/>
      <c r="F70" s="22"/>
    </row>
    <row r="71" spans="1:6" ht="14.25" x14ac:dyDescent="0.2">
      <c r="A71" s="22"/>
      <c r="B71" s="65"/>
      <c r="C71" s="65"/>
      <c r="D71" s="65"/>
      <c r="E71" s="29"/>
      <c r="F71" s="22"/>
    </row>
    <row r="72" spans="1:6" ht="14.25" x14ac:dyDescent="0.2">
      <c r="A72" s="22"/>
      <c r="B72" s="65"/>
      <c r="C72" s="65"/>
      <c r="D72" s="65"/>
      <c r="E72" s="29"/>
      <c r="F72" s="22"/>
    </row>
    <row r="73" spans="1:6" ht="14.25" x14ac:dyDescent="0.2">
      <c r="A73" s="22"/>
      <c r="B73" s="65"/>
      <c r="C73" s="65"/>
      <c r="D73" s="65"/>
      <c r="E73" s="29"/>
      <c r="F73" s="22"/>
    </row>
    <row r="74" spans="1:6" ht="13.5" customHeight="1" x14ac:dyDescent="0.2">
      <c r="A74" s="22"/>
      <c r="B74" s="65"/>
      <c r="C74" s="65"/>
      <c r="D74" s="65"/>
      <c r="E74" s="29"/>
      <c r="F74" s="22"/>
    </row>
    <row r="75" spans="1:6" ht="13.5" customHeight="1" x14ac:dyDescent="0.2">
      <c r="A75" s="22"/>
      <c r="B75" s="26" t="s">
        <v>22</v>
      </c>
      <c r="C75" s="27"/>
      <c r="D75" s="27"/>
      <c r="E75" s="30">
        <f>11*190</f>
        <v>2090</v>
      </c>
      <c r="F75" s="22"/>
    </row>
    <row r="76" spans="1:6" ht="13.5" customHeight="1" x14ac:dyDescent="0.2">
      <c r="A76" s="22"/>
      <c r="B76" s="35" t="s">
        <v>19</v>
      </c>
      <c r="C76" s="27"/>
      <c r="D76" s="27"/>
      <c r="E76" s="31">
        <v>80</v>
      </c>
      <c r="F76" s="22"/>
    </row>
    <row r="77" spans="1:6" ht="13.5" customHeight="1" x14ac:dyDescent="0.2">
      <c r="A77" s="22"/>
      <c r="B77" s="35" t="s">
        <v>47</v>
      </c>
      <c r="C77" s="27"/>
      <c r="D77" s="27"/>
      <c r="E77" s="31">
        <v>0</v>
      </c>
      <c r="F77" s="22"/>
    </row>
    <row r="78" spans="1:6" ht="13.5" customHeight="1" x14ac:dyDescent="0.2">
      <c r="A78" s="22"/>
      <c r="B78" s="26" t="s">
        <v>21</v>
      </c>
      <c r="C78" s="27"/>
      <c r="D78" s="27"/>
      <c r="E78" s="30">
        <f>SUM(E75:E77)</f>
        <v>2170</v>
      </c>
      <c r="F78" s="22"/>
    </row>
    <row r="79" spans="1:6" ht="13.5" customHeight="1" x14ac:dyDescent="0.2">
      <c r="A79" s="22"/>
      <c r="B79" s="27" t="s">
        <v>5</v>
      </c>
      <c r="C79" s="32">
        <v>0.05</v>
      </c>
      <c r="D79" s="27"/>
      <c r="E79" s="36">
        <f>ROUND(E78*C79,2)</f>
        <v>108.5</v>
      </c>
      <c r="F79" s="22"/>
    </row>
    <row r="80" spans="1:6" ht="13.5" customHeight="1" x14ac:dyDescent="0.2">
      <c r="A80" s="22"/>
      <c r="B80" s="27" t="s">
        <v>4</v>
      </c>
      <c r="C80" s="32">
        <v>8.5000000000000006E-2</v>
      </c>
      <c r="D80" s="27"/>
      <c r="E80" s="37">
        <f>ROUND((E78+E79)*C80,2)</f>
        <v>193.67</v>
      </c>
      <c r="F80" s="22"/>
    </row>
    <row r="81" spans="1:6" ht="13.5" customHeight="1" x14ac:dyDescent="0.2">
      <c r="A81" s="22"/>
      <c r="B81" s="27"/>
      <c r="C81" s="27"/>
      <c r="D81" s="27"/>
      <c r="E81" s="33"/>
      <c r="F81" s="22"/>
    </row>
    <row r="82" spans="1:6" ht="16.5" customHeight="1" thickBot="1" x14ac:dyDescent="0.25">
      <c r="A82" s="22"/>
      <c r="B82" s="26" t="s">
        <v>23</v>
      </c>
      <c r="C82" s="27"/>
      <c r="D82" s="27"/>
      <c r="E82" s="34">
        <f>SUM(E78:E80)</f>
        <v>2472.17</v>
      </c>
      <c r="F82" s="22"/>
    </row>
    <row r="83" spans="1:6" ht="15.75" thickTop="1" x14ac:dyDescent="0.2">
      <c r="A83" s="22"/>
      <c r="B83" s="67"/>
      <c r="C83" s="67"/>
      <c r="D83" s="67"/>
      <c r="E83" s="38"/>
      <c r="F83" s="22"/>
    </row>
    <row r="84" spans="1:6" ht="15" x14ac:dyDescent="0.2">
      <c r="A84" s="22"/>
      <c r="B84" s="66" t="s">
        <v>25</v>
      </c>
      <c r="C84" s="66"/>
      <c r="D84" s="66"/>
      <c r="E84" s="38"/>
      <c r="F84" s="22"/>
    </row>
    <row r="85" spans="1:6" ht="15" x14ac:dyDescent="0.2">
      <c r="A85" s="22"/>
      <c r="B85" s="67"/>
      <c r="C85" s="67"/>
      <c r="D85" s="67"/>
      <c r="E85" s="38"/>
      <c r="F85" s="22"/>
    </row>
    <row r="86" spans="1:6" ht="19.5" customHeight="1" x14ac:dyDescent="0.2">
      <c r="A86" s="22"/>
      <c r="B86" s="39" t="s">
        <v>24</v>
      </c>
      <c r="C86" s="40"/>
      <c r="D86" s="40"/>
      <c r="E86" s="41">
        <f>E82-E84</f>
        <v>2472.17</v>
      </c>
      <c r="F86" s="22"/>
    </row>
    <row r="87" spans="1:6" ht="13.5" customHeight="1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71"/>
      <c r="C89" s="71"/>
      <c r="D89" s="71"/>
      <c r="E89" s="71"/>
      <c r="F89" s="22"/>
    </row>
    <row r="90" spans="1:6" ht="14.25" x14ac:dyDescent="0.2">
      <c r="A90" s="64" t="s">
        <v>26</v>
      </c>
      <c r="B90" s="64"/>
      <c r="C90" s="64"/>
      <c r="D90" s="64"/>
      <c r="E90" s="64"/>
      <c r="F90" s="64"/>
    </row>
    <row r="91" spans="1:6" ht="14.25" x14ac:dyDescent="0.2">
      <c r="A91" s="62" t="s">
        <v>6</v>
      </c>
      <c r="B91" s="62"/>
      <c r="C91" s="62"/>
      <c r="D91" s="62"/>
      <c r="E91" s="62"/>
      <c r="F91" s="62"/>
    </row>
    <row r="92" spans="1:6" x14ac:dyDescent="0.2">
      <c r="A92" s="22"/>
      <c r="B92" s="22"/>
      <c r="C92" s="22"/>
      <c r="D92" s="22"/>
      <c r="E92" s="22"/>
      <c r="F92" s="22"/>
    </row>
    <row r="93" spans="1:6" x14ac:dyDescent="0.2">
      <c r="A93" s="22"/>
      <c r="B93" s="72"/>
      <c r="C93" s="72"/>
      <c r="D93" s="72"/>
      <c r="E93" s="72"/>
      <c r="F93" s="22"/>
    </row>
    <row r="94" spans="1:6" ht="15" x14ac:dyDescent="0.2">
      <c r="A94" s="63" t="s">
        <v>7</v>
      </c>
      <c r="B94" s="63"/>
      <c r="C94" s="63"/>
      <c r="D94" s="63"/>
      <c r="E94" s="63"/>
      <c r="F94" s="63"/>
    </row>
    <row r="96" spans="1:6" ht="39.75" customHeight="1" x14ac:dyDescent="0.2">
      <c r="B96" s="69"/>
      <c r="C96" s="70"/>
      <c r="D96" s="70"/>
    </row>
    <row r="97" spans="2:4" ht="13.5" customHeight="1" x14ac:dyDescent="0.2"/>
    <row r="98" spans="2:4" x14ac:dyDescent="0.2">
      <c r="B98" s="17"/>
      <c r="C98" s="17"/>
      <c r="D98" s="17"/>
    </row>
  </sheetData>
  <mergeCells count="49">
    <mergeCell ref="B96:D96"/>
    <mergeCell ref="B85:D85"/>
    <mergeCell ref="B89:E89"/>
    <mergeCell ref="A90:F90"/>
    <mergeCell ref="A91:F91"/>
    <mergeCell ref="B93:E93"/>
    <mergeCell ref="A94:F94"/>
    <mergeCell ref="B84:D8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3:D83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52:D52"/>
    <mergeCell ref="B39:D39"/>
    <mergeCell ref="B40:D40"/>
    <mergeCell ref="B41:D41"/>
    <mergeCell ref="B42:D42"/>
    <mergeCell ref="B43:D43"/>
    <mergeCell ref="B44:D44"/>
    <mergeCell ref="B46:D46"/>
    <mergeCell ref="B47:D47"/>
    <mergeCell ref="B49:D49"/>
    <mergeCell ref="B50:D50"/>
    <mergeCell ref="B51:D51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8"/>
  <sheetViews>
    <sheetView view="pageBreakPreview" topLeftCell="A7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28</v>
      </c>
      <c r="C25" s="22"/>
      <c r="D25" s="22"/>
      <c r="E25" s="22"/>
      <c r="F25" s="22"/>
    </row>
    <row r="26" spans="1:6" ht="15" x14ac:dyDescent="0.2">
      <c r="A26" s="18"/>
      <c r="B26" s="27" t="s">
        <v>30</v>
      </c>
      <c r="C26" s="22"/>
      <c r="D26" s="22"/>
      <c r="E26" s="22"/>
      <c r="F26" s="22"/>
    </row>
    <row r="27" spans="1:6" ht="15" x14ac:dyDescent="0.2">
      <c r="A27" s="18"/>
      <c r="B27" s="27" t="s">
        <v>31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18</v>
      </c>
      <c r="E29" s="28" t="s">
        <v>58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2" customFormat="1" ht="21.75" customHeight="1" x14ac:dyDescent="0.2">
      <c r="A31" s="68" t="s">
        <v>0</v>
      </c>
      <c r="B31" s="68"/>
      <c r="C31" s="68"/>
      <c r="D31" s="68"/>
      <c r="E31" s="68"/>
      <c r="F31" s="68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59</v>
      </c>
      <c r="C33" s="23"/>
      <c r="D33" s="23"/>
      <c r="E33" s="29"/>
      <c r="F33" s="22"/>
    </row>
    <row r="34" spans="1:6" ht="14.25" x14ac:dyDescent="0.2">
      <c r="A34" s="22"/>
      <c r="B34" s="65"/>
      <c r="C34" s="65"/>
      <c r="D34" s="65"/>
      <c r="E34" s="29"/>
      <c r="F34" s="22"/>
    </row>
    <row r="35" spans="1:6" ht="14.25" x14ac:dyDescent="0.2">
      <c r="A35" s="22"/>
      <c r="B35" s="65"/>
      <c r="C35" s="65"/>
      <c r="D35" s="65"/>
      <c r="E35" s="29"/>
      <c r="F35" s="22"/>
    </row>
    <row r="36" spans="1:6" ht="14.25" x14ac:dyDescent="0.2">
      <c r="A36" s="22"/>
      <c r="B36" s="65"/>
      <c r="C36" s="65"/>
      <c r="D36" s="65"/>
      <c r="E36" s="29"/>
      <c r="F36" s="22"/>
    </row>
    <row r="37" spans="1:6" ht="14.25" x14ac:dyDescent="0.2">
      <c r="A37" s="22"/>
      <c r="B37" s="65" t="s">
        <v>60</v>
      </c>
      <c r="C37" s="65"/>
      <c r="D37" s="65"/>
      <c r="E37" s="29"/>
      <c r="F37" s="22"/>
    </row>
    <row r="38" spans="1:6" ht="14.25" x14ac:dyDescent="0.2">
      <c r="A38" s="22"/>
      <c r="B38" s="65"/>
      <c r="C38" s="65"/>
      <c r="D38" s="65"/>
      <c r="E38" s="29"/>
      <c r="F38" s="22"/>
    </row>
    <row r="39" spans="1:6" ht="14.25" x14ac:dyDescent="0.2">
      <c r="A39" s="22"/>
      <c r="B39" s="65"/>
      <c r="C39" s="65"/>
      <c r="D39" s="65"/>
      <c r="E39" s="29"/>
      <c r="F39" s="22"/>
    </row>
    <row r="40" spans="1:6" ht="14.25" x14ac:dyDescent="0.2">
      <c r="A40" s="22"/>
      <c r="B40" s="65"/>
      <c r="C40" s="65"/>
      <c r="D40" s="65"/>
      <c r="E40" s="29"/>
      <c r="F40" s="22"/>
    </row>
    <row r="41" spans="1:6" ht="13.5" customHeight="1" x14ac:dyDescent="0.2">
      <c r="A41" s="22"/>
      <c r="B41" s="65"/>
      <c r="C41" s="65"/>
      <c r="D41" s="65"/>
      <c r="E41" s="29"/>
      <c r="F41" s="22"/>
    </row>
    <row r="42" spans="1:6" ht="14.25" x14ac:dyDescent="0.2">
      <c r="A42" s="22"/>
      <c r="B42" s="65"/>
      <c r="C42" s="65"/>
      <c r="D42" s="65"/>
      <c r="E42" s="29"/>
      <c r="F42" s="22"/>
    </row>
    <row r="43" spans="1:6" ht="14.25" x14ac:dyDescent="0.2">
      <c r="A43" s="22"/>
      <c r="B43" s="65"/>
      <c r="C43" s="65"/>
      <c r="D43" s="65"/>
      <c r="E43" s="29"/>
      <c r="F43" s="22"/>
    </row>
    <row r="44" spans="1:6" ht="14.25" x14ac:dyDescent="0.2">
      <c r="A44" s="22"/>
      <c r="B44" s="65"/>
      <c r="C44" s="65"/>
      <c r="D44" s="65"/>
      <c r="E44" s="29"/>
      <c r="F44" s="22"/>
    </row>
    <row r="45" spans="1:6" ht="14.25" x14ac:dyDescent="0.2">
      <c r="A45" s="22"/>
      <c r="B45" s="45"/>
      <c r="C45" s="45"/>
      <c r="D45" s="45"/>
      <c r="E45" s="29"/>
      <c r="F45" s="22"/>
    </row>
    <row r="46" spans="1:6" ht="14.25" x14ac:dyDescent="0.2">
      <c r="A46" s="22"/>
      <c r="B46" s="65"/>
      <c r="C46" s="65"/>
      <c r="D46" s="65"/>
      <c r="E46" s="29"/>
      <c r="F46" s="22"/>
    </row>
    <row r="47" spans="1:6" ht="14.25" x14ac:dyDescent="0.2">
      <c r="A47" s="22"/>
      <c r="B47" s="65"/>
      <c r="C47" s="65"/>
      <c r="D47" s="65"/>
      <c r="E47" s="29"/>
      <c r="F47" s="22"/>
    </row>
    <row r="48" spans="1:6" ht="14.25" x14ac:dyDescent="0.2">
      <c r="A48" s="22"/>
      <c r="B48" s="45"/>
      <c r="C48" s="45"/>
      <c r="D48" s="45"/>
      <c r="E48" s="29"/>
      <c r="F48" s="22"/>
    </row>
    <row r="49" spans="1:6" ht="14.25" x14ac:dyDescent="0.2">
      <c r="A49" s="22"/>
      <c r="B49" s="65"/>
      <c r="C49" s="65"/>
      <c r="D49" s="65"/>
      <c r="E49" s="29"/>
      <c r="F49" s="22"/>
    </row>
    <row r="50" spans="1:6" ht="14.25" x14ac:dyDescent="0.2">
      <c r="A50" s="22"/>
      <c r="B50" s="65"/>
      <c r="C50" s="65"/>
      <c r="D50" s="65"/>
      <c r="E50" s="29"/>
      <c r="F50" s="22"/>
    </row>
    <row r="51" spans="1:6" ht="14.25" x14ac:dyDescent="0.2">
      <c r="A51" s="22"/>
      <c r="B51" s="65"/>
      <c r="C51" s="65"/>
      <c r="D51" s="65"/>
      <c r="E51" s="29"/>
      <c r="F51" s="22"/>
    </row>
    <row r="52" spans="1:6" ht="14.25" x14ac:dyDescent="0.2">
      <c r="A52" s="22"/>
      <c r="B52" s="65"/>
      <c r="C52" s="65"/>
      <c r="D52" s="65"/>
      <c r="E52" s="29"/>
      <c r="F52" s="22"/>
    </row>
    <row r="53" spans="1:6" ht="14.25" x14ac:dyDescent="0.2">
      <c r="A53" s="22"/>
      <c r="B53" s="65"/>
      <c r="C53" s="65"/>
      <c r="D53" s="65"/>
      <c r="E53" s="29"/>
      <c r="F53" s="22"/>
    </row>
    <row r="54" spans="1:6" ht="14.25" x14ac:dyDescent="0.2">
      <c r="A54" s="22"/>
      <c r="B54" s="65"/>
      <c r="C54" s="65"/>
      <c r="D54" s="65"/>
      <c r="E54" s="29"/>
      <c r="F54" s="22"/>
    </row>
    <row r="55" spans="1:6" ht="14.25" x14ac:dyDescent="0.2">
      <c r="A55" s="22"/>
      <c r="B55" s="65"/>
      <c r="C55" s="65"/>
      <c r="D55" s="65"/>
      <c r="E55" s="29"/>
      <c r="F55" s="22"/>
    </row>
    <row r="56" spans="1:6" ht="14.25" x14ac:dyDescent="0.2">
      <c r="A56" s="22"/>
      <c r="B56" s="65"/>
      <c r="C56" s="65"/>
      <c r="D56" s="65"/>
      <c r="E56" s="29"/>
      <c r="F56" s="22"/>
    </row>
    <row r="57" spans="1:6" ht="14.25" x14ac:dyDescent="0.2">
      <c r="A57" s="22"/>
      <c r="B57" s="65"/>
      <c r="C57" s="65"/>
      <c r="D57" s="65"/>
      <c r="E57" s="29"/>
      <c r="F57" s="22"/>
    </row>
    <row r="58" spans="1:6" ht="14.25" x14ac:dyDescent="0.2">
      <c r="A58" s="22"/>
      <c r="B58" s="65"/>
      <c r="C58" s="65"/>
      <c r="D58" s="65"/>
      <c r="E58" s="29"/>
      <c r="F58" s="22"/>
    </row>
    <row r="59" spans="1:6" ht="14.25" x14ac:dyDescent="0.2">
      <c r="A59" s="22"/>
      <c r="B59" s="65"/>
      <c r="C59" s="65"/>
      <c r="D59" s="65"/>
      <c r="E59" s="29"/>
      <c r="F59" s="22"/>
    </row>
    <row r="60" spans="1:6" ht="14.25" x14ac:dyDescent="0.2">
      <c r="A60" s="22"/>
      <c r="B60" s="65"/>
      <c r="C60" s="65"/>
      <c r="D60" s="65"/>
      <c r="E60" s="29"/>
      <c r="F60" s="22"/>
    </row>
    <row r="61" spans="1:6" ht="14.25" x14ac:dyDescent="0.2">
      <c r="A61" s="22"/>
      <c r="B61" s="65"/>
      <c r="C61" s="65"/>
      <c r="D61" s="65"/>
      <c r="E61" s="29"/>
      <c r="F61" s="22"/>
    </row>
    <row r="62" spans="1:6" ht="14.25" x14ac:dyDescent="0.2">
      <c r="A62" s="22"/>
      <c r="B62" s="65"/>
      <c r="C62" s="65"/>
      <c r="D62" s="65"/>
      <c r="E62" s="29"/>
      <c r="F62" s="22"/>
    </row>
    <row r="63" spans="1:6" ht="14.25" x14ac:dyDescent="0.2">
      <c r="A63" s="22"/>
      <c r="B63" s="65"/>
      <c r="C63" s="65"/>
      <c r="D63" s="65"/>
      <c r="E63" s="29"/>
      <c r="F63" s="22"/>
    </row>
    <row r="64" spans="1:6" ht="14.25" x14ac:dyDescent="0.2">
      <c r="A64" s="22"/>
      <c r="B64" s="65"/>
      <c r="C64" s="65"/>
      <c r="D64" s="65"/>
      <c r="E64" s="29"/>
      <c r="F64" s="22"/>
    </row>
    <row r="65" spans="1:6" ht="14.25" x14ac:dyDescent="0.2">
      <c r="A65" s="22"/>
      <c r="B65" s="65"/>
      <c r="C65" s="65"/>
      <c r="D65" s="65"/>
      <c r="E65" s="29"/>
      <c r="F65" s="22"/>
    </row>
    <row r="66" spans="1:6" ht="14.25" x14ac:dyDescent="0.2">
      <c r="A66" s="22"/>
      <c r="B66" s="65"/>
      <c r="C66" s="65"/>
      <c r="D66" s="65"/>
      <c r="E66" s="29"/>
      <c r="F66" s="22"/>
    </row>
    <row r="67" spans="1:6" ht="14.25" x14ac:dyDescent="0.2">
      <c r="A67" s="22"/>
      <c r="B67" s="65"/>
      <c r="C67" s="65"/>
      <c r="D67" s="65"/>
      <c r="E67" s="29"/>
      <c r="F67" s="22"/>
    </row>
    <row r="68" spans="1:6" ht="14.25" x14ac:dyDescent="0.2">
      <c r="A68" s="22"/>
      <c r="B68" s="65"/>
      <c r="C68" s="65"/>
      <c r="D68" s="65"/>
      <c r="E68" s="29"/>
      <c r="F68" s="22"/>
    </row>
    <row r="69" spans="1:6" ht="14.25" x14ac:dyDescent="0.2">
      <c r="A69" s="22"/>
      <c r="B69" s="65"/>
      <c r="C69" s="65"/>
      <c r="D69" s="65"/>
      <c r="E69" s="29"/>
      <c r="F69" s="22"/>
    </row>
    <row r="70" spans="1:6" ht="14.25" x14ac:dyDescent="0.2">
      <c r="A70" s="22"/>
      <c r="B70" s="65"/>
      <c r="C70" s="65"/>
      <c r="D70" s="65"/>
      <c r="E70" s="29"/>
      <c r="F70" s="22"/>
    </row>
    <row r="71" spans="1:6" ht="14.25" x14ac:dyDescent="0.2">
      <c r="A71" s="22"/>
      <c r="B71" s="65"/>
      <c r="C71" s="65"/>
      <c r="D71" s="65"/>
      <c r="E71" s="29"/>
      <c r="F71" s="22"/>
    </row>
    <row r="72" spans="1:6" ht="14.25" x14ac:dyDescent="0.2">
      <c r="A72" s="22"/>
      <c r="B72" s="65"/>
      <c r="C72" s="65"/>
      <c r="D72" s="65"/>
      <c r="E72" s="29"/>
      <c r="F72" s="22"/>
    </row>
    <row r="73" spans="1:6" ht="14.25" x14ac:dyDescent="0.2">
      <c r="A73" s="22"/>
      <c r="B73" s="65"/>
      <c r="C73" s="65"/>
      <c r="D73" s="65"/>
      <c r="E73" s="29"/>
      <c r="F73" s="22"/>
    </row>
    <row r="74" spans="1:6" ht="13.5" customHeight="1" x14ac:dyDescent="0.2">
      <c r="A74" s="22"/>
      <c r="B74" s="65"/>
      <c r="C74" s="65"/>
      <c r="D74" s="65"/>
      <c r="E74" s="29"/>
      <c r="F74" s="22"/>
    </row>
    <row r="75" spans="1:6" ht="13.5" customHeight="1" x14ac:dyDescent="0.2">
      <c r="A75" s="22"/>
      <c r="B75" s="26" t="s">
        <v>22</v>
      </c>
      <c r="C75" s="27"/>
      <c r="D75" s="27"/>
      <c r="E75" s="30">
        <f>2.5*190</f>
        <v>475</v>
      </c>
      <c r="F75" s="22"/>
    </row>
    <row r="76" spans="1:6" ht="13.5" customHeight="1" x14ac:dyDescent="0.2">
      <c r="A76" s="22"/>
      <c r="B76" s="35" t="s">
        <v>19</v>
      </c>
      <c r="C76" s="27"/>
      <c r="D76" s="27"/>
      <c r="E76" s="31">
        <v>0</v>
      </c>
      <c r="F76" s="22"/>
    </row>
    <row r="77" spans="1:6" ht="13.5" customHeight="1" x14ac:dyDescent="0.2">
      <c r="A77" s="22"/>
      <c r="B77" s="35" t="s">
        <v>47</v>
      </c>
      <c r="C77" s="27"/>
      <c r="D77" s="27"/>
      <c r="E77" s="31">
        <v>0</v>
      </c>
      <c r="F77" s="22"/>
    </row>
    <row r="78" spans="1:6" ht="13.5" customHeight="1" x14ac:dyDescent="0.2">
      <c r="A78" s="22"/>
      <c r="B78" s="26" t="s">
        <v>21</v>
      </c>
      <c r="C78" s="27"/>
      <c r="D78" s="27"/>
      <c r="E78" s="30">
        <f>SUM(E75:E77)</f>
        <v>475</v>
      </c>
      <c r="F78" s="22"/>
    </row>
    <row r="79" spans="1:6" ht="13.5" customHeight="1" x14ac:dyDescent="0.2">
      <c r="A79" s="22"/>
      <c r="B79" s="27" t="s">
        <v>5</v>
      </c>
      <c r="C79" s="32">
        <v>0.05</v>
      </c>
      <c r="D79" s="27"/>
      <c r="E79" s="36">
        <f>ROUND(E78*C79,2)</f>
        <v>23.75</v>
      </c>
      <c r="F79" s="22"/>
    </row>
    <row r="80" spans="1:6" ht="13.5" customHeight="1" x14ac:dyDescent="0.2">
      <c r="A80" s="22"/>
      <c r="B80" s="27" t="s">
        <v>4</v>
      </c>
      <c r="C80" s="32">
        <v>8.5000000000000006E-2</v>
      </c>
      <c r="D80" s="27"/>
      <c r="E80" s="37">
        <f>ROUND((E78+E79)*C80,2)</f>
        <v>42.39</v>
      </c>
      <c r="F80" s="22"/>
    </row>
    <row r="81" spans="1:6" ht="13.5" customHeight="1" x14ac:dyDescent="0.2">
      <c r="A81" s="22"/>
      <c r="B81" s="27"/>
      <c r="C81" s="27"/>
      <c r="D81" s="27"/>
      <c r="E81" s="33"/>
      <c r="F81" s="22"/>
    </row>
    <row r="82" spans="1:6" ht="16.5" customHeight="1" thickBot="1" x14ac:dyDescent="0.25">
      <c r="A82" s="22"/>
      <c r="B82" s="26" t="s">
        <v>23</v>
      </c>
      <c r="C82" s="27"/>
      <c r="D82" s="27"/>
      <c r="E82" s="34">
        <f>SUM(E78:E80)</f>
        <v>541.14</v>
      </c>
      <c r="F82" s="22"/>
    </row>
    <row r="83" spans="1:6" ht="15.75" thickTop="1" x14ac:dyDescent="0.2">
      <c r="A83" s="22"/>
      <c r="B83" s="67"/>
      <c r="C83" s="67"/>
      <c r="D83" s="67"/>
      <c r="E83" s="38"/>
      <c r="F83" s="22"/>
    </row>
    <row r="84" spans="1:6" ht="15" x14ac:dyDescent="0.2">
      <c r="A84" s="22"/>
      <c r="B84" s="66" t="s">
        <v>25</v>
      </c>
      <c r="C84" s="66"/>
      <c r="D84" s="66"/>
      <c r="E84" s="38"/>
      <c r="F84" s="22"/>
    </row>
    <row r="85" spans="1:6" ht="15" x14ac:dyDescent="0.2">
      <c r="A85" s="22"/>
      <c r="B85" s="67"/>
      <c r="C85" s="67"/>
      <c r="D85" s="67"/>
      <c r="E85" s="38"/>
      <c r="F85" s="22"/>
    </row>
    <row r="86" spans="1:6" ht="19.5" customHeight="1" x14ac:dyDescent="0.2">
      <c r="A86" s="22"/>
      <c r="B86" s="39" t="s">
        <v>24</v>
      </c>
      <c r="C86" s="40"/>
      <c r="D86" s="40"/>
      <c r="E86" s="41">
        <f>E82-E84</f>
        <v>541.14</v>
      </c>
      <c r="F86" s="22"/>
    </row>
    <row r="87" spans="1:6" ht="13.5" customHeight="1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71"/>
      <c r="C89" s="71"/>
      <c r="D89" s="71"/>
      <c r="E89" s="71"/>
      <c r="F89" s="22"/>
    </row>
    <row r="90" spans="1:6" ht="14.25" x14ac:dyDescent="0.2">
      <c r="A90" s="64" t="s">
        <v>26</v>
      </c>
      <c r="B90" s="64"/>
      <c r="C90" s="64"/>
      <c r="D90" s="64"/>
      <c r="E90" s="64"/>
      <c r="F90" s="64"/>
    </row>
    <row r="91" spans="1:6" ht="14.25" x14ac:dyDescent="0.2">
      <c r="A91" s="62" t="s">
        <v>6</v>
      </c>
      <c r="B91" s="62"/>
      <c r="C91" s="62"/>
      <c r="D91" s="62"/>
      <c r="E91" s="62"/>
      <c r="F91" s="62"/>
    </row>
    <row r="92" spans="1:6" x14ac:dyDescent="0.2">
      <c r="A92" s="22"/>
      <c r="B92" s="22"/>
      <c r="C92" s="22"/>
      <c r="D92" s="22"/>
      <c r="E92" s="22"/>
      <c r="F92" s="22"/>
    </row>
    <row r="93" spans="1:6" x14ac:dyDescent="0.2">
      <c r="A93" s="22"/>
      <c r="B93" s="72"/>
      <c r="C93" s="72"/>
      <c r="D93" s="72"/>
      <c r="E93" s="72"/>
      <c r="F93" s="22"/>
    </row>
    <row r="94" spans="1:6" ht="15" x14ac:dyDescent="0.2">
      <c r="A94" s="63" t="s">
        <v>7</v>
      </c>
      <c r="B94" s="63"/>
      <c r="C94" s="63"/>
      <c r="D94" s="63"/>
      <c r="E94" s="63"/>
      <c r="F94" s="63"/>
    </row>
    <row r="96" spans="1:6" ht="39.75" customHeight="1" x14ac:dyDescent="0.2">
      <c r="B96" s="69"/>
      <c r="C96" s="70"/>
      <c r="D96" s="70"/>
    </row>
    <row r="97" spans="2:4" ht="13.5" customHeight="1" x14ac:dyDescent="0.2"/>
    <row r="98" spans="2:4" x14ac:dyDescent="0.2">
      <c r="B98" s="17"/>
      <c r="C98" s="17"/>
      <c r="D98" s="17"/>
    </row>
  </sheetData>
  <mergeCells count="49">
    <mergeCell ref="B38:D38"/>
    <mergeCell ref="A31:F31"/>
    <mergeCell ref="B34:D34"/>
    <mergeCell ref="B35:D35"/>
    <mergeCell ref="B36:D36"/>
    <mergeCell ref="B37:D37"/>
    <mergeCell ref="B52:D52"/>
    <mergeCell ref="B39:D39"/>
    <mergeCell ref="B40:D40"/>
    <mergeCell ref="B41:D41"/>
    <mergeCell ref="B42:D42"/>
    <mergeCell ref="B43:D43"/>
    <mergeCell ref="B44:D44"/>
    <mergeCell ref="B46:D46"/>
    <mergeCell ref="B47:D47"/>
    <mergeCell ref="B49:D49"/>
    <mergeCell ref="B50:D50"/>
    <mergeCell ref="B51:D51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84:D8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3:D83"/>
    <mergeCell ref="B96:D96"/>
    <mergeCell ref="B85:D85"/>
    <mergeCell ref="B89:E89"/>
    <mergeCell ref="A90:F90"/>
    <mergeCell ref="A91:F91"/>
    <mergeCell ref="B93:E93"/>
    <mergeCell ref="A94:F94"/>
  </mergeCells>
  <dataValidations count="1">
    <dataValidation type="list" allowBlank="1" showInputMessage="1" showErrorMessage="1" sqref="B83:B85 B12:B20 B34:B74" xr:uid="{00000000-0002-0000-05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65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49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18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2" customFormat="1" ht="21.75" customHeight="1" x14ac:dyDescent="0.2">
      <c r="A30" s="68" t="s">
        <v>0</v>
      </c>
      <c r="B30" s="68"/>
      <c r="C30" s="68"/>
      <c r="D30" s="68"/>
      <c r="E30" s="68"/>
      <c r="F30" s="6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61</v>
      </c>
      <c r="C32" s="23"/>
      <c r="D32" s="23"/>
      <c r="E32" s="29"/>
      <c r="F32" s="22"/>
    </row>
    <row r="33" spans="1:6" ht="14.25" x14ac:dyDescent="0.2">
      <c r="A33" s="22"/>
      <c r="B33" s="65"/>
      <c r="C33" s="65"/>
      <c r="D33" s="65"/>
      <c r="E33" s="29"/>
      <c r="F33" s="22"/>
    </row>
    <row r="34" spans="1:6" ht="14.25" x14ac:dyDescent="0.2">
      <c r="A34" s="22"/>
      <c r="B34" s="65"/>
      <c r="C34" s="65"/>
      <c r="D34" s="65"/>
      <c r="E34" s="29"/>
      <c r="F34" s="22"/>
    </row>
    <row r="35" spans="1:6" ht="14.25" x14ac:dyDescent="0.2">
      <c r="A35" s="22"/>
      <c r="B35" s="65" t="s">
        <v>98</v>
      </c>
      <c r="C35" s="65"/>
      <c r="D35" s="65"/>
      <c r="E35" s="29"/>
      <c r="F35" s="22"/>
    </row>
    <row r="36" spans="1:6" ht="14.25" x14ac:dyDescent="0.2">
      <c r="A36" s="22"/>
      <c r="B36" s="65"/>
      <c r="C36" s="65"/>
      <c r="D36" s="65"/>
      <c r="E36" s="29"/>
      <c r="F36" s="22"/>
    </row>
    <row r="37" spans="1:6" ht="14.25" x14ac:dyDescent="0.2">
      <c r="A37" s="22"/>
      <c r="B37" s="65" t="s">
        <v>72</v>
      </c>
      <c r="C37" s="65"/>
      <c r="D37" s="65"/>
      <c r="E37" s="29"/>
      <c r="F37" s="22"/>
    </row>
    <row r="38" spans="1:6" ht="14.25" x14ac:dyDescent="0.2">
      <c r="A38" s="22"/>
      <c r="B38" s="65"/>
      <c r="C38" s="65"/>
      <c r="D38" s="65"/>
      <c r="E38" s="29"/>
      <c r="F38" s="22"/>
    </row>
    <row r="39" spans="1:6" ht="14.25" x14ac:dyDescent="0.2">
      <c r="A39" s="22"/>
      <c r="B39" s="65" t="s">
        <v>2</v>
      </c>
      <c r="C39" s="65"/>
      <c r="D39" s="65"/>
      <c r="E39" s="29"/>
      <c r="F39" s="22"/>
    </row>
    <row r="40" spans="1:6" ht="14.25" x14ac:dyDescent="0.2">
      <c r="A40" s="22"/>
      <c r="B40" s="65"/>
      <c r="C40" s="65"/>
      <c r="D40" s="65"/>
      <c r="E40" s="29"/>
      <c r="F40" s="22"/>
    </row>
    <row r="41" spans="1:6" ht="14.25" x14ac:dyDescent="0.2">
      <c r="A41" s="22"/>
      <c r="B41" s="65" t="s">
        <v>74</v>
      </c>
      <c r="C41" s="65"/>
      <c r="D41" s="65"/>
      <c r="E41" s="29"/>
      <c r="F41" s="22"/>
    </row>
    <row r="42" spans="1:6" ht="14.25" x14ac:dyDescent="0.2">
      <c r="A42" s="22"/>
      <c r="B42" s="65"/>
      <c r="C42" s="65"/>
      <c r="D42" s="65"/>
      <c r="E42" s="29"/>
      <c r="F42" s="22"/>
    </row>
    <row r="43" spans="1:6" ht="14.25" x14ac:dyDescent="0.2">
      <c r="A43" s="22"/>
      <c r="B43" s="65" t="s">
        <v>8</v>
      </c>
      <c r="C43" s="65"/>
      <c r="D43" s="65"/>
      <c r="E43" s="29"/>
      <c r="F43" s="22"/>
    </row>
    <row r="44" spans="1:6" ht="14.25" x14ac:dyDescent="0.2">
      <c r="A44" s="22"/>
      <c r="B44" s="65"/>
      <c r="C44" s="65"/>
      <c r="D44" s="65"/>
      <c r="E44" s="29"/>
      <c r="F44" s="22"/>
    </row>
    <row r="45" spans="1:6" ht="14.25" x14ac:dyDescent="0.2">
      <c r="A45" s="22"/>
      <c r="B45" s="65" t="s">
        <v>75</v>
      </c>
      <c r="C45" s="65"/>
      <c r="D45" s="65"/>
      <c r="E45" s="29"/>
      <c r="F45" s="22"/>
    </row>
    <row r="46" spans="1:6" ht="14.25" x14ac:dyDescent="0.2">
      <c r="A46" s="22"/>
      <c r="B46" s="65"/>
      <c r="C46" s="65"/>
      <c r="D46" s="65"/>
      <c r="E46" s="29"/>
      <c r="F46" s="22"/>
    </row>
    <row r="47" spans="1:6" ht="14.25" x14ac:dyDescent="0.2">
      <c r="A47" s="22"/>
      <c r="B47" s="65" t="s">
        <v>76</v>
      </c>
      <c r="C47" s="65"/>
      <c r="D47" s="65"/>
      <c r="E47" s="29"/>
      <c r="F47" s="22"/>
    </row>
    <row r="48" spans="1:6" ht="14.25" x14ac:dyDescent="0.2">
      <c r="A48" s="22"/>
      <c r="B48" s="65"/>
      <c r="C48" s="65"/>
      <c r="D48" s="65"/>
      <c r="E48" s="29"/>
      <c r="F48" s="22"/>
    </row>
    <row r="49" spans="1:6" ht="14.25" x14ac:dyDescent="0.2">
      <c r="A49" s="22"/>
      <c r="B49" s="65" t="s">
        <v>77</v>
      </c>
      <c r="C49" s="65"/>
      <c r="D49" s="65"/>
      <c r="E49" s="29"/>
      <c r="F49" s="22"/>
    </row>
    <row r="50" spans="1:6" ht="14.25" x14ac:dyDescent="0.2">
      <c r="A50" s="22"/>
      <c r="B50" s="65"/>
      <c r="C50" s="65"/>
      <c r="D50" s="65"/>
      <c r="E50" s="29"/>
      <c r="F50" s="22"/>
    </row>
    <row r="51" spans="1:6" ht="14.25" x14ac:dyDescent="0.2">
      <c r="A51" s="22"/>
      <c r="B51" s="65" t="s">
        <v>11</v>
      </c>
      <c r="C51" s="65"/>
      <c r="D51" s="65"/>
      <c r="E51" s="29"/>
      <c r="F51" s="22"/>
    </row>
    <row r="52" spans="1:6" ht="14.25" x14ac:dyDescent="0.2">
      <c r="A52" s="22"/>
      <c r="B52" s="65"/>
      <c r="C52" s="65"/>
      <c r="D52" s="65"/>
      <c r="E52" s="29"/>
      <c r="F52" s="22"/>
    </row>
    <row r="53" spans="1:6" ht="14.25" x14ac:dyDescent="0.2">
      <c r="A53" s="22"/>
      <c r="B53" s="65" t="s">
        <v>80</v>
      </c>
      <c r="C53" s="65"/>
      <c r="D53" s="65"/>
      <c r="E53" s="29"/>
      <c r="F53" s="22"/>
    </row>
    <row r="54" spans="1:6" ht="14.25" x14ac:dyDescent="0.2">
      <c r="A54" s="22"/>
      <c r="B54" s="65"/>
      <c r="C54" s="65"/>
      <c r="D54" s="65"/>
      <c r="E54" s="29"/>
      <c r="F54" s="22"/>
    </row>
    <row r="55" spans="1:6" ht="14.25" x14ac:dyDescent="0.2">
      <c r="A55" s="22"/>
      <c r="B55" s="65" t="s">
        <v>81</v>
      </c>
      <c r="C55" s="65"/>
      <c r="D55" s="65"/>
      <c r="E55" s="29"/>
      <c r="F55" s="22"/>
    </row>
    <row r="56" spans="1:6" ht="14.25" x14ac:dyDescent="0.2">
      <c r="A56" s="22"/>
      <c r="B56" s="65"/>
      <c r="C56" s="65"/>
      <c r="D56" s="65"/>
      <c r="E56" s="29"/>
      <c r="F56" s="22"/>
    </row>
    <row r="57" spans="1:6" ht="14.25" x14ac:dyDescent="0.2">
      <c r="A57" s="22"/>
      <c r="B57" s="65" t="s">
        <v>82</v>
      </c>
      <c r="C57" s="65"/>
      <c r="D57" s="65"/>
      <c r="E57" s="29"/>
      <c r="F57" s="22"/>
    </row>
    <row r="58" spans="1:6" ht="14.25" x14ac:dyDescent="0.2">
      <c r="A58" s="22"/>
      <c r="B58" s="65"/>
      <c r="C58" s="65"/>
      <c r="D58" s="65"/>
      <c r="E58" s="29"/>
      <c r="F58" s="22"/>
    </row>
    <row r="59" spans="1:6" ht="14.25" x14ac:dyDescent="0.2">
      <c r="A59" s="22"/>
      <c r="B59" s="65" t="s">
        <v>99</v>
      </c>
      <c r="C59" s="65"/>
      <c r="D59" s="65"/>
      <c r="E59" s="29"/>
      <c r="F59" s="22"/>
    </row>
    <row r="60" spans="1:6" ht="14.25" x14ac:dyDescent="0.2">
      <c r="A60" s="22"/>
      <c r="B60" s="65"/>
      <c r="C60" s="65"/>
      <c r="D60" s="65"/>
      <c r="E60" s="29"/>
      <c r="F60" s="22"/>
    </row>
    <row r="61" spans="1:6" ht="14.25" x14ac:dyDescent="0.2">
      <c r="A61" s="22"/>
      <c r="B61" s="65" t="s">
        <v>100</v>
      </c>
      <c r="C61" s="65"/>
      <c r="D61" s="65"/>
      <c r="E61" s="29"/>
      <c r="F61" s="22"/>
    </row>
    <row r="62" spans="1:6" ht="14.25" x14ac:dyDescent="0.2">
      <c r="A62" s="22"/>
      <c r="B62" s="65"/>
      <c r="C62" s="65"/>
      <c r="D62" s="65"/>
      <c r="E62" s="29"/>
      <c r="F62" s="22"/>
    </row>
    <row r="63" spans="1:6" ht="14.25" x14ac:dyDescent="0.2">
      <c r="A63" s="22"/>
      <c r="B63" s="65" t="s">
        <v>101</v>
      </c>
      <c r="C63" s="65"/>
      <c r="D63" s="65"/>
      <c r="E63" s="29"/>
      <c r="F63" s="22"/>
    </row>
    <row r="64" spans="1:6" ht="14.25" x14ac:dyDescent="0.2">
      <c r="A64" s="22"/>
      <c r="B64" s="65"/>
      <c r="C64" s="65"/>
      <c r="D64" s="65"/>
      <c r="E64" s="29"/>
      <c r="F64" s="22"/>
    </row>
    <row r="65" spans="1:6" ht="14.25" x14ac:dyDescent="0.2">
      <c r="A65" s="22"/>
      <c r="B65" s="65" t="s">
        <v>92</v>
      </c>
      <c r="C65" s="65"/>
      <c r="D65" s="65"/>
      <c r="E65" s="29"/>
      <c r="F65" s="22"/>
    </row>
    <row r="66" spans="1:6" ht="14.25" x14ac:dyDescent="0.2">
      <c r="A66" s="22"/>
      <c r="B66" s="65"/>
      <c r="C66" s="65"/>
      <c r="D66" s="65"/>
      <c r="E66" s="29"/>
      <c r="F66" s="22"/>
    </row>
    <row r="67" spans="1:6" ht="14.25" x14ac:dyDescent="0.2">
      <c r="A67" s="22"/>
      <c r="B67" s="46" t="s">
        <v>16</v>
      </c>
      <c r="C67" s="46"/>
      <c r="D67" s="46"/>
      <c r="E67" s="29"/>
      <c r="F67" s="22"/>
    </row>
    <row r="68" spans="1:6" ht="13.5" customHeight="1" x14ac:dyDescent="0.2">
      <c r="A68" s="22"/>
      <c r="B68" s="65"/>
      <c r="C68" s="65"/>
      <c r="D68" s="65"/>
      <c r="E68" s="29"/>
      <c r="F68" s="22"/>
    </row>
    <row r="69" spans="1:6" ht="13.5" customHeight="1" x14ac:dyDescent="0.2">
      <c r="A69" s="22"/>
      <c r="B69" s="26" t="s">
        <v>22</v>
      </c>
      <c r="C69" s="27"/>
      <c r="D69" s="27"/>
      <c r="E69" s="30">
        <f>13.25*230</f>
        <v>3047.5</v>
      </c>
      <c r="F69" s="22"/>
    </row>
    <row r="70" spans="1:6" ht="13.5" customHeight="1" x14ac:dyDescent="0.2">
      <c r="A70" s="22"/>
      <c r="B70" s="35" t="s">
        <v>19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20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21</v>
      </c>
      <c r="C72" s="27"/>
      <c r="D72" s="27"/>
      <c r="E72" s="30">
        <f>SUM(E69:E71)</f>
        <v>3047.5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152.38</v>
      </c>
      <c r="F73" s="22"/>
    </row>
    <row r="74" spans="1:6" ht="13.5" customHeight="1" x14ac:dyDescent="0.2">
      <c r="A74" s="22"/>
      <c r="B74" s="27" t="s">
        <v>4</v>
      </c>
      <c r="C74" s="48">
        <v>9.9750000000000005E-2</v>
      </c>
      <c r="D74" s="27"/>
      <c r="E74" s="37">
        <f>ROUND(E72*C74,2)</f>
        <v>303.99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23</v>
      </c>
      <c r="C76" s="27"/>
      <c r="D76" s="27"/>
      <c r="E76" s="34">
        <f>SUM(E72:E74)</f>
        <v>3503.87</v>
      </c>
      <c r="F76" s="22"/>
    </row>
    <row r="77" spans="1:6" ht="15.75" thickTop="1" x14ac:dyDescent="0.2">
      <c r="A77" s="22"/>
      <c r="B77" s="67"/>
      <c r="C77" s="67"/>
      <c r="D77" s="67"/>
      <c r="E77" s="38"/>
      <c r="F77" s="22"/>
    </row>
    <row r="78" spans="1:6" ht="15" x14ac:dyDescent="0.2">
      <c r="A78" s="22"/>
      <c r="B78" s="66" t="s">
        <v>25</v>
      </c>
      <c r="C78" s="66"/>
      <c r="D78" s="66"/>
      <c r="E78" s="38">
        <v>0</v>
      </c>
      <c r="F78" s="22"/>
    </row>
    <row r="79" spans="1:6" ht="15" x14ac:dyDescent="0.2">
      <c r="A79" s="22"/>
      <c r="B79" s="67"/>
      <c r="C79" s="67"/>
      <c r="D79" s="67"/>
      <c r="E79" s="38"/>
      <c r="F79" s="22"/>
    </row>
    <row r="80" spans="1:6" ht="19.5" customHeight="1" x14ac:dyDescent="0.2">
      <c r="A80" s="22"/>
      <c r="B80" s="39" t="s">
        <v>24</v>
      </c>
      <c r="C80" s="40"/>
      <c r="D80" s="40"/>
      <c r="E80" s="41">
        <f>E76-E78</f>
        <v>3503.87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71"/>
      <c r="C83" s="71"/>
      <c r="D83" s="71"/>
      <c r="E83" s="71"/>
      <c r="F83" s="22"/>
    </row>
    <row r="84" spans="1:6" ht="14.25" x14ac:dyDescent="0.2">
      <c r="A84" s="64" t="s">
        <v>62</v>
      </c>
      <c r="B84" s="64"/>
      <c r="C84" s="64"/>
      <c r="D84" s="64"/>
      <c r="E84" s="64"/>
      <c r="F84" s="64"/>
    </row>
    <row r="85" spans="1:6" ht="14.25" x14ac:dyDescent="0.2">
      <c r="A85" s="62" t="s">
        <v>63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72"/>
      <c r="C87" s="72"/>
      <c r="D87" s="72"/>
      <c r="E87" s="72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69"/>
      <c r="C90" s="70"/>
      <c r="D90" s="70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4 B55:B68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2"/>
  <sheetViews>
    <sheetView view="pageBreakPreview" topLeftCell="A7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65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49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18</v>
      </c>
      <c r="E28" s="28" t="s">
        <v>104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2" customFormat="1" ht="21.75" customHeight="1" x14ac:dyDescent="0.2">
      <c r="A30" s="68" t="s">
        <v>0</v>
      </c>
      <c r="B30" s="68"/>
      <c r="C30" s="68"/>
      <c r="D30" s="68"/>
      <c r="E30" s="68"/>
      <c r="F30" s="6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61</v>
      </c>
      <c r="C32" s="23"/>
      <c r="D32" s="23"/>
      <c r="E32" s="29"/>
      <c r="F32" s="22"/>
    </row>
    <row r="33" spans="1:6" ht="14.25" x14ac:dyDescent="0.2">
      <c r="A33" s="22"/>
      <c r="B33" s="65"/>
      <c r="C33" s="65"/>
      <c r="D33" s="65"/>
      <c r="E33" s="29"/>
      <c r="F33" s="22"/>
    </row>
    <row r="34" spans="1:6" ht="14.25" x14ac:dyDescent="0.2">
      <c r="A34" s="22"/>
      <c r="B34" s="65"/>
      <c r="C34" s="65"/>
      <c r="D34" s="65"/>
      <c r="E34" s="29"/>
      <c r="F34" s="22"/>
    </row>
    <row r="35" spans="1:6" ht="14.25" x14ac:dyDescent="0.2">
      <c r="A35" s="22"/>
      <c r="B35" s="65" t="s">
        <v>98</v>
      </c>
      <c r="C35" s="65"/>
      <c r="D35" s="65"/>
      <c r="E35" s="29"/>
      <c r="F35" s="22"/>
    </row>
    <row r="36" spans="1:6" ht="14.25" x14ac:dyDescent="0.2">
      <c r="A36" s="22"/>
      <c r="B36" s="65"/>
      <c r="C36" s="65"/>
      <c r="D36" s="65"/>
      <c r="E36" s="29"/>
      <c r="F36" s="22"/>
    </row>
    <row r="37" spans="1:6" ht="14.25" x14ac:dyDescent="0.2">
      <c r="A37" s="22"/>
      <c r="B37" s="65" t="s">
        <v>72</v>
      </c>
      <c r="C37" s="65"/>
      <c r="D37" s="65"/>
      <c r="E37" s="29"/>
      <c r="F37" s="22"/>
    </row>
    <row r="38" spans="1:6" ht="14.25" x14ac:dyDescent="0.2">
      <c r="A38" s="22"/>
      <c r="B38" s="65"/>
      <c r="C38" s="65"/>
      <c r="D38" s="65"/>
      <c r="E38" s="29"/>
      <c r="F38" s="22"/>
    </row>
    <row r="39" spans="1:6" ht="14.25" x14ac:dyDescent="0.2">
      <c r="A39" s="22"/>
      <c r="B39" s="65" t="s">
        <v>2</v>
      </c>
      <c r="C39" s="65"/>
      <c r="D39" s="65"/>
      <c r="E39" s="29"/>
      <c r="F39" s="22"/>
    </row>
    <row r="40" spans="1:6" ht="14.25" x14ac:dyDescent="0.2">
      <c r="A40" s="22"/>
      <c r="B40" s="65"/>
      <c r="C40" s="65"/>
      <c r="D40" s="65"/>
      <c r="E40" s="29"/>
      <c r="F40" s="22"/>
    </row>
    <row r="41" spans="1:6" ht="14.25" x14ac:dyDescent="0.2">
      <c r="A41" s="22"/>
      <c r="B41" s="65" t="s">
        <v>74</v>
      </c>
      <c r="C41" s="65"/>
      <c r="D41" s="65"/>
      <c r="E41" s="29"/>
      <c r="F41" s="22"/>
    </row>
    <row r="42" spans="1:6" ht="14.25" x14ac:dyDescent="0.2">
      <c r="A42" s="22"/>
      <c r="B42" s="65"/>
      <c r="C42" s="65"/>
      <c r="D42" s="65"/>
      <c r="E42" s="29"/>
      <c r="F42" s="22"/>
    </row>
    <row r="43" spans="1:6" ht="14.25" x14ac:dyDescent="0.2">
      <c r="A43" s="22"/>
      <c r="B43" s="65" t="s">
        <v>8</v>
      </c>
      <c r="C43" s="65"/>
      <c r="D43" s="65"/>
      <c r="E43" s="29"/>
      <c r="F43" s="22"/>
    </row>
    <row r="44" spans="1:6" ht="14.25" x14ac:dyDescent="0.2">
      <c r="A44" s="22"/>
      <c r="B44" s="65"/>
      <c r="C44" s="65"/>
      <c r="D44" s="65"/>
      <c r="E44" s="29"/>
      <c r="F44" s="22"/>
    </row>
    <row r="45" spans="1:6" ht="14.25" x14ac:dyDescent="0.2">
      <c r="A45" s="22"/>
      <c r="B45" s="65" t="s">
        <v>75</v>
      </c>
      <c r="C45" s="65"/>
      <c r="D45" s="65"/>
      <c r="E45" s="29"/>
      <c r="F45" s="22"/>
    </row>
    <row r="46" spans="1:6" ht="14.25" x14ac:dyDescent="0.2">
      <c r="A46" s="22"/>
      <c r="B46" s="65"/>
      <c r="C46" s="65"/>
      <c r="D46" s="65"/>
      <c r="E46" s="29"/>
      <c r="F46" s="22"/>
    </row>
    <row r="47" spans="1:6" ht="14.25" x14ac:dyDescent="0.2">
      <c r="A47" s="22"/>
      <c r="B47" s="65" t="s">
        <v>76</v>
      </c>
      <c r="C47" s="65"/>
      <c r="D47" s="65"/>
      <c r="E47" s="29"/>
      <c r="F47" s="22"/>
    </row>
    <row r="48" spans="1:6" ht="14.25" x14ac:dyDescent="0.2">
      <c r="A48" s="22"/>
      <c r="B48" s="65"/>
      <c r="C48" s="65"/>
      <c r="D48" s="65"/>
      <c r="E48" s="29"/>
      <c r="F48" s="22"/>
    </row>
    <row r="49" spans="1:6" ht="14.25" x14ac:dyDescent="0.2">
      <c r="A49" s="22"/>
      <c r="B49" s="65" t="s">
        <v>77</v>
      </c>
      <c r="C49" s="65"/>
      <c r="D49" s="65"/>
      <c r="E49" s="29"/>
      <c r="F49" s="22"/>
    </row>
    <row r="50" spans="1:6" ht="14.25" x14ac:dyDescent="0.2">
      <c r="A50" s="22"/>
      <c r="B50" s="65"/>
      <c r="C50" s="65"/>
      <c r="D50" s="65"/>
      <c r="E50" s="29"/>
      <c r="F50" s="22"/>
    </row>
    <row r="51" spans="1:6" ht="14.25" x14ac:dyDescent="0.2">
      <c r="A51" s="22"/>
      <c r="B51" s="65" t="s">
        <v>11</v>
      </c>
      <c r="C51" s="65"/>
      <c r="D51" s="65"/>
      <c r="E51" s="29"/>
      <c r="F51" s="22"/>
    </row>
    <row r="52" spans="1:6" ht="14.25" x14ac:dyDescent="0.2">
      <c r="A52" s="22"/>
      <c r="B52" s="65"/>
      <c r="C52" s="65"/>
      <c r="D52" s="65"/>
      <c r="E52" s="29"/>
      <c r="F52" s="22"/>
    </row>
    <row r="53" spans="1:6" ht="14.25" x14ac:dyDescent="0.2">
      <c r="A53" s="22"/>
      <c r="B53" s="65" t="s">
        <v>80</v>
      </c>
      <c r="C53" s="65"/>
      <c r="D53" s="65"/>
      <c r="E53" s="29"/>
      <c r="F53" s="22"/>
    </row>
    <row r="54" spans="1:6" ht="14.25" x14ac:dyDescent="0.2">
      <c r="A54" s="22"/>
      <c r="B54" s="65"/>
      <c r="C54" s="65"/>
      <c r="D54" s="65"/>
      <c r="E54" s="29"/>
      <c r="F54" s="22"/>
    </row>
    <row r="55" spans="1:6" ht="14.25" x14ac:dyDescent="0.2">
      <c r="A55" s="22"/>
      <c r="B55" s="65" t="s">
        <v>81</v>
      </c>
      <c r="C55" s="65"/>
      <c r="D55" s="65"/>
      <c r="E55" s="29"/>
      <c r="F55" s="22"/>
    </row>
    <row r="56" spans="1:6" ht="14.25" x14ac:dyDescent="0.2">
      <c r="A56" s="22"/>
      <c r="B56" s="65"/>
      <c r="C56" s="65"/>
      <c r="D56" s="65"/>
      <c r="E56" s="29"/>
      <c r="F56" s="22"/>
    </row>
    <row r="57" spans="1:6" ht="14.25" x14ac:dyDescent="0.2">
      <c r="A57" s="22"/>
      <c r="B57" s="65" t="s">
        <v>82</v>
      </c>
      <c r="C57" s="65"/>
      <c r="D57" s="65"/>
      <c r="E57" s="29"/>
      <c r="F57" s="22"/>
    </row>
    <row r="58" spans="1:6" ht="14.25" x14ac:dyDescent="0.2">
      <c r="A58" s="22"/>
      <c r="B58" s="65"/>
      <c r="C58" s="65"/>
      <c r="D58" s="65"/>
      <c r="E58" s="29"/>
      <c r="F58" s="22"/>
    </row>
    <row r="59" spans="1:6" ht="14.25" x14ac:dyDescent="0.2">
      <c r="A59" s="22"/>
      <c r="B59" s="65" t="s">
        <v>99</v>
      </c>
      <c r="C59" s="65"/>
      <c r="D59" s="65"/>
      <c r="E59" s="29"/>
      <c r="F59" s="22"/>
    </row>
    <row r="60" spans="1:6" ht="14.25" x14ac:dyDescent="0.2">
      <c r="A60" s="22"/>
      <c r="B60" s="65"/>
      <c r="C60" s="65"/>
      <c r="D60" s="65"/>
      <c r="E60" s="29"/>
      <c r="F60" s="22"/>
    </row>
    <row r="61" spans="1:6" ht="14.25" x14ac:dyDescent="0.2">
      <c r="A61" s="22"/>
      <c r="B61" s="65" t="s">
        <v>100</v>
      </c>
      <c r="C61" s="65"/>
      <c r="D61" s="65"/>
      <c r="E61" s="29"/>
      <c r="F61" s="22"/>
    </row>
    <row r="62" spans="1:6" ht="14.25" x14ac:dyDescent="0.2">
      <c r="A62" s="22"/>
      <c r="B62" s="65"/>
      <c r="C62" s="65"/>
      <c r="D62" s="65"/>
      <c r="E62" s="29"/>
      <c r="F62" s="22"/>
    </row>
    <row r="63" spans="1:6" ht="14.25" x14ac:dyDescent="0.2">
      <c r="A63" s="22"/>
      <c r="B63" s="65" t="s">
        <v>101</v>
      </c>
      <c r="C63" s="65"/>
      <c r="D63" s="65"/>
      <c r="E63" s="29"/>
      <c r="F63" s="22"/>
    </row>
    <row r="64" spans="1:6" ht="14.25" x14ac:dyDescent="0.2">
      <c r="A64" s="22"/>
      <c r="B64" s="65"/>
      <c r="C64" s="65"/>
      <c r="D64" s="65"/>
      <c r="E64" s="29"/>
      <c r="F64" s="22"/>
    </row>
    <row r="65" spans="1:6" ht="14.25" x14ac:dyDescent="0.2">
      <c r="A65" s="22"/>
      <c r="B65" s="65" t="s">
        <v>92</v>
      </c>
      <c r="C65" s="65"/>
      <c r="D65" s="65"/>
      <c r="E65" s="29"/>
      <c r="F65" s="22"/>
    </row>
    <row r="66" spans="1:6" ht="14.25" x14ac:dyDescent="0.2">
      <c r="A66" s="22"/>
      <c r="B66" s="65"/>
      <c r="C66" s="65"/>
      <c r="D66" s="65"/>
      <c r="E66" s="29"/>
      <c r="F66" s="22"/>
    </row>
    <row r="67" spans="1:6" ht="14.25" x14ac:dyDescent="0.2">
      <c r="A67" s="22"/>
      <c r="B67" s="46" t="s">
        <v>16</v>
      </c>
      <c r="C67" s="46"/>
      <c r="D67" s="46"/>
      <c r="E67" s="53"/>
      <c r="F67" s="22"/>
    </row>
    <row r="68" spans="1:6" ht="13.5" customHeight="1" x14ac:dyDescent="0.2">
      <c r="A68" s="22"/>
      <c r="B68" s="65"/>
      <c r="C68" s="65"/>
      <c r="D68" s="65"/>
      <c r="E68" s="29"/>
      <c r="F68" s="22"/>
    </row>
    <row r="69" spans="1:6" ht="13.5" customHeight="1" x14ac:dyDescent="0.2">
      <c r="A69" s="22"/>
      <c r="B69" s="26" t="s">
        <v>22</v>
      </c>
      <c r="C69" s="27"/>
      <c r="D69" s="27"/>
      <c r="E69" s="30">
        <f>11.25*230</f>
        <v>2587.5</v>
      </c>
      <c r="F69" s="22"/>
    </row>
    <row r="70" spans="1:6" ht="13.5" customHeight="1" x14ac:dyDescent="0.2">
      <c r="A70" s="22"/>
      <c r="B70" s="35" t="s">
        <v>19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20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21</v>
      </c>
      <c r="C72" s="27"/>
      <c r="D72" s="27"/>
      <c r="E72" s="30">
        <f>SUM(E69:E71)</f>
        <v>2587.5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129.38</v>
      </c>
      <c r="F73" s="22"/>
    </row>
    <row r="74" spans="1:6" ht="13.5" customHeight="1" x14ac:dyDescent="0.2">
      <c r="A74" s="22"/>
      <c r="B74" s="27" t="s">
        <v>4</v>
      </c>
      <c r="C74" s="48">
        <v>9.9750000000000005E-2</v>
      </c>
      <c r="D74" s="27"/>
      <c r="E74" s="37">
        <f>ROUND(E72*C74,2)</f>
        <v>258.10000000000002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23</v>
      </c>
      <c r="C76" s="27"/>
      <c r="D76" s="27"/>
      <c r="E76" s="34">
        <f>SUM(E72:E74)</f>
        <v>2974.98</v>
      </c>
      <c r="F76" s="22"/>
    </row>
    <row r="77" spans="1:6" ht="15.75" thickTop="1" x14ac:dyDescent="0.2">
      <c r="A77" s="22"/>
      <c r="B77" s="67"/>
      <c r="C77" s="67"/>
      <c r="D77" s="67"/>
      <c r="E77" s="38"/>
      <c r="F77" s="22"/>
    </row>
    <row r="78" spans="1:6" ht="15" x14ac:dyDescent="0.2">
      <c r="A78" s="22"/>
      <c r="B78" s="66" t="s">
        <v>25</v>
      </c>
      <c r="C78" s="66"/>
      <c r="D78" s="66"/>
      <c r="E78" s="38">
        <v>0</v>
      </c>
      <c r="F78" s="22"/>
    </row>
    <row r="79" spans="1:6" ht="15" x14ac:dyDescent="0.2">
      <c r="A79" s="22"/>
      <c r="B79" s="67"/>
      <c r="C79" s="67"/>
      <c r="D79" s="67"/>
      <c r="E79" s="38"/>
      <c r="F79" s="22"/>
    </row>
    <row r="80" spans="1:6" ht="19.5" customHeight="1" x14ac:dyDescent="0.2">
      <c r="A80" s="22"/>
      <c r="B80" s="39" t="s">
        <v>24</v>
      </c>
      <c r="C80" s="40"/>
      <c r="D80" s="40"/>
      <c r="E80" s="41">
        <f>E76-E78</f>
        <v>2974.98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71"/>
      <c r="C83" s="71"/>
      <c r="D83" s="71"/>
      <c r="E83" s="71"/>
      <c r="F83" s="22"/>
    </row>
    <row r="84" spans="1:6" ht="14.25" x14ac:dyDescent="0.2">
      <c r="A84" s="64" t="s">
        <v>62</v>
      </c>
      <c r="B84" s="64"/>
      <c r="C84" s="64"/>
      <c r="D84" s="64"/>
      <c r="E84" s="64"/>
      <c r="F84" s="64"/>
    </row>
    <row r="85" spans="1:6" ht="14.25" x14ac:dyDescent="0.2">
      <c r="A85" s="62" t="s">
        <v>63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72"/>
      <c r="C87" s="72"/>
      <c r="D87" s="72"/>
      <c r="E87" s="72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69"/>
      <c r="C90" s="70"/>
      <c r="D90" s="70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2"/>
  <sheetViews>
    <sheetView view="pageBreakPreview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102</v>
      </c>
      <c r="C25" s="22"/>
      <c r="D25" s="22"/>
      <c r="E25" s="22"/>
      <c r="F25" s="22"/>
    </row>
    <row r="26" spans="1:6" ht="33.75" customHeight="1" x14ac:dyDescent="0.2">
      <c r="A26" s="18"/>
      <c r="B26" s="49" t="s">
        <v>103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18</v>
      </c>
      <c r="E28" s="28" t="s">
        <v>106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2" customFormat="1" ht="21.75" customHeight="1" x14ac:dyDescent="0.2">
      <c r="A30" s="68" t="s">
        <v>0</v>
      </c>
      <c r="B30" s="68"/>
      <c r="C30" s="68"/>
      <c r="D30" s="68"/>
      <c r="E30" s="68"/>
      <c r="F30" s="6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61</v>
      </c>
      <c r="C32" s="23"/>
      <c r="D32" s="23"/>
      <c r="E32" s="29"/>
      <c r="F32" s="22"/>
    </row>
    <row r="33" spans="1:6" ht="14.25" x14ac:dyDescent="0.2">
      <c r="A33" s="22"/>
      <c r="B33" s="65"/>
      <c r="C33" s="65"/>
      <c r="D33" s="65"/>
      <c r="E33" s="29"/>
      <c r="F33" s="22"/>
    </row>
    <row r="34" spans="1:6" ht="14.25" x14ac:dyDescent="0.2">
      <c r="A34" s="22"/>
      <c r="B34" s="65"/>
      <c r="C34" s="65"/>
      <c r="D34" s="65"/>
      <c r="E34" s="29"/>
      <c r="F34" s="22"/>
    </row>
    <row r="35" spans="1:6" ht="14.25" x14ac:dyDescent="0.2">
      <c r="A35" s="22"/>
      <c r="B35" s="65" t="s">
        <v>98</v>
      </c>
      <c r="C35" s="65"/>
      <c r="D35" s="65"/>
      <c r="E35" s="29"/>
      <c r="F35" s="22"/>
    </row>
    <row r="36" spans="1:6" ht="14.25" x14ac:dyDescent="0.2">
      <c r="A36" s="22"/>
      <c r="B36" s="65"/>
      <c r="C36" s="65"/>
      <c r="D36" s="65"/>
      <c r="E36" s="29"/>
      <c r="F36" s="22"/>
    </row>
    <row r="37" spans="1:6" ht="14.25" x14ac:dyDescent="0.2">
      <c r="A37" s="22"/>
      <c r="B37" s="65" t="s">
        <v>72</v>
      </c>
      <c r="C37" s="65"/>
      <c r="D37" s="65"/>
      <c r="E37" s="29"/>
      <c r="F37" s="22"/>
    </row>
    <row r="38" spans="1:6" ht="14.25" x14ac:dyDescent="0.2">
      <c r="A38" s="22"/>
      <c r="B38" s="65"/>
      <c r="C38" s="65"/>
      <c r="D38" s="65"/>
      <c r="E38" s="29"/>
      <c r="F38" s="22"/>
    </row>
    <row r="39" spans="1:6" ht="14.25" x14ac:dyDescent="0.2">
      <c r="A39" s="22"/>
      <c r="B39" s="65" t="s">
        <v>2</v>
      </c>
      <c r="C39" s="65"/>
      <c r="D39" s="65"/>
      <c r="E39" s="29"/>
      <c r="F39" s="22"/>
    </row>
    <row r="40" spans="1:6" ht="14.25" x14ac:dyDescent="0.2">
      <c r="A40" s="22"/>
      <c r="B40" s="65"/>
      <c r="C40" s="65"/>
      <c r="D40" s="65"/>
      <c r="E40" s="29"/>
      <c r="F40" s="22"/>
    </row>
    <row r="41" spans="1:6" ht="14.25" x14ac:dyDescent="0.2">
      <c r="A41" s="22"/>
      <c r="B41" s="65" t="s">
        <v>74</v>
      </c>
      <c r="C41" s="65"/>
      <c r="D41" s="65"/>
      <c r="E41" s="29"/>
      <c r="F41" s="22"/>
    </row>
    <row r="42" spans="1:6" ht="14.25" x14ac:dyDescent="0.2">
      <c r="A42" s="22"/>
      <c r="B42" s="65"/>
      <c r="C42" s="65"/>
      <c r="D42" s="65"/>
      <c r="E42" s="29"/>
      <c r="F42" s="22"/>
    </row>
    <row r="43" spans="1:6" ht="14.25" x14ac:dyDescent="0.2">
      <c r="A43" s="22"/>
      <c r="B43" s="65" t="s">
        <v>8</v>
      </c>
      <c r="C43" s="65"/>
      <c r="D43" s="65"/>
      <c r="E43" s="29"/>
      <c r="F43" s="22"/>
    </row>
    <row r="44" spans="1:6" ht="14.25" x14ac:dyDescent="0.2">
      <c r="A44" s="22"/>
      <c r="B44" s="65"/>
      <c r="C44" s="65"/>
      <c r="D44" s="65"/>
      <c r="E44" s="29"/>
      <c r="F44" s="22"/>
    </row>
    <row r="45" spans="1:6" ht="14.25" x14ac:dyDescent="0.2">
      <c r="A45" s="22"/>
      <c r="B45" s="65" t="s">
        <v>75</v>
      </c>
      <c r="C45" s="65"/>
      <c r="D45" s="65"/>
      <c r="E45" s="29"/>
      <c r="F45" s="22"/>
    </row>
    <row r="46" spans="1:6" ht="14.25" x14ac:dyDescent="0.2">
      <c r="A46" s="22"/>
      <c r="B46" s="65"/>
      <c r="C46" s="65"/>
      <c r="D46" s="65"/>
      <c r="E46" s="29"/>
      <c r="F46" s="22"/>
    </row>
    <row r="47" spans="1:6" ht="14.25" x14ac:dyDescent="0.2">
      <c r="A47" s="22"/>
      <c r="B47" s="65" t="s">
        <v>76</v>
      </c>
      <c r="C47" s="65"/>
      <c r="D47" s="65"/>
      <c r="E47" s="29"/>
      <c r="F47" s="22"/>
    </row>
    <row r="48" spans="1:6" ht="14.25" x14ac:dyDescent="0.2">
      <c r="A48" s="22"/>
      <c r="B48" s="65"/>
      <c r="C48" s="65"/>
      <c r="D48" s="65"/>
      <c r="E48" s="29"/>
      <c r="F48" s="22"/>
    </row>
    <row r="49" spans="1:6" ht="14.25" x14ac:dyDescent="0.2">
      <c r="A49" s="22"/>
      <c r="B49" s="65" t="s">
        <v>77</v>
      </c>
      <c r="C49" s="65"/>
      <c r="D49" s="65"/>
      <c r="E49" s="29"/>
      <c r="F49" s="22"/>
    </row>
    <row r="50" spans="1:6" ht="14.25" x14ac:dyDescent="0.2">
      <c r="A50" s="22"/>
      <c r="B50" s="65"/>
      <c r="C50" s="65"/>
      <c r="D50" s="65"/>
      <c r="E50" s="29"/>
      <c r="F50" s="22"/>
    </row>
    <row r="51" spans="1:6" ht="14.25" x14ac:dyDescent="0.2">
      <c r="A51" s="22"/>
      <c r="B51" s="65" t="s">
        <v>11</v>
      </c>
      <c r="C51" s="65"/>
      <c r="D51" s="65"/>
      <c r="E51" s="29"/>
      <c r="F51" s="22"/>
    </row>
    <row r="52" spans="1:6" ht="14.25" x14ac:dyDescent="0.2">
      <c r="A52" s="22"/>
      <c r="B52" s="65"/>
      <c r="C52" s="65"/>
      <c r="D52" s="65"/>
      <c r="E52" s="29"/>
      <c r="F52" s="22"/>
    </row>
    <row r="53" spans="1:6" ht="14.25" x14ac:dyDescent="0.2">
      <c r="A53" s="22"/>
      <c r="B53" s="65" t="s">
        <v>80</v>
      </c>
      <c r="C53" s="65"/>
      <c r="D53" s="65"/>
      <c r="E53" s="29"/>
      <c r="F53" s="22"/>
    </row>
    <row r="54" spans="1:6" ht="14.25" x14ac:dyDescent="0.2">
      <c r="A54" s="22"/>
      <c r="B54" s="65"/>
      <c r="C54" s="65"/>
      <c r="D54" s="65"/>
      <c r="E54" s="29"/>
      <c r="F54" s="22"/>
    </row>
    <row r="55" spans="1:6" ht="14.25" x14ac:dyDescent="0.2">
      <c r="A55" s="22"/>
      <c r="B55" s="65" t="s">
        <v>81</v>
      </c>
      <c r="C55" s="65"/>
      <c r="D55" s="65"/>
      <c r="E55" s="29"/>
      <c r="F55" s="22"/>
    </row>
    <row r="56" spans="1:6" ht="14.25" x14ac:dyDescent="0.2">
      <c r="A56" s="22"/>
      <c r="B56" s="65"/>
      <c r="C56" s="65"/>
      <c r="D56" s="65"/>
      <c r="E56" s="29"/>
      <c r="F56" s="22"/>
    </row>
    <row r="57" spans="1:6" ht="14.25" x14ac:dyDescent="0.2">
      <c r="A57" s="22"/>
      <c r="B57" s="65" t="s">
        <v>82</v>
      </c>
      <c r="C57" s="65"/>
      <c r="D57" s="65"/>
      <c r="E57" s="29"/>
      <c r="F57" s="22"/>
    </row>
    <row r="58" spans="1:6" ht="14.25" x14ac:dyDescent="0.2">
      <c r="A58" s="22"/>
      <c r="B58" s="65"/>
      <c r="C58" s="65"/>
      <c r="D58" s="65"/>
      <c r="E58" s="29"/>
      <c r="F58" s="22"/>
    </row>
    <row r="59" spans="1:6" ht="14.25" x14ac:dyDescent="0.2">
      <c r="A59" s="22"/>
      <c r="B59" s="65" t="s">
        <v>99</v>
      </c>
      <c r="C59" s="65"/>
      <c r="D59" s="65"/>
      <c r="E59" s="29"/>
      <c r="F59" s="22"/>
    </row>
    <row r="60" spans="1:6" ht="14.25" x14ac:dyDescent="0.2">
      <c r="A60" s="22"/>
      <c r="B60" s="65"/>
      <c r="C60" s="65"/>
      <c r="D60" s="65"/>
      <c r="E60" s="29"/>
      <c r="F60" s="22"/>
    </row>
    <row r="61" spans="1:6" ht="14.25" x14ac:dyDescent="0.2">
      <c r="A61" s="22"/>
      <c r="B61" s="65" t="s">
        <v>100</v>
      </c>
      <c r="C61" s="65"/>
      <c r="D61" s="65"/>
      <c r="E61" s="29"/>
      <c r="F61" s="22"/>
    </row>
    <row r="62" spans="1:6" ht="14.25" x14ac:dyDescent="0.2">
      <c r="A62" s="22"/>
      <c r="B62" s="65"/>
      <c r="C62" s="65"/>
      <c r="D62" s="65"/>
      <c r="E62" s="29"/>
      <c r="F62" s="22"/>
    </row>
    <row r="63" spans="1:6" ht="14.25" x14ac:dyDescent="0.2">
      <c r="A63" s="22"/>
      <c r="B63" s="65" t="s">
        <v>101</v>
      </c>
      <c r="C63" s="65"/>
      <c r="D63" s="65"/>
      <c r="E63" s="29"/>
      <c r="F63" s="22"/>
    </row>
    <row r="64" spans="1:6" ht="14.25" x14ac:dyDescent="0.2">
      <c r="A64" s="22"/>
      <c r="B64" s="65"/>
      <c r="C64" s="65"/>
      <c r="D64" s="65"/>
      <c r="E64" s="29"/>
      <c r="F64" s="22"/>
    </row>
    <row r="65" spans="1:6" ht="14.25" x14ac:dyDescent="0.2">
      <c r="A65" s="22"/>
      <c r="B65" s="65" t="s">
        <v>92</v>
      </c>
      <c r="C65" s="65"/>
      <c r="D65" s="65"/>
      <c r="E65" s="29"/>
      <c r="F65" s="22"/>
    </row>
    <row r="66" spans="1:6" ht="14.25" x14ac:dyDescent="0.2">
      <c r="A66" s="22"/>
      <c r="B66" s="65"/>
      <c r="C66" s="65"/>
      <c r="D66" s="65"/>
      <c r="E66" s="29"/>
      <c r="F66" s="22"/>
    </row>
    <row r="67" spans="1:6" ht="14.25" x14ac:dyDescent="0.2">
      <c r="A67" s="22"/>
      <c r="B67" s="46" t="s">
        <v>16</v>
      </c>
      <c r="C67" s="46"/>
      <c r="D67" s="46"/>
      <c r="E67" s="29"/>
      <c r="F67" s="22"/>
    </row>
    <row r="68" spans="1:6" ht="13.5" customHeight="1" x14ac:dyDescent="0.2">
      <c r="A68" s="22"/>
      <c r="B68" s="65"/>
      <c r="C68" s="65"/>
      <c r="D68" s="65"/>
      <c r="E68" s="53"/>
      <c r="F68" s="22"/>
    </row>
    <row r="69" spans="1:6" ht="13.5" customHeight="1" x14ac:dyDescent="0.2">
      <c r="A69" s="22"/>
      <c r="B69" s="26" t="s">
        <v>22</v>
      </c>
      <c r="C69" s="27"/>
      <c r="D69" s="27"/>
      <c r="E69" s="30">
        <f>12.75*230</f>
        <v>2932.5</v>
      </c>
      <c r="F69" s="22"/>
    </row>
    <row r="70" spans="1:6" ht="13.5" customHeight="1" x14ac:dyDescent="0.2">
      <c r="A70" s="22"/>
      <c r="B70" s="35" t="s">
        <v>19</v>
      </c>
      <c r="C70" s="27"/>
      <c r="D70" s="27"/>
      <c r="E70" s="31">
        <v>50</v>
      </c>
      <c r="F70" s="22"/>
    </row>
    <row r="71" spans="1:6" ht="13.5" customHeight="1" x14ac:dyDescent="0.2">
      <c r="A71" s="22"/>
      <c r="B71" s="35" t="s">
        <v>20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21</v>
      </c>
      <c r="C72" s="27"/>
      <c r="D72" s="27"/>
      <c r="E72" s="30">
        <f>SUM(E69:E71)</f>
        <v>2982.5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149.13</v>
      </c>
      <c r="F73" s="22"/>
    </row>
    <row r="74" spans="1:6" ht="13.5" customHeight="1" x14ac:dyDescent="0.2">
      <c r="A74" s="22"/>
      <c r="B74" s="27" t="s">
        <v>4</v>
      </c>
      <c r="C74" s="48">
        <v>9.9750000000000005E-2</v>
      </c>
      <c r="D74" s="27"/>
      <c r="E74" s="37">
        <f>ROUND(E72*C74,2)</f>
        <v>297.5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23</v>
      </c>
      <c r="C76" s="27"/>
      <c r="D76" s="27"/>
      <c r="E76" s="34">
        <f>SUM(E72:E74)</f>
        <v>3429.13</v>
      </c>
      <c r="F76" s="22"/>
    </row>
    <row r="77" spans="1:6" ht="15.75" thickTop="1" x14ac:dyDescent="0.2">
      <c r="A77" s="22"/>
      <c r="B77" s="67"/>
      <c r="C77" s="67"/>
      <c r="D77" s="67"/>
      <c r="E77" s="38"/>
      <c r="F77" s="22"/>
    </row>
    <row r="78" spans="1:6" ht="15" x14ac:dyDescent="0.2">
      <c r="A78" s="22"/>
      <c r="B78" s="66" t="s">
        <v>25</v>
      </c>
      <c r="C78" s="66"/>
      <c r="D78" s="66"/>
      <c r="E78" s="38">
        <v>0</v>
      </c>
      <c r="F78" s="22"/>
    </row>
    <row r="79" spans="1:6" ht="15" x14ac:dyDescent="0.2">
      <c r="A79" s="22"/>
      <c r="B79" s="67"/>
      <c r="C79" s="67"/>
      <c r="D79" s="67"/>
      <c r="E79" s="38"/>
      <c r="F79" s="22"/>
    </row>
    <row r="80" spans="1:6" ht="19.5" customHeight="1" x14ac:dyDescent="0.2">
      <c r="A80" s="22"/>
      <c r="B80" s="39" t="s">
        <v>24</v>
      </c>
      <c r="C80" s="40"/>
      <c r="D80" s="40"/>
      <c r="E80" s="41">
        <f>E76-E78</f>
        <v>3429.13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71"/>
      <c r="C83" s="71"/>
      <c r="D83" s="71"/>
      <c r="E83" s="71"/>
      <c r="F83" s="22"/>
    </row>
    <row r="84" spans="1:6" ht="14.25" x14ac:dyDescent="0.2">
      <c r="A84" s="64" t="s">
        <v>62</v>
      </c>
      <c r="B84" s="64"/>
      <c r="C84" s="64"/>
      <c r="D84" s="64"/>
      <c r="E84" s="64"/>
      <c r="F84" s="64"/>
    </row>
    <row r="85" spans="1:6" ht="14.25" x14ac:dyDescent="0.2">
      <c r="A85" s="62" t="s">
        <v>63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72"/>
      <c r="C87" s="72"/>
      <c r="D87" s="72"/>
      <c r="E87" s="72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69"/>
      <c r="C90" s="70"/>
      <c r="D90" s="70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8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20</vt:i4>
      </vt:variant>
      <vt:variant>
        <vt:lpstr>Plages nommées</vt:lpstr>
      </vt:variant>
      <vt:variant>
        <vt:i4>47</vt:i4>
      </vt:variant>
    </vt:vector>
  </HeadingPairs>
  <TitlesOfParts>
    <vt:vector size="67" baseType="lpstr">
      <vt:lpstr>21-07-10</vt:lpstr>
      <vt:lpstr>28-09-10</vt:lpstr>
      <vt:lpstr>07-12-10</vt:lpstr>
      <vt:lpstr>22-12-10</vt:lpstr>
      <vt:lpstr>02-02-11</vt:lpstr>
      <vt:lpstr>27-05-2011</vt:lpstr>
      <vt:lpstr>03-03-15</vt:lpstr>
      <vt:lpstr>03-03-15 (3)</vt:lpstr>
      <vt:lpstr>03-03-15 (2)</vt:lpstr>
      <vt:lpstr>21-07-15</vt:lpstr>
      <vt:lpstr>31-03-16</vt:lpstr>
      <vt:lpstr>31-05-16</vt:lpstr>
      <vt:lpstr>08-07-16</vt:lpstr>
      <vt:lpstr>02-07-17</vt:lpstr>
      <vt:lpstr>02-07-17(2)</vt:lpstr>
      <vt:lpstr>14-06-18</vt:lpstr>
      <vt:lpstr>14-06-18(2)</vt:lpstr>
      <vt:lpstr>18-04-19</vt:lpstr>
      <vt:lpstr>30-03-22</vt:lpstr>
      <vt:lpstr>Activités</vt:lpstr>
      <vt:lpstr>'02-07-17'!Liste_Activités</vt:lpstr>
      <vt:lpstr>'02-07-17(2)'!Liste_Activités</vt:lpstr>
      <vt:lpstr>'03-03-15'!Liste_Activités</vt:lpstr>
      <vt:lpstr>'03-03-15 (2)'!Liste_Activités</vt:lpstr>
      <vt:lpstr>'03-03-15 (3)'!Liste_Activités</vt:lpstr>
      <vt:lpstr>'08-07-16'!Liste_Activités</vt:lpstr>
      <vt:lpstr>'14-06-18'!Liste_Activités</vt:lpstr>
      <vt:lpstr>'14-06-18(2)'!Liste_Activités</vt:lpstr>
      <vt:lpstr>'18-04-19'!Liste_Activités</vt:lpstr>
      <vt:lpstr>'21-07-15'!Liste_Activités</vt:lpstr>
      <vt:lpstr>'30-03-22'!Liste_Activités</vt:lpstr>
      <vt:lpstr>'31-03-16'!Liste_Activités</vt:lpstr>
      <vt:lpstr>'31-05-16'!Liste_Activités</vt:lpstr>
      <vt:lpstr>Activités!Liste_Activités</vt:lpstr>
      <vt:lpstr>'02-07-17'!Print_Area</vt:lpstr>
      <vt:lpstr>'02-07-17(2)'!Print_Area</vt:lpstr>
      <vt:lpstr>'03-03-15'!Print_Area</vt:lpstr>
      <vt:lpstr>'03-03-15 (2)'!Print_Area</vt:lpstr>
      <vt:lpstr>'03-03-15 (3)'!Print_Area</vt:lpstr>
      <vt:lpstr>'08-07-16'!Print_Area</vt:lpstr>
      <vt:lpstr>'14-06-18'!Print_Area</vt:lpstr>
      <vt:lpstr>'14-06-18(2)'!Print_Area</vt:lpstr>
      <vt:lpstr>'18-04-19'!Print_Area</vt:lpstr>
      <vt:lpstr>'21-07-15'!Print_Area</vt:lpstr>
      <vt:lpstr>'30-03-22'!Print_Area</vt:lpstr>
      <vt:lpstr>'31-03-16'!Print_Area</vt:lpstr>
      <vt:lpstr>'31-05-16'!Print_Area</vt:lpstr>
      <vt:lpstr>Activités!Print_Area</vt:lpstr>
      <vt:lpstr>'02-02-11'!Zone_d_impression</vt:lpstr>
      <vt:lpstr>'02-07-17'!Zone_d_impression</vt:lpstr>
      <vt:lpstr>'02-07-17(2)'!Zone_d_impression</vt:lpstr>
      <vt:lpstr>'03-03-15'!Zone_d_impression</vt:lpstr>
      <vt:lpstr>'03-03-15 (2)'!Zone_d_impression</vt:lpstr>
      <vt:lpstr>'03-03-15 (3)'!Zone_d_impression</vt:lpstr>
      <vt:lpstr>'07-12-10'!Zone_d_impression</vt:lpstr>
      <vt:lpstr>'08-07-16'!Zone_d_impression</vt:lpstr>
      <vt:lpstr>'14-06-18'!Zone_d_impression</vt:lpstr>
      <vt:lpstr>'14-06-18(2)'!Zone_d_impression</vt:lpstr>
      <vt:lpstr>'18-04-19'!Zone_d_impression</vt:lpstr>
      <vt:lpstr>'21-07-10'!Zone_d_impression</vt:lpstr>
      <vt:lpstr>'21-07-15'!Zone_d_impression</vt:lpstr>
      <vt:lpstr>'22-12-10'!Zone_d_impression</vt:lpstr>
      <vt:lpstr>'27-05-2011'!Zone_d_impression</vt:lpstr>
      <vt:lpstr>'28-09-10'!Zone_d_impression</vt:lpstr>
      <vt:lpstr>'30-03-22'!Zone_d_impression</vt:lpstr>
      <vt:lpstr>'31-03-16'!Zone_d_impression</vt:lpstr>
      <vt:lpstr>'31-05-16'!Zone_d_impression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2022-03-30T23:06:19Z</cp:lastPrinted>
  <dcterms:created xsi:type="dcterms:W3CDTF">1996-11-05T19:10:39Z</dcterms:created>
  <dcterms:modified xsi:type="dcterms:W3CDTF">2022-03-30T23:06:39Z</dcterms:modified>
</cp:coreProperties>
</file>