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F42C1624-82E6-402D-B687-833453A30D99}" xr6:coauthVersionLast="47" xr6:coauthVersionMax="47" xr10:uidLastSave="{00000000-0000-0000-0000-000000000000}"/>
  <bookViews>
    <workbookView xWindow="-120" yWindow="-120" windowWidth="38640" windowHeight="15840" firstSheet="2" activeTab="16" xr2:uid="{00000000-000D-0000-FFFF-FFFF00000000}"/>
  </bookViews>
  <sheets>
    <sheet name="27-04-10" sheetId="4" r:id="rId1"/>
    <sheet name="19-04-11" sheetId="6" r:id="rId2"/>
    <sheet name="03-05-12" sheetId="7" r:id="rId3"/>
    <sheet name="10-04-13" sheetId="8" r:id="rId4"/>
    <sheet name="10-04-14" sheetId="9" r:id="rId5"/>
    <sheet name="07-04-15" sheetId="11" r:id="rId6"/>
    <sheet name="01-04-16" sheetId="12" r:id="rId7"/>
    <sheet name="01-04-16 (2)" sheetId="13" r:id="rId8"/>
    <sheet name="31-05-16" sheetId="14" r:id="rId9"/>
    <sheet name="27-04-17" sheetId="15" r:id="rId10"/>
    <sheet name="22-04-2018" sheetId="16" r:id="rId11"/>
    <sheet name="23-04-19" sheetId="17" r:id="rId12"/>
    <sheet name="03-04-20" sheetId="18" r:id="rId13"/>
    <sheet name="17-04-21" sheetId="19" r:id="rId14"/>
    <sheet name="25-04-22" sheetId="20" r:id="rId15"/>
    <sheet name="30-04-23" sheetId="21" r:id="rId16"/>
    <sheet name="12-05-24" sheetId="22" r:id="rId17"/>
    <sheet name="Activités" sheetId="5" r:id="rId18"/>
  </sheets>
  <definedNames>
    <definedName name="Liste_Activités" localSheetId="6">Activités!$C$5:$C$45</definedName>
    <definedName name="Liste_Activités" localSheetId="7">Activités!$C$5:$C$45</definedName>
    <definedName name="Liste_Activités" localSheetId="12">Activités!$C$5:$C$45</definedName>
    <definedName name="Liste_Activités" localSheetId="5">Activités!$C$5:$C$45</definedName>
    <definedName name="Liste_Activités" localSheetId="16">Activités!$C$5:$C$45</definedName>
    <definedName name="Liste_Activités" localSheetId="13">Activités!$C$5:$C$45</definedName>
    <definedName name="Liste_Activités" localSheetId="10">Activités!$C$5:$C$45</definedName>
    <definedName name="Liste_Activités" localSheetId="11">Activités!$C$5:$C$45</definedName>
    <definedName name="Liste_Activités" localSheetId="14">Activités!$C$5:$C$45</definedName>
    <definedName name="Liste_Activités" localSheetId="9">Activités!$C$5:$C$45</definedName>
    <definedName name="Liste_Activités" localSheetId="15">Activités!$C$5:$C$45</definedName>
    <definedName name="Liste_Activités" localSheetId="8">Activités!$C$5:$C$45</definedName>
    <definedName name="Liste_Activités">Activités!$C$5:$C$45</definedName>
    <definedName name="Print_Area" localSheetId="6">'01-04-16'!$A$1:$F$89</definedName>
    <definedName name="Print_Area" localSheetId="7">'01-04-16 (2)'!$A$1:$F$89</definedName>
    <definedName name="Print_Area" localSheetId="12">'03-04-20'!$A$1:$F$89</definedName>
    <definedName name="Print_Area" localSheetId="5">'07-04-15'!$A$1:$F$89</definedName>
    <definedName name="Print_Area" localSheetId="16">'12-05-24'!$A$1:$F$88</definedName>
    <definedName name="Print_Area" localSheetId="13">'17-04-21'!$A$1:$F$89</definedName>
    <definedName name="Print_Area" localSheetId="10">'22-04-2018'!$A$1:$F$89</definedName>
    <definedName name="Print_Area" localSheetId="11">'23-04-19'!$A$1:$F$89</definedName>
    <definedName name="Print_Area" localSheetId="14">'25-04-22'!$A$1:$F$88</definedName>
    <definedName name="Print_Area" localSheetId="9">'27-04-17'!$A$1:$F$89</definedName>
    <definedName name="Print_Area" localSheetId="15">'30-04-23'!$A$1:$F$88</definedName>
    <definedName name="Print_Area" localSheetId="8">'31-05-16'!$A$1:$F$88</definedName>
    <definedName name="_xlnm.Print_Area" localSheetId="6">'01-04-16'!$A$1:$F$89</definedName>
    <definedName name="_xlnm.Print_Area" localSheetId="7">'01-04-16 (2)'!$A$1:$F$89</definedName>
    <definedName name="_xlnm.Print_Area" localSheetId="12">'03-04-20'!$A$1:$F$89</definedName>
    <definedName name="_xlnm.Print_Area" localSheetId="2">'03-05-12'!$A$1:$F$95</definedName>
    <definedName name="_xlnm.Print_Area" localSheetId="5">'07-04-15'!$A$1:$F$89</definedName>
    <definedName name="_xlnm.Print_Area" localSheetId="3">'10-04-13'!$A$1:$F$95</definedName>
    <definedName name="_xlnm.Print_Area" localSheetId="4">'10-04-14'!$A$1:$F$95</definedName>
    <definedName name="_xlnm.Print_Area" localSheetId="16">'12-05-24'!$A$1:$F$88</definedName>
    <definedName name="_xlnm.Print_Area" localSheetId="13">'17-04-21'!$A$1:$F$89</definedName>
    <definedName name="_xlnm.Print_Area" localSheetId="1">'19-04-11'!$A$1:$F$95</definedName>
    <definedName name="_xlnm.Print_Area" localSheetId="10">'22-04-2018'!$A$1:$F$89</definedName>
    <definedName name="_xlnm.Print_Area" localSheetId="11">'23-04-19'!$A$1:$F$89</definedName>
    <definedName name="_xlnm.Print_Area" localSheetId="14">'25-04-22'!$A$1:$F$88</definedName>
    <definedName name="_xlnm.Print_Area" localSheetId="0">'27-04-10'!$A$1:$F$95</definedName>
    <definedName name="_xlnm.Print_Area" localSheetId="9">'27-04-17'!$A$1:$F$89</definedName>
    <definedName name="_xlnm.Print_Area" localSheetId="15">'30-04-23'!$A$1:$F$88</definedName>
    <definedName name="_xlnm.Print_Area" localSheetId="8">'31-05-16'!$A$1:$F$88</definedName>
    <definedName name="_xlnm.Print_Area" localSheetId="17">Activités!$A$1:$D$45</definedName>
    <definedName name="Zone_impres_MI" localSheetId="6">#REF!</definedName>
    <definedName name="Zone_impres_MI" localSheetId="7">#REF!</definedName>
    <definedName name="Zone_impres_MI" localSheetId="12">#REF!</definedName>
    <definedName name="Zone_impres_MI" localSheetId="2">#REF!</definedName>
    <definedName name="Zone_impres_MI" localSheetId="5">#REF!</definedName>
    <definedName name="Zone_impres_MI" localSheetId="3">#REF!</definedName>
    <definedName name="Zone_impres_MI" localSheetId="4">#REF!</definedName>
    <definedName name="Zone_impres_MI" localSheetId="16">#REF!</definedName>
    <definedName name="Zone_impres_MI" localSheetId="13">#REF!</definedName>
    <definedName name="Zone_impres_MI" localSheetId="1">#REF!</definedName>
    <definedName name="Zone_impres_MI" localSheetId="10">#REF!</definedName>
    <definedName name="Zone_impres_MI" localSheetId="11">#REF!</definedName>
    <definedName name="Zone_impres_MI" localSheetId="14">#REF!</definedName>
    <definedName name="Zone_impres_MI" localSheetId="9">#REF!</definedName>
    <definedName name="Zone_impres_MI" localSheetId="15">#REF!</definedName>
    <definedName name="Zone_impres_MI" localSheetId="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22" l="1"/>
  <c r="E71" i="22" s="1"/>
  <c r="E68" i="21"/>
  <c r="E71" i="21" s="1"/>
  <c r="E68" i="20"/>
  <c r="E71" i="20"/>
  <c r="E72" i="20"/>
  <c r="E73" i="20"/>
  <c r="E75" i="20"/>
  <c r="E79" i="20"/>
  <c r="E69" i="19"/>
  <c r="E72" i="19"/>
  <c r="E73" i="19"/>
  <c r="E74" i="19"/>
  <c r="E76" i="19"/>
  <c r="E80" i="19"/>
  <c r="E69" i="18"/>
  <c r="E72" i="18"/>
  <c r="E73" i="18"/>
  <c r="E74" i="18"/>
  <c r="E76" i="18"/>
  <c r="E80" i="18"/>
  <c r="E69" i="17"/>
  <c r="E72" i="17"/>
  <c r="E73" i="17"/>
  <c r="E74" i="17"/>
  <c r="E76" i="17"/>
  <c r="E80" i="17"/>
  <c r="E69" i="16"/>
  <c r="E72" i="16"/>
  <c r="E73" i="16"/>
  <c r="E74" i="16"/>
  <c r="E76" i="16"/>
  <c r="E80" i="16"/>
  <c r="E69" i="15"/>
  <c r="E72" i="15"/>
  <c r="E73" i="15"/>
  <c r="E74" i="15"/>
  <c r="E76" i="15"/>
  <c r="E80" i="15"/>
  <c r="E68" i="14"/>
  <c r="E71" i="14"/>
  <c r="E72" i="14"/>
  <c r="E73" i="14"/>
  <c r="E75" i="14"/>
  <c r="E79" i="14"/>
  <c r="E63" i="13"/>
  <c r="E69" i="13"/>
  <c r="E72" i="13"/>
  <c r="E73" i="13"/>
  <c r="E74" i="13"/>
  <c r="E76" i="13"/>
  <c r="E80" i="13"/>
  <c r="E43" i="12"/>
  <c r="E69" i="12"/>
  <c r="E72" i="12"/>
  <c r="E73" i="12"/>
  <c r="E74" i="12"/>
  <c r="E76" i="12"/>
  <c r="E80" i="12"/>
  <c r="E69" i="11"/>
  <c r="E72" i="11"/>
  <c r="E73" i="11"/>
  <c r="E74" i="11"/>
  <c r="E76" i="11"/>
  <c r="E80" i="11"/>
  <c r="E75" i="9"/>
  <c r="E78" i="9"/>
  <c r="E79" i="9"/>
  <c r="E80" i="9"/>
  <c r="E82" i="9"/>
  <c r="E86" i="9"/>
  <c r="E75" i="8"/>
  <c r="E78" i="8"/>
  <c r="E75" i="7"/>
  <c r="E78" i="7"/>
  <c r="E75" i="6"/>
  <c r="E78" i="6"/>
  <c r="E78" i="4"/>
  <c r="E79" i="8"/>
  <c r="E80" i="8"/>
  <c r="E79" i="7"/>
  <c r="E80" i="7"/>
  <c r="E79" i="6"/>
  <c r="E80" i="6"/>
  <c r="E79" i="4"/>
  <c r="E82" i="8"/>
  <c r="E86" i="8"/>
  <c r="E82" i="7"/>
  <c r="E86" i="7"/>
  <c r="E82" i="6"/>
  <c r="E86" i="6"/>
  <c r="E80" i="4"/>
  <c r="E82" i="4"/>
  <c r="E86" i="4"/>
  <c r="E73" i="22" l="1"/>
  <c r="E72" i="22"/>
  <c r="E75" i="22" s="1"/>
  <c r="E79" i="22" s="1"/>
  <c r="E73" i="21"/>
  <c r="E72" i="21"/>
  <c r="E75" i="21" s="1"/>
  <c r="E79" i="21" s="1"/>
</calcChain>
</file>

<file path=xl/sharedStrings.xml><?xml version="1.0" encoding="utf-8"?>
<sst xmlns="http://schemas.openxmlformats.org/spreadsheetml/2006/main" count="546" uniqueCount="182">
  <si>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</si>
  <si>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</si>
  <si>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</si>
  <si>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</si>
  <si>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</si>
  <si>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</si>
  <si>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</si>
  <si>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</si>
  <si>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</si>
  <si>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</si>
  <si>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</si>
  <si>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</si>
  <si>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</si>
  <si>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</si>
  <si>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</si>
  <si>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</si>
  <si>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</si>
  <si>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</si>
  <si>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</si>
  <si>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</si>
  <si>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</si>
  <si>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</si>
  <si>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</si>
  <si>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</si>
  <si>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</si>
  <si>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</si>
  <si>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</si>
  <si>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</si>
  <si>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</si>
  <si>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</si>
  <si>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</si>
  <si>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</si>
  <si>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</si>
  <si>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</si>
  <si>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</si>
  <si>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</si>
  <si>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</si>
  <si>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</si>
  <si>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</si>
  <si>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</si>
  <si>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</si>
  <si>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</si>
  <si>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</si>
  <si>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</si>
  <si>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</si>
  <si>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</si>
  <si>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</si>
  <si>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</si>
  <si>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</si>
  <si>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</si>
  <si>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Brossard (Québec) J4W 1E5</t>
  </si>
  <si>
    <t>5565 rue Vermette</t>
  </si>
  <si>
    <t>ÉRIK PAUL MASSE</t>
  </si>
  <si>
    <t>Le 27 avril 2010</t>
  </si>
  <si>
    <t># 10081</t>
  </si>
  <si>
    <t xml:space="preserve"> - Travaux de comptabilisation des dépenses d'entreprises et d'emploi;</t>
  </si>
  <si>
    <t>Le 19 avril 2011</t>
  </si>
  <si>
    <t># 11054</t>
  </si>
  <si>
    <t xml:space="preserve"> - Préparation de votre déclaration de revenu ainsi que celle de votre conjoint pour l'année d'imposition 2010;</t>
  </si>
  <si>
    <t>Le 3 mai 2012</t>
  </si>
  <si>
    <t># 12085</t>
  </si>
  <si>
    <t xml:space="preserve"> - Préparation de votre déclaration de revenu ainsi que celle de votre conjoint pour l'année d'imposition 2011;</t>
  </si>
  <si>
    <t xml:space="preserve"> - Préparation des formulaires de conditions d'emploi pour Dominique;</t>
  </si>
  <si>
    <t xml:space="preserve"> - Diverses discussions téléphoniques ;</t>
  </si>
  <si>
    <t>Le 10 avril 2013</t>
  </si>
  <si>
    <t># 13095</t>
  </si>
  <si>
    <t xml:space="preserve"> - Préparation de votre déclaration de revenu ainsi que celle de votre conjoint pour l'année d'imposition 2012;</t>
  </si>
  <si>
    <t xml:space="preserve"> - Diverses questions durant l'année 2012 - re: achat de voiture, taxes de vente et planifications potentielles ;</t>
  </si>
  <si>
    <t>Le 10 avril 2014</t>
  </si>
  <si>
    <t># 14066</t>
  </si>
  <si>
    <t xml:space="preserve"> - Préparation de votre déclaration de revenu ainsi que celle de votre conjoint pour l'année d'imposition 2013;</t>
  </si>
  <si>
    <t xml:space="preserve"> - Travaux de comptabilisation des dépenses d'entreprises et d'associé;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</si>
  <si>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</si>
  <si>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</si>
  <si>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7 avril 2015</t>
  </si>
  <si>
    <t>ÉRIK P. MASSE</t>
  </si>
  <si>
    <t>5565 rue Vermette
Brossard (Québec) J4W 1E5</t>
  </si>
  <si>
    <t># 15068</t>
  </si>
  <si>
    <t xml:space="preserve"> - Préparation de votre déclaration de revenu ainsi que celle de votre conjoint pour l'année d'imposition 2014;</t>
  </si>
  <si>
    <t>Frais de messager</t>
  </si>
  <si>
    <t>Le 1 avril 2016</t>
  </si>
  <si>
    <t xml:space="preserve"> - Préparation de votre déclaration de revenu ainsi que celle de votre conjoint pour l'année d'imposition 2015;</t>
  </si>
  <si>
    <t xml:space="preserve"> - Diverses discussions téléphoniques en lien avec votre déclaration de revenus ;</t>
  </si>
  <si>
    <t xml:space="preserve"> - Lecture et rédaction de courriels en lien avec votre déclaration de revenus;</t>
  </si>
  <si>
    <t>Impôts 2015 :</t>
  </si>
  <si>
    <t>Sous-total</t>
  </si>
  <si>
    <t>Démarches pour incorporation :</t>
  </si>
  <si>
    <t xml:space="preserve"> - Analyse du règlement sur l'exercice des avocats en société et SENCRL ;</t>
  </si>
  <si>
    <t xml:space="preserve"> - Préparation de l'analyse des avantages de s'incorporer et fournir les tableaux de comparaison ;</t>
  </si>
  <si>
    <t xml:space="preserve"> - Analyse de la charte de capital-actions modèle vs besoin de la planification ;</t>
  </si>
  <si>
    <t xml:space="preserve"> - Fournir directives de souscriptions d'actions ;</t>
  </si>
  <si>
    <t xml:space="preserve"> - Analyse et démarches avec un spécialiste pour l'implication des TPS/TVQ vs l'incorporation pour détention de la part ;</t>
  </si>
  <si>
    <t xml:space="preserve"> - Préparer un sommaire des instructions sur fonctionnement des dépenses vs la nouvelle société ;</t>
  </si>
  <si>
    <t xml:space="preserve"> - Diverses discussions téléphoniques avec vous ;</t>
  </si>
  <si>
    <t xml:space="preserve"> - Lecture et rédactions de divers courriels ;</t>
  </si>
  <si>
    <t xml:space="preserve">Sous-total      </t>
  </si>
  <si>
    <t>Frais de messager + frais de poste recommandé</t>
  </si>
  <si>
    <t>Frais d'un consultant en taxes à la consommation</t>
  </si>
  <si>
    <t># 16067A</t>
  </si>
  <si>
    <t>GESTION ÉRIK P. MASSE INC</t>
  </si>
  <si>
    <t># 16067B</t>
  </si>
  <si>
    <t># 16133</t>
  </si>
  <si>
    <t xml:space="preserve"> - Diverses discussions téléphoniques et courriels sur divers sujet en lien avec le fonctionnement de la nouvelle société et de la nouvelle structure ;</t>
  </si>
  <si>
    <t xml:space="preserve"> - Analyse juridique des documents préparés par vos juristes et supervision de la mise en place ;</t>
  </si>
  <si>
    <t>Le 1er juillet 2016</t>
  </si>
  <si>
    <t>Le 27 avril 2017</t>
  </si>
  <si>
    <t># 17097</t>
  </si>
  <si>
    <t xml:space="preserve"> - Travail concernant l'établissement du coût de votre participation dans Bélanger Sauvé ;</t>
  </si>
  <si>
    <t xml:space="preserve"> - Analyse des acomptes provisionnels 2016 à verser ;</t>
  </si>
  <si>
    <t xml:space="preserve"> - Diverses questions entourant les taxes à la consommation ;</t>
  </si>
  <si>
    <t xml:space="preserve"> - Travail avec vous sur les dépenses à réclamer par la société vs vous personnellement ;</t>
  </si>
  <si>
    <t xml:space="preserve"> - Répondre à vos questions d'ordre comptable ;</t>
  </si>
  <si>
    <t xml:space="preserve"> - Faire votre planification de fin d'année fiscale à vous et votre conjointe ;</t>
  </si>
  <si>
    <t xml:space="preserve"> - Préparation des formulaires T5 annuels ;</t>
  </si>
  <si>
    <t xml:space="preserve"> - Effectuer la comptabilité annuelle de la société ;</t>
  </si>
  <si>
    <t xml:space="preserve"> - Préparation d'un état financier interne aux fins de l'impôt </t>
  </si>
  <si>
    <t xml:space="preserve"> - Préparation des déclarations de revenus de 2016 ;</t>
  </si>
  <si>
    <t xml:space="preserve"> - Travail entourant le transfert de votre part dans la société ;</t>
  </si>
  <si>
    <t xml:space="preserve"> - Préparation des formulaires de roulement requis et optimisation du transfert ;</t>
  </si>
  <si>
    <t xml:space="preserve"> - Fournir les directives requises pour la préparation des différents documents légaux de réorganisation ;</t>
  </si>
  <si>
    <t xml:space="preserve"> - Révision de la documentation légale pour la mise en place de la réorganisation ;</t>
  </si>
  <si>
    <t xml:space="preserve"> - Diverses discussions téléphoniques / courriels entourant tout le travail effectué ;</t>
  </si>
  <si>
    <t>Le 22 avril 2018</t>
  </si>
  <si>
    <t># 18110</t>
  </si>
  <si>
    <t xml:space="preserve"> - Fournir les directives requises pour la préparation des résolutions annuelles et révision ;</t>
  </si>
  <si>
    <t xml:space="preserve">Frais de messager </t>
  </si>
  <si>
    <t>Royauté de transmission</t>
  </si>
  <si>
    <t>Heures</t>
  </si>
  <si>
    <t>Taux</t>
  </si>
  <si>
    <t xml:space="preserve"> - Travail en lien avec les nouvelles mesures fiscales et l'impact sur votre planification fiscale et l'adaptation pour le futur ;</t>
  </si>
  <si>
    <t xml:space="preserve"> - Analyse de la meilleure planification de REER pour votre conjointe ; </t>
  </si>
  <si>
    <t xml:space="preserve"> - Analyse des acomptes provisionnels 2018 à effectuer pour vous, la société et votre conjointe ;</t>
  </si>
  <si>
    <t xml:space="preserve"> - Faire votre planification de fin d'année fiscale à vous et votre conjointe vs optimisation fiscale ;</t>
  </si>
  <si>
    <t xml:space="preserve"> - Préparation des déclarations de revenus de 2017 de la société ;</t>
  </si>
  <si>
    <t xml:space="preserve"> - Effectuer la comptabilité annuelle de la fiducie ;</t>
  </si>
  <si>
    <t xml:space="preserve"> - Préparation d'un état financier interne aux fins de l'impôt pour la fiducie ;</t>
  </si>
  <si>
    <t xml:space="preserve"> - Préparation d'un état financier interne aux fins de l'impôt pour la société ;</t>
  </si>
  <si>
    <t xml:space="preserve"> - Préparation des déclarations de revenus de 2017 de la fiducie ;</t>
  </si>
  <si>
    <t xml:space="preserve"> - Produire la déclaration de TPS/TVQ de la société ;</t>
  </si>
  <si>
    <t xml:space="preserve"> - Produire la déclaration annuelle au registraire des entreprises ;</t>
  </si>
  <si>
    <t>Le 23 avril 2019</t>
  </si>
  <si>
    <t># 19136</t>
  </si>
  <si>
    <t xml:space="preserve"> - Préparation des déclarations de revenus de 2018 de la société ;</t>
  </si>
  <si>
    <t xml:space="preserve"> - Préparation des déclarations de revenus de 2018 de la fiducie ;</t>
  </si>
  <si>
    <t xml:space="preserve"> - Analyse des acomptes provisionnels 2019 à effectuer pour vous, la société et votre conjointe ;</t>
  </si>
  <si>
    <t xml:space="preserve"> - Analyse d'impacts lors du retrait de Bélanger Sauvé, obtention des informations, détermination de la planification et discussions avec vous ;</t>
  </si>
  <si>
    <t xml:space="preserve"> - Analyse de votre planification de retraite globale, calculs et préparation de tableaux sommaires ;</t>
  </si>
  <si>
    <t xml:space="preserve"> - Analyse de rémunération salaire vs dividendes, calculs et divers échanges avec vous ;</t>
  </si>
  <si>
    <t xml:space="preserve"> - Diverses discussions téléphoniques / courriels avec vous et vos planificateurs financiers entourant tout le travail effectué ;</t>
  </si>
  <si>
    <t># 20112</t>
  </si>
  <si>
    <t>Le 3 AVRIL 2020</t>
  </si>
  <si>
    <t xml:space="preserve"> - Préparation des déclarations de revenus de 2019 de la société ;</t>
  </si>
  <si>
    <t xml:space="preserve"> - Préparation des déclarations de revenus de 2019 de la fiducie ;</t>
  </si>
  <si>
    <t xml:space="preserve"> - Analyse des acomptes provisionnels 2020 à effectuer ;</t>
  </si>
  <si>
    <t xml:space="preserve"> - Diverses discussions téléphoniques / courriels avec vous, votre conjointe, vos planificateurs financiers et Christine ;</t>
  </si>
  <si>
    <t xml:space="preserve"> - Support dans la vérification fiscale de la société pour 2016 ;</t>
  </si>
  <si>
    <t xml:space="preserve"> - Diverses demandes en cours d'année ;</t>
  </si>
  <si>
    <t>Le 17 AVRIL 2021</t>
  </si>
  <si>
    <t># 21164</t>
  </si>
  <si>
    <t xml:space="preserve"> - Préparation des déclarations de revenus de 2020 de la société ;</t>
  </si>
  <si>
    <t xml:space="preserve"> - Préparation des déclarations de revenus de 2020de la fiducie ;</t>
  </si>
  <si>
    <t xml:space="preserve"> - Analyse des acomptes provisionnels 2021 à effectuer ;</t>
  </si>
  <si>
    <t xml:space="preserve"> - Diverses demandes en cours d'année, notamment pour le financement, le bateau, le compte d'urgence, l'attribution à votre sœur, etc ;</t>
  </si>
  <si>
    <t># 22142</t>
  </si>
  <si>
    <t xml:space="preserve"> - Préparation des déclarations de revenus de 2021 de la société ;</t>
  </si>
  <si>
    <t xml:space="preserve"> - Préparation des déclarations de revenus de 2021 de la fiducie ;</t>
  </si>
  <si>
    <t xml:space="preserve"> - Analyse des acomptes provisionnels 2022 à effectuer ;</t>
  </si>
  <si>
    <t xml:space="preserve"> - Diverses demandes en cours d'année, notamment pour le bateau, auto, recherches fiscales pour les frais médicaux afférents à votre sœur, résolutions pour Mon dossier entreprise de Revenu Québec, formulaires pour banque, etc ;</t>
  </si>
  <si>
    <t>Le 25 AVRIL 2022</t>
  </si>
  <si>
    <t>Le 30 AVRIL 2023</t>
  </si>
  <si>
    <t># 23175</t>
  </si>
  <si>
    <t xml:space="preserve"> - Préparation des déclarations de revenus de la société ;</t>
  </si>
  <si>
    <t xml:space="preserve"> - Préparation des déclarations de revenus de la fiducie ;</t>
  </si>
  <si>
    <t xml:space="preserve"> - Analyse des acomptes provisionnels à effectuer ;</t>
  </si>
  <si>
    <t xml:space="preserve"> - Diverses discussions téléphoniques / courriels avec vous, votre conjointe, vos planificateurs financiers et Rémy ;</t>
  </si>
  <si>
    <t xml:space="preserve"> - Mise à jour du registraire des entreprises du Québec ;</t>
  </si>
  <si>
    <t xml:space="preserve"> - Diverses demandes en cours d'année, notamment Mon Dossier Entreprise, problème d'imputation de paiement aux gouvernements, problème de cotisation, simulation de cotisation REER, achats d'actions de Belsé II, etc ;</t>
  </si>
  <si>
    <t>Le 12 MAI 2024</t>
  </si>
  <si>
    <t># 24245</t>
  </si>
  <si>
    <t xml:space="preserve"> - Préparation des déclarations de revenus de la fiducie - fournir toutes les informations sur constituant, fiduciaires et bénéficiaire;</t>
  </si>
  <si>
    <t xml:space="preserve"> - Diverses demandes en cours d'année, notamment Mon Dossier Entreprise, problème d'imputation de paiement aux gouvernements, problème de cotisation, simulation de cotisation REER, déductibilité de dépenses de voyage, etc ;</t>
  </si>
  <si>
    <t xml:space="preserve"> - Planification en lien avec les changements à l'imposition du gain en capital - analyses, réflexions, discussions,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</si>
</sst>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4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Fill="1" applyBorder="1"/>
    <xf numFmtId="0" fontId="18" fillId="0" borderId="0" xfId="0" applyFont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wrapTex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right" wrapText="1" indent="2" shrinkToFit="1"/>
    </xf>
    <xf numFmtId="0" fontId="23" fillId="0" borderId="0" xfId="0" applyFont="1" applyAlignment="1">
      <alignment horizontal="left" wrapText="1" indent="1" shrinkToFit="1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2A336645-7595-4EB9-B7E8-F3D30813D4E9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9B3EB5-B7D3-4E74-9C93-B9401B844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53F4B0-AF5B-4B83-A691-5328ECC7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C0FEDE-00A1-453B-BAE7-69CFC2113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605E1E2-B74C-4BF2-B54B-556B0637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DAC6FB-EE91-4A9E-A5CC-80996FF9B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AE289-709C-4496-B052-DC0262DF4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89F9DE-4048-4DF9-8F99-BC56F36F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A4E747-6CA7-4A0D-BAD7-0D755786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53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21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55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3.5" customHeight="1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4.25" x14ac:dyDescent="0.2">
      <c r="A68" s="30"/>
      <c r="B68" s="65"/>
      <c r="C68" s="65"/>
      <c r="D68" s="65"/>
      <c r="E68" s="37"/>
      <c r="F68" s="30"/>
    </row>
    <row r="69" spans="1:6" ht="14.25" x14ac:dyDescent="0.2">
      <c r="A69" s="30"/>
      <c r="B69" s="65"/>
      <c r="C69" s="65"/>
      <c r="D69" s="65"/>
      <c r="E69" s="37"/>
      <c r="F69" s="30"/>
    </row>
    <row r="70" spans="1:6" ht="14.25" x14ac:dyDescent="0.2">
      <c r="A70" s="30"/>
      <c r="B70" s="65"/>
      <c r="C70" s="65"/>
      <c r="D70" s="65"/>
      <c r="E70" s="37"/>
      <c r="F70" s="30"/>
    </row>
    <row r="71" spans="1:6" ht="14.25" x14ac:dyDescent="0.2">
      <c r="A71" s="30"/>
      <c r="B71" s="65"/>
      <c r="C71" s="65"/>
      <c r="D71" s="65"/>
      <c r="E71" s="37"/>
      <c r="F71" s="30"/>
    </row>
    <row r="72" spans="1:6" ht="14.25" x14ac:dyDescent="0.2">
      <c r="A72" s="30"/>
      <c r="B72" s="65"/>
      <c r="C72" s="65"/>
      <c r="D72" s="65"/>
      <c r="E72" s="37"/>
      <c r="F72" s="30"/>
    </row>
    <row r="73" spans="1:6" ht="14.25" x14ac:dyDescent="0.2">
      <c r="A73" s="30"/>
      <c r="B73" s="65"/>
      <c r="C73" s="65"/>
      <c r="D73" s="65"/>
      <c r="E73" s="37"/>
      <c r="F73" s="30"/>
    </row>
    <row r="74" spans="1:6" ht="13.5" customHeight="1" x14ac:dyDescent="0.2">
      <c r="A74" s="30"/>
      <c r="B74" s="65"/>
      <c r="C74" s="65"/>
      <c r="D74" s="65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v>925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945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47.25</v>
      </c>
      <c r="F79" s="30"/>
    </row>
    <row r="80" spans="1:6" ht="13.5" customHeight="1" x14ac:dyDescent="0.2">
      <c r="A80" s="30"/>
      <c r="B80" s="35" t="s">
        <v>5</v>
      </c>
      <c r="C80" s="40">
        <v>7.4999999999999997E-2</v>
      </c>
      <c r="D80" s="35"/>
      <c r="E80" s="45">
        <f>ROUND((E78+E79)*C80,2)</f>
        <v>74.42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1066.67</v>
      </c>
      <c r="F82" s="30"/>
    </row>
    <row r="83" spans="1:6" ht="15.75" thickTop="1" x14ac:dyDescent="0.2">
      <c r="A83" s="30"/>
      <c r="B83" s="68"/>
      <c r="C83" s="68"/>
      <c r="D83" s="68"/>
      <c r="E83" s="46"/>
      <c r="F83" s="30"/>
    </row>
    <row r="84" spans="1:6" ht="15" x14ac:dyDescent="0.2">
      <c r="A84" s="30"/>
      <c r="B84" s="67" t="s">
        <v>48</v>
      </c>
      <c r="C84" s="67"/>
      <c r="D84" s="67"/>
      <c r="E84" s="46">
        <v>0</v>
      </c>
      <c r="F84" s="30"/>
    </row>
    <row r="85" spans="1:6" ht="15" x14ac:dyDescent="0.2">
      <c r="A85" s="30"/>
      <c r="B85" s="68"/>
      <c r="C85" s="68"/>
      <c r="D85" s="68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1066.67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3"/>
      <c r="C89" s="63"/>
      <c r="D89" s="63"/>
      <c r="E89" s="63"/>
      <c r="F89" s="30"/>
    </row>
    <row r="90" spans="1:6" ht="14.25" x14ac:dyDescent="0.2">
      <c r="A90" s="71" t="s">
        <v>49</v>
      </c>
      <c r="B90" s="71"/>
      <c r="C90" s="71"/>
      <c r="D90" s="71"/>
      <c r="E90" s="71"/>
      <c r="F90" s="71"/>
    </row>
    <row r="91" spans="1:6" ht="14.25" x14ac:dyDescent="0.2">
      <c r="A91" s="69" t="s">
        <v>8</v>
      </c>
      <c r="B91" s="69"/>
      <c r="C91" s="69"/>
      <c r="D91" s="69"/>
      <c r="E91" s="69"/>
      <c r="F91" s="6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4"/>
      <c r="C93" s="64"/>
      <c r="D93" s="64"/>
      <c r="E93" s="64"/>
      <c r="F93" s="30"/>
    </row>
    <row r="94" spans="1:6" ht="15" x14ac:dyDescent="0.2">
      <c r="A94" s="70" t="s">
        <v>9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106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72"/>
      <c r="C34" s="72"/>
      <c r="D34" s="72"/>
      <c r="E34" s="37"/>
      <c r="F34" s="30"/>
    </row>
    <row r="35" spans="1:6" ht="14.25" x14ac:dyDescent="0.2">
      <c r="A35" s="30"/>
      <c r="B35" s="65" t="s">
        <v>107</v>
      </c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 t="s">
        <v>108</v>
      </c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109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 t="s">
        <v>110</v>
      </c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65" t="s">
        <v>111</v>
      </c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 t="s">
        <v>112</v>
      </c>
      <c r="C45" s="65"/>
      <c r="D45" s="65"/>
      <c r="E45" s="37"/>
      <c r="F45" s="30"/>
    </row>
    <row r="46" spans="1:6" ht="14.25" x14ac:dyDescent="0.2">
      <c r="A46" s="30"/>
      <c r="B46" s="74"/>
      <c r="C46" s="74"/>
      <c r="D46" s="74"/>
      <c r="E46" s="37"/>
      <c r="F46" s="30"/>
    </row>
    <row r="47" spans="1:6" ht="14.25" x14ac:dyDescent="0.2">
      <c r="A47" s="30"/>
      <c r="B47" s="65" t="s">
        <v>113</v>
      </c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 t="s">
        <v>114</v>
      </c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 t="s">
        <v>115</v>
      </c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 t="s">
        <v>116</v>
      </c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 t="s">
        <v>117</v>
      </c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 t="s">
        <v>118</v>
      </c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 t="s">
        <v>119</v>
      </c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 t="s">
        <v>120</v>
      </c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 t="s">
        <v>121</v>
      </c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65"/>
      <c r="C68" s="65"/>
      <c r="D68" s="65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32.5*245</f>
        <v>7962.5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7992.5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399.63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797.25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9189.3799999999992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9189.3799999999992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87:E87"/>
    <mergeCell ref="A88:F88"/>
    <mergeCell ref="B90:D90"/>
    <mergeCell ref="B42:D42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9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3716-7A32-4EE3-8C51-640C5650237F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122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123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72"/>
      <c r="C34" s="72"/>
      <c r="D34" s="72"/>
      <c r="E34" s="37"/>
      <c r="F34" s="30"/>
    </row>
    <row r="35" spans="1:6" ht="14.25" x14ac:dyDescent="0.2">
      <c r="A35" s="30"/>
      <c r="B35" s="65" t="s">
        <v>129</v>
      </c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 t="s">
        <v>132</v>
      </c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130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 t="s">
        <v>113</v>
      </c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65" t="s">
        <v>114</v>
      </c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 t="s">
        <v>136</v>
      </c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 t="s">
        <v>133</v>
      </c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 t="s">
        <v>134</v>
      </c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 t="s">
        <v>135</v>
      </c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 t="s">
        <v>137</v>
      </c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 t="s">
        <v>131</v>
      </c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 t="s">
        <v>124</v>
      </c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 t="s">
        <v>121</v>
      </c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 t="s">
        <v>138</v>
      </c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 t="s">
        <v>139</v>
      </c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s="58" customFormat="1" ht="14.25" x14ac:dyDescent="0.2">
      <c r="A65" s="54"/>
      <c r="B65" s="55"/>
      <c r="C65" s="56" t="s">
        <v>127</v>
      </c>
      <c r="D65" s="56" t="s">
        <v>128</v>
      </c>
      <c r="E65" s="57"/>
      <c r="F65" s="54"/>
    </row>
    <row r="66" spans="1:6" s="58" customFormat="1" ht="14.25" x14ac:dyDescent="0.2">
      <c r="A66" s="54"/>
      <c r="B66" s="55"/>
      <c r="C66" s="59">
        <v>24.75</v>
      </c>
      <c r="D66" s="60">
        <v>255</v>
      </c>
      <c r="E66" s="57"/>
      <c r="F66" s="54"/>
    </row>
    <row r="67" spans="1:6" ht="14.25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65"/>
      <c r="C68" s="65"/>
      <c r="D68" s="65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C66*D66</f>
        <v>6311.25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6361.25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318.06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634.53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7313.84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7313.84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7:D67"/>
    <mergeCell ref="B56:D56"/>
    <mergeCell ref="B57:D57"/>
    <mergeCell ref="B58:D58"/>
    <mergeCell ref="B59:D59"/>
    <mergeCell ref="B60:D60"/>
    <mergeCell ref="B61:D61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54EE7E3-D9DA-442E-9835-478ADB6DF3F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35EE8-A00C-4F45-B06C-E9340A196BA6}">
  <sheetPr>
    <pageSetUpPr fitToPage="1"/>
  </sheetPr>
  <dimension ref="A12:F92"/>
  <sheetViews>
    <sheetView view="pageBreakPreview" zoomScale="80" zoomScaleNormal="100" zoomScaleSheetLayoutView="80" workbookViewId="0">
      <selection activeCell="D69" sqref="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140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142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143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144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148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139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 t="s">
        <v>145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 t="s">
        <v>146</v>
      </c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 t="s">
        <v>147</v>
      </c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3.5" customHeight="1" x14ac:dyDescent="0.2">
      <c r="A66" s="30"/>
      <c r="B66" s="65"/>
      <c r="C66" s="65"/>
      <c r="D66" s="65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37.75</v>
      </c>
      <c r="D68" s="60">
        <v>265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10003.75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50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10073.75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503.69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1004.86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11582.300000000001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11582.300000000001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34:D34"/>
    <mergeCell ref="B35:D35"/>
    <mergeCell ref="B36:D36"/>
    <mergeCell ref="A30:F30"/>
    <mergeCell ref="B33:D33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54:D54"/>
    <mergeCell ref="B62:D62"/>
    <mergeCell ref="B63:D63"/>
    <mergeCell ref="B64:D64"/>
    <mergeCell ref="B58:D58"/>
    <mergeCell ref="B59:D59"/>
    <mergeCell ref="B60:D60"/>
    <mergeCell ref="B61:D61"/>
    <mergeCell ref="B55:D55"/>
    <mergeCell ref="B56:D56"/>
    <mergeCell ref="B57:D57"/>
    <mergeCell ref="B49:D49"/>
    <mergeCell ref="B50:D50"/>
    <mergeCell ref="B51:D51"/>
    <mergeCell ref="B52:D52"/>
    <mergeCell ref="B53:D53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</mergeCells>
  <dataValidations count="1">
    <dataValidation type="list" allowBlank="1" showInputMessage="1" showErrorMessage="1" sqref="B77:B79 B12:B20 B66 B33:B68" xr:uid="{4C7B3CD0-4DFD-405D-8B27-6ABF9F3B0EA5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F37C-F285-4275-A051-F89440AB104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149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151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152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153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154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139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 t="s">
        <v>155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 t="s">
        <v>156</v>
      </c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3.5" customHeight="1" x14ac:dyDescent="0.2">
      <c r="A66" s="30"/>
      <c r="B66" s="65"/>
      <c r="C66" s="65"/>
      <c r="D66" s="65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24.5</v>
      </c>
      <c r="D68" s="60">
        <v>285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6982.5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7037.5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351.88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701.99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8091.37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8091.37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4213C07-51EF-461C-AEB6-9EF2C30EDAD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6161-FE2B-42E9-A459-16B0F56C59A1}">
  <sheetPr>
    <pageSetUpPr fitToPage="1"/>
  </sheetPr>
  <dimension ref="A12:F92"/>
  <sheetViews>
    <sheetView view="pageBreakPreview" topLeftCell="A31" zoomScale="80" zoomScaleNormal="100" zoomScaleSheetLayoutView="80" workbookViewId="0">
      <selection activeCell="K75" sqref="K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157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158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159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160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161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154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139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 t="s">
        <v>162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3.5" customHeight="1" x14ac:dyDescent="0.2">
      <c r="A66" s="30"/>
      <c r="B66" s="65"/>
      <c r="C66" s="65"/>
      <c r="D66" s="65"/>
      <c r="E66" s="37"/>
      <c r="F66" s="30"/>
    </row>
    <row r="67" spans="1:6" s="58" customFormat="1" ht="14.25" x14ac:dyDescent="0.2">
      <c r="A67" s="54"/>
      <c r="B67" s="55"/>
      <c r="C67" s="56" t="s">
        <v>127</v>
      </c>
      <c r="D67" s="56" t="s">
        <v>128</v>
      </c>
      <c r="E67" s="57"/>
      <c r="F67" s="54"/>
    </row>
    <row r="68" spans="1:6" s="58" customFormat="1" ht="14.25" x14ac:dyDescent="0.2">
      <c r="A68" s="54"/>
      <c r="B68" s="55"/>
      <c r="C68" s="59">
        <v>23.5</v>
      </c>
      <c r="D68" s="60">
        <v>295</v>
      </c>
      <c r="E68" s="57"/>
      <c r="F68" s="54"/>
    </row>
    <row r="69" spans="1:6" ht="13.5" customHeight="1" x14ac:dyDescent="0.2">
      <c r="A69" s="30"/>
      <c r="B69" s="34" t="s">
        <v>45</v>
      </c>
      <c r="C69" s="35"/>
      <c r="D69" s="35"/>
      <c r="E69" s="38">
        <f>C68*D68</f>
        <v>6932.5</v>
      </c>
      <c r="F69" s="30"/>
    </row>
    <row r="70" spans="1:6" ht="13.5" customHeight="1" x14ac:dyDescent="0.2">
      <c r="A70" s="30"/>
      <c r="B70" s="43" t="s">
        <v>125</v>
      </c>
      <c r="C70" s="35"/>
      <c r="D70" s="35"/>
      <c r="E70" s="39">
        <v>35</v>
      </c>
      <c r="F70" s="30"/>
    </row>
    <row r="71" spans="1:6" ht="13.5" customHeight="1" x14ac:dyDescent="0.2">
      <c r="A71" s="30"/>
      <c r="B71" s="43" t="s">
        <v>126</v>
      </c>
      <c r="C71" s="35"/>
      <c r="D71" s="35"/>
      <c r="E71" s="39">
        <v>20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6987.5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349.38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697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8033.88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8033.88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F3CD2C3-5FF8-4899-BA42-A5C958064D4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069F-900F-41FE-934C-0142E77FD34B}">
  <sheetPr>
    <pageSetUpPr fitToPage="1"/>
  </sheetPr>
  <dimension ref="A12:F91"/>
  <sheetViews>
    <sheetView view="pageBreakPreview" topLeftCell="A40" zoomScale="80" zoomScaleNormal="100" zoomScaleSheetLayoutView="80" workbookViewId="0">
      <selection activeCell="D68" sqref="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163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164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165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166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154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139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28.5" customHeight="1" x14ac:dyDescent="0.2">
      <c r="A60" s="30"/>
      <c r="B60" s="65" t="s">
        <v>167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3.5" customHeight="1" x14ac:dyDescent="0.2">
      <c r="A65" s="30"/>
      <c r="B65" s="65"/>
      <c r="C65" s="65"/>
      <c r="D65" s="65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29.75</v>
      </c>
      <c r="D67" s="60">
        <v>325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9668.75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9688.75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484.44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966.45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11139.640000000001</v>
      </c>
      <c r="F75" s="30"/>
    </row>
    <row r="76" spans="1:6" ht="15.75" thickTop="1" x14ac:dyDescent="0.2">
      <c r="A76" s="30"/>
      <c r="B76" s="68"/>
      <c r="C76" s="68"/>
      <c r="D76" s="68"/>
      <c r="E76" s="46"/>
      <c r="F76" s="30"/>
    </row>
    <row r="77" spans="1:6" ht="15" x14ac:dyDescent="0.2">
      <c r="A77" s="30"/>
      <c r="B77" s="67" t="s">
        <v>48</v>
      </c>
      <c r="C77" s="67"/>
      <c r="D77" s="67"/>
      <c r="E77" s="46">
        <v>0</v>
      </c>
      <c r="F77" s="30"/>
    </row>
    <row r="78" spans="1:6" ht="15" x14ac:dyDescent="0.2">
      <c r="A78" s="30"/>
      <c r="B78" s="68"/>
      <c r="C78" s="68"/>
      <c r="D78" s="68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11139.640000000001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63"/>
      <c r="C82" s="63"/>
      <c r="D82" s="63"/>
      <c r="E82" s="63"/>
      <c r="F82" s="30"/>
    </row>
    <row r="83" spans="1:6" ht="14.25" x14ac:dyDescent="0.2">
      <c r="A83" s="71" t="s">
        <v>72</v>
      </c>
      <c r="B83" s="71"/>
      <c r="C83" s="71"/>
      <c r="D83" s="71"/>
      <c r="E83" s="71"/>
      <c r="F83" s="71"/>
    </row>
    <row r="84" spans="1:6" ht="14.25" x14ac:dyDescent="0.2">
      <c r="A84" s="69" t="s">
        <v>73</v>
      </c>
      <c r="B84" s="69"/>
      <c r="C84" s="69"/>
      <c r="D84" s="69"/>
      <c r="E84" s="69"/>
      <c r="F84" s="69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64"/>
      <c r="C86" s="64"/>
      <c r="D86" s="64"/>
      <c r="E86" s="64"/>
      <c r="F86" s="30"/>
    </row>
    <row r="87" spans="1:6" ht="15" x14ac:dyDescent="0.2">
      <c r="A87" s="70" t="s">
        <v>9</v>
      </c>
      <c r="B87" s="70"/>
      <c r="C87" s="70"/>
      <c r="D87" s="70"/>
      <c r="E87" s="70"/>
      <c r="F87" s="70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2:D62"/>
    <mergeCell ref="B63:D63"/>
    <mergeCell ref="B64:D64"/>
    <mergeCell ref="B65:D65"/>
    <mergeCell ref="B76:D7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15D3531D-55B5-421D-BACA-55A43C11E03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2A7B-CCAD-4D17-A452-6EB360EE1093}">
  <sheetPr>
    <pageSetUpPr fitToPage="1"/>
  </sheetPr>
  <dimension ref="A12:F91"/>
  <sheetViews>
    <sheetView view="pageBreakPreview" topLeftCell="A34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169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171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172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173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174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175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28.5" customHeight="1" x14ac:dyDescent="0.2">
      <c r="A60" s="30"/>
      <c r="B60" s="65" t="s">
        <v>176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3.5" customHeight="1" x14ac:dyDescent="0.2">
      <c r="A65" s="30"/>
      <c r="B65" s="65"/>
      <c r="C65" s="65"/>
      <c r="D65" s="65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33.75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11812.5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11832.5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591.63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1180.29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13604.419999999998</v>
      </c>
      <c r="F75" s="30"/>
    </row>
    <row r="76" spans="1:6" ht="15.75" thickTop="1" x14ac:dyDescent="0.2">
      <c r="A76" s="30"/>
      <c r="B76" s="68"/>
      <c r="C76" s="68"/>
      <c r="D76" s="68"/>
      <c r="E76" s="46"/>
      <c r="F76" s="30"/>
    </row>
    <row r="77" spans="1:6" ht="15" x14ac:dyDescent="0.2">
      <c r="A77" s="30"/>
      <c r="B77" s="67" t="s">
        <v>48</v>
      </c>
      <c r="C77" s="67"/>
      <c r="D77" s="67"/>
      <c r="E77" s="46">
        <v>0</v>
      </c>
      <c r="F77" s="30"/>
    </row>
    <row r="78" spans="1:6" ht="15" x14ac:dyDescent="0.2">
      <c r="A78" s="30"/>
      <c r="B78" s="68"/>
      <c r="C78" s="68"/>
      <c r="D78" s="68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13604.419999999998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63"/>
      <c r="C82" s="63"/>
      <c r="D82" s="63"/>
      <c r="E82" s="63"/>
      <c r="F82" s="30"/>
    </row>
    <row r="83" spans="1:6" ht="14.25" x14ac:dyDescent="0.2">
      <c r="A83" s="71" t="s">
        <v>72</v>
      </c>
      <c r="B83" s="71"/>
      <c r="C83" s="71"/>
      <c r="D83" s="71"/>
      <c r="E83" s="71"/>
      <c r="F83" s="71"/>
    </row>
    <row r="84" spans="1:6" ht="14.25" x14ac:dyDescent="0.2">
      <c r="A84" s="69" t="s">
        <v>73</v>
      </c>
      <c r="B84" s="69"/>
      <c r="C84" s="69"/>
      <c r="D84" s="69"/>
      <c r="E84" s="69"/>
      <c r="F84" s="69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64"/>
      <c r="C86" s="64"/>
      <c r="D86" s="64"/>
      <c r="E86" s="64"/>
      <c r="F86" s="30"/>
    </row>
    <row r="87" spans="1:6" ht="15" x14ac:dyDescent="0.2">
      <c r="A87" s="70" t="s">
        <v>9</v>
      </c>
      <c r="B87" s="70"/>
      <c r="C87" s="70"/>
      <c r="D87" s="70"/>
      <c r="E87" s="70"/>
      <c r="F87" s="70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E0DEE2EA-0E7B-4AB3-8B3C-AF2C1451DC1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4AB4-F0A3-4943-9B5A-4AD3EFE4C400}">
  <sheetPr>
    <pageSetUpPr fitToPage="1"/>
  </sheetPr>
  <dimension ref="A12:F91"/>
  <sheetViews>
    <sheetView tabSelected="1" view="pageBreakPreview" topLeftCell="A39" zoomScale="80" zoomScaleNormal="100" zoomScaleSheetLayoutView="80" workbookViewId="0">
      <selection activeCell="C68" sqref="C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177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178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 t="s">
        <v>113</v>
      </c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114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136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 t="s">
        <v>171</v>
      </c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134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135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 t="s">
        <v>179</v>
      </c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173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 t="s">
        <v>124</v>
      </c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 t="s">
        <v>174</v>
      </c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 t="s">
        <v>138</v>
      </c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 t="s">
        <v>175</v>
      </c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 t="s">
        <v>132</v>
      </c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28.5" customHeight="1" x14ac:dyDescent="0.2">
      <c r="A60" s="30"/>
      <c r="B60" s="65" t="s">
        <v>180</v>
      </c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 t="s">
        <v>181</v>
      </c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3.5" customHeight="1" x14ac:dyDescent="0.2">
      <c r="A65" s="30"/>
      <c r="B65" s="65"/>
      <c r="C65" s="65"/>
      <c r="D65" s="65"/>
      <c r="E65" s="37"/>
      <c r="F65" s="30"/>
    </row>
    <row r="66" spans="1:6" s="58" customFormat="1" ht="14.25" x14ac:dyDescent="0.2">
      <c r="A66" s="54"/>
      <c r="B66" s="55"/>
      <c r="C66" s="56" t="s">
        <v>127</v>
      </c>
      <c r="D66" s="56" t="s">
        <v>128</v>
      </c>
      <c r="E66" s="57"/>
      <c r="F66" s="54"/>
    </row>
    <row r="67" spans="1:6" s="58" customFormat="1" ht="14.25" x14ac:dyDescent="0.2">
      <c r="A67" s="54"/>
      <c r="B67" s="55"/>
      <c r="C67" s="59">
        <v>42.5</v>
      </c>
      <c r="D67" s="60">
        <v>350</v>
      </c>
      <c r="E67" s="57"/>
      <c r="F67" s="54"/>
    </row>
    <row r="68" spans="1:6" ht="13.5" customHeight="1" x14ac:dyDescent="0.2">
      <c r="A68" s="30"/>
      <c r="B68" s="34" t="s">
        <v>45</v>
      </c>
      <c r="C68" s="35"/>
      <c r="D68" s="35"/>
      <c r="E68" s="38">
        <f>C67*D67</f>
        <v>14875</v>
      </c>
      <c r="F68" s="30"/>
    </row>
    <row r="69" spans="1:6" ht="13.5" customHeight="1" x14ac:dyDescent="0.2">
      <c r="A69" s="30"/>
      <c r="B69" s="43" t="s">
        <v>125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126</v>
      </c>
      <c r="C70" s="35"/>
      <c r="D70" s="35"/>
      <c r="E70" s="39">
        <v>20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14895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744.75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1485.78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17125.53</v>
      </c>
      <c r="F75" s="30"/>
    </row>
    <row r="76" spans="1:6" ht="15.75" thickTop="1" x14ac:dyDescent="0.2">
      <c r="A76" s="30"/>
      <c r="B76" s="68"/>
      <c r="C76" s="68"/>
      <c r="D76" s="68"/>
      <c r="E76" s="46"/>
      <c r="F76" s="30"/>
    </row>
    <row r="77" spans="1:6" ht="15" x14ac:dyDescent="0.2">
      <c r="A77" s="30"/>
      <c r="B77" s="67" t="s">
        <v>48</v>
      </c>
      <c r="C77" s="67"/>
      <c r="D77" s="67"/>
      <c r="E77" s="46">
        <v>0</v>
      </c>
      <c r="F77" s="30"/>
    </row>
    <row r="78" spans="1:6" ht="15" x14ac:dyDescent="0.2">
      <c r="A78" s="30"/>
      <c r="B78" s="68"/>
      <c r="C78" s="68"/>
      <c r="D78" s="68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17125.53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63"/>
      <c r="C82" s="63"/>
      <c r="D82" s="63"/>
      <c r="E82" s="63"/>
      <c r="F82" s="30"/>
    </row>
    <row r="83" spans="1:6" ht="14.25" x14ac:dyDescent="0.2">
      <c r="A83" s="71" t="s">
        <v>72</v>
      </c>
      <c r="B83" s="71"/>
      <c r="C83" s="71"/>
      <c r="D83" s="71"/>
      <c r="E83" s="71"/>
      <c r="F83" s="71"/>
    </row>
    <row r="84" spans="1:6" ht="14.25" x14ac:dyDescent="0.2">
      <c r="A84" s="69" t="s">
        <v>73</v>
      </c>
      <c r="B84" s="69"/>
      <c r="C84" s="69"/>
      <c r="D84" s="69"/>
      <c r="E84" s="69"/>
      <c r="F84" s="69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64"/>
      <c r="C86" s="64"/>
      <c r="D86" s="64"/>
      <c r="E86" s="64"/>
      <c r="F86" s="30"/>
    </row>
    <row r="87" spans="1:6" ht="15" x14ac:dyDescent="0.2">
      <c r="A87" s="70" t="s">
        <v>9</v>
      </c>
      <c r="B87" s="70"/>
      <c r="C87" s="70"/>
      <c r="D87" s="70"/>
      <c r="E87" s="70"/>
      <c r="F87" s="70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20"/>
      <c r="C91" s="20"/>
      <c r="D91" s="20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4:D64"/>
    <mergeCell ref="B65:D65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0B45DBCA-87BB-4272-AF09-0F2C81E651C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5" t="s">
        <v>1</v>
      </c>
      <c r="C1" s="7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40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58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55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3.5" customHeight="1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4.25" x14ac:dyDescent="0.2">
      <c r="A68" s="30"/>
      <c r="B68" s="65"/>
      <c r="C68" s="65"/>
      <c r="D68" s="65"/>
      <c r="E68" s="37"/>
      <c r="F68" s="30"/>
    </row>
    <row r="69" spans="1:6" ht="14.25" x14ac:dyDescent="0.2">
      <c r="A69" s="30"/>
      <c r="B69" s="65"/>
      <c r="C69" s="65"/>
      <c r="D69" s="65"/>
      <c r="E69" s="37"/>
      <c r="F69" s="30"/>
    </row>
    <row r="70" spans="1:6" ht="14.25" x14ac:dyDescent="0.2">
      <c r="A70" s="30"/>
      <c r="B70" s="65"/>
      <c r="C70" s="65"/>
      <c r="D70" s="65"/>
      <c r="E70" s="37"/>
      <c r="F70" s="30"/>
    </row>
    <row r="71" spans="1:6" ht="14.25" x14ac:dyDescent="0.2">
      <c r="A71" s="30"/>
      <c r="B71" s="65"/>
      <c r="C71" s="65"/>
      <c r="D71" s="65"/>
      <c r="E71" s="37"/>
      <c r="F71" s="30"/>
    </row>
    <row r="72" spans="1:6" ht="14.25" x14ac:dyDescent="0.2">
      <c r="A72" s="30"/>
      <c r="B72" s="65"/>
      <c r="C72" s="65"/>
      <c r="D72" s="65"/>
      <c r="E72" s="37"/>
      <c r="F72" s="30"/>
    </row>
    <row r="73" spans="1:6" ht="14.25" x14ac:dyDescent="0.2">
      <c r="A73" s="30"/>
      <c r="B73" s="65"/>
      <c r="C73" s="65"/>
      <c r="D73" s="65"/>
      <c r="E73" s="37"/>
      <c r="F73" s="30"/>
    </row>
    <row r="74" spans="1:6" ht="13.5" customHeight="1" x14ac:dyDescent="0.2">
      <c r="A74" s="30"/>
      <c r="B74" s="65"/>
      <c r="C74" s="65"/>
      <c r="D74" s="65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5.25*190</f>
        <v>997.5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1017.5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50.88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90.81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1159.19</v>
      </c>
      <c r="F82" s="30"/>
    </row>
    <row r="83" spans="1:6" ht="15.75" thickTop="1" x14ac:dyDescent="0.2">
      <c r="A83" s="30"/>
      <c r="B83" s="68"/>
      <c r="C83" s="68"/>
      <c r="D83" s="68"/>
      <c r="E83" s="46"/>
      <c r="F83" s="30"/>
    </row>
    <row r="84" spans="1:6" ht="15" x14ac:dyDescent="0.2">
      <c r="A84" s="30"/>
      <c r="B84" s="67" t="s">
        <v>48</v>
      </c>
      <c r="C84" s="67"/>
      <c r="D84" s="67"/>
      <c r="E84" s="46">
        <v>0</v>
      </c>
      <c r="F84" s="30"/>
    </row>
    <row r="85" spans="1:6" ht="15" x14ac:dyDescent="0.2">
      <c r="A85" s="30"/>
      <c r="B85" s="68"/>
      <c r="C85" s="68"/>
      <c r="D85" s="68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1159.19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3"/>
      <c r="C89" s="63"/>
      <c r="D89" s="63"/>
      <c r="E89" s="63"/>
      <c r="F89" s="30"/>
    </row>
    <row r="90" spans="1:6" ht="14.25" x14ac:dyDescent="0.2">
      <c r="A90" s="71" t="s">
        <v>49</v>
      </c>
      <c r="B90" s="71"/>
      <c r="C90" s="71"/>
      <c r="D90" s="71"/>
      <c r="E90" s="71"/>
      <c r="F90" s="71"/>
    </row>
    <row r="91" spans="1:6" ht="14.25" x14ac:dyDescent="0.2">
      <c r="A91" s="69" t="s">
        <v>8</v>
      </c>
      <c r="B91" s="69"/>
      <c r="C91" s="69"/>
      <c r="D91" s="69"/>
      <c r="E91" s="69"/>
      <c r="F91" s="6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4"/>
      <c r="C93" s="64"/>
      <c r="D93" s="64"/>
      <c r="E93" s="64"/>
      <c r="F93" s="30"/>
    </row>
    <row r="94" spans="1:6" ht="15" x14ac:dyDescent="0.2">
      <c r="A94" s="70" t="s">
        <v>9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topLeftCell="A25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61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55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3.5" customHeight="1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62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 t="s">
        <v>63</v>
      </c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34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4.25" x14ac:dyDescent="0.2">
      <c r="A68" s="30"/>
      <c r="B68" s="65"/>
      <c r="C68" s="65"/>
      <c r="D68" s="65"/>
      <c r="E68" s="37"/>
      <c r="F68" s="30"/>
    </row>
    <row r="69" spans="1:6" ht="14.25" x14ac:dyDescent="0.2">
      <c r="A69" s="30"/>
      <c r="B69" s="65"/>
      <c r="C69" s="65"/>
      <c r="D69" s="65"/>
      <c r="E69" s="37"/>
      <c r="F69" s="30"/>
    </row>
    <row r="70" spans="1:6" ht="14.25" x14ac:dyDescent="0.2">
      <c r="A70" s="30"/>
      <c r="B70" s="65"/>
      <c r="C70" s="65"/>
      <c r="D70" s="65"/>
      <c r="E70" s="37"/>
      <c r="F70" s="30"/>
    </row>
    <row r="71" spans="1:6" ht="14.25" x14ac:dyDescent="0.2">
      <c r="A71" s="30"/>
      <c r="B71" s="65"/>
      <c r="C71" s="65"/>
      <c r="D71" s="65"/>
      <c r="E71" s="37"/>
      <c r="F71" s="30"/>
    </row>
    <row r="72" spans="1:6" ht="14.25" x14ac:dyDescent="0.2">
      <c r="A72" s="30"/>
      <c r="B72" s="65"/>
      <c r="C72" s="65"/>
      <c r="D72" s="65"/>
      <c r="E72" s="37"/>
      <c r="F72" s="30"/>
    </row>
    <row r="73" spans="1:6" ht="14.25" x14ac:dyDescent="0.2">
      <c r="A73" s="30"/>
      <c r="B73" s="65"/>
      <c r="C73" s="65"/>
      <c r="D73" s="65"/>
      <c r="E73" s="37"/>
      <c r="F73" s="30"/>
    </row>
    <row r="74" spans="1:6" ht="13.5" customHeight="1" x14ac:dyDescent="0.2">
      <c r="A74" s="30"/>
      <c r="B74" s="65"/>
      <c r="C74" s="65"/>
      <c r="D74" s="65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6.5*190</f>
        <v>1235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1260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63</v>
      </c>
      <c r="F79" s="30"/>
    </row>
    <row r="80" spans="1:6" ht="13.5" customHeight="1" x14ac:dyDescent="0.2">
      <c r="A80" s="30"/>
      <c r="B80" s="35" t="s">
        <v>5</v>
      </c>
      <c r="C80" s="40">
        <v>9.5000000000000001E-2</v>
      </c>
      <c r="D80" s="35"/>
      <c r="E80" s="45">
        <f>ROUND((E78+E79)*C80,2)</f>
        <v>125.69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1448.69</v>
      </c>
      <c r="F82" s="30"/>
    </row>
    <row r="83" spans="1:6" ht="15.75" thickTop="1" x14ac:dyDescent="0.2">
      <c r="A83" s="30"/>
      <c r="B83" s="68"/>
      <c r="C83" s="68"/>
      <c r="D83" s="68"/>
      <c r="E83" s="46"/>
      <c r="F83" s="30"/>
    </row>
    <row r="84" spans="1:6" ht="15" x14ac:dyDescent="0.2">
      <c r="A84" s="30"/>
      <c r="B84" s="67" t="s">
        <v>48</v>
      </c>
      <c r="C84" s="67"/>
      <c r="D84" s="67"/>
      <c r="E84" s="46">
        <v>0</v>
      </c>
      <c r="F84" s="30"/>
    </row>
    <row r="85" spans="1:6" ht="15" x14ac:dyDescent="0.2">
      <c r="A85" s="30"/>
      <c r="B85" s="68"/>
      <c r="C85" s="68"/>
      <c r="D85" s="68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1448.69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3"/>
      <c r="C89" s="63"/>
      <c r="D89" s="63"/>
      <c r="E89" s="63"/>
      <c r="F89" s="30"/>
    </row>
    <row r="90" spans="1:6" ht="14.25" x14ac:dyDescent="0.2">
      <c r="A90" s="71" t="s">
        <v>49</v>
      </c>
      <c r="B90" s="71"/>
      <c r="C90" s="71"/>
      <c r="D90" s="71"/>
      <c r="E90" s="71"/>
      <c r="F90" s="71"/>
    </row>
    <row r="91" spans="1:6" ht="14.25" x14ac:dyDescent="0.2">
      <c r="A91" s="69" t="s">
        <v>8</v>
      </c>
      <c r="B91" s="69"/>
      <c r="C91" s="69"/>
      <c r="D91" s="69"/>
      <c r="E91" s="69"/>
      <c r="F91" s="6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4"/>
      <c r="C93" s="64"/>
      <c r="D93" s="64"/>
      <c r="E93" s="64"/>
      <c r="F93" s="30"/>
    </row>
    <row r="94" spans="1:6" ht="15" x14ac:dyDescent="0.2">
      <c r="A94" s="70" t="s">
        <v>9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8"/>
  <sheetViews>
    <sheetView view="pageBreakPreview" topLeftCell="A28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65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67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66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55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3.5" customHeight="1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 t="s">
        <v>63</v>
      </c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 t="s">
        <v>34</v>
      </c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4.25" x14ac:dyDescent="0.2">
      <c r="A68" s="30"/>
      <c r="B68" s="65"/>
      <c r="C68" s="65"/>
      <c r="D68" s="65"/>
      <c r="E68" s="37"/>
      <c r="F68" s="30"/>
    </row>
    <row r="69" spans="1:6" ht="14.25" x14ac:dyDescent="0.2">
      <c r="A69" s="30"/>
      <c r="B69" s="65"/>
      <c r="C69" s="65"/>
      <c r="D69" s="65"/>
      <c r="E69" s="37"/>
      <c r="F69" s="30"/>
    </row>
    <row r="70" spans="1:6" ht="14.25" x14ac:dyDescent="0.2">
      <c r="A70" s="30"/>
      <c r="B70" s="65"/>
      <c r="C70" s="65"/>
      <c r="D70" s="65"/>
      <c r="E70" s="37"/>
      <c r="F70" s="30"/>
    </row>
    <row r="71" spans="1:6" ht="14.25" x14ac:dyDescent="0.2">
      <c r="A71" s="30"/>
      <c r="B71" s="65"/>
      <c r="C71" s="65"/>
      <c r="D71" s="65"/>
      <c r="E71" s="37"/>
      <c r="F71" s="30"/>
    </row>
    <row r="72" spans="1:6" ht="14.25" x14ac:dyDescent="0.2">
      <c r="A72" s="30"/>
      <c r="B72" s="65"/>
      <c r="C72" s="65"/>
      <c r="D72" s="65"/>
      <c r="E72" s="37"/>
      <c r="F72" s="30"/>
    </row>
    <row r="73" spans="1:6" ht="14.25" x14ac:dyDescent="0.2">
      <c r="A73" s="30"/>
      <c r="B73" s="65"/>
      <c r="C73" s="65"/>
      <c r="D73" s="65"/>
      <c r="E73" s="37"/>
      <c r="F73" s="30"/>
    </row>
    <row r="74" spans="1:6" ht="13.5" customHeight="1" x14ac:dyDescent="0.2">
      <c r="A74" s="30"/>
      <c r="B74" s="65"/>
      <c r="C74" s="65"/>
      <c r="D74" s="65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7*225</f>
        <v>1575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25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1600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80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159.6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1839.6</v>
      </c>
      <c r="F82" s="30"/>
    </row>
    <row r="83" spans="1:6" ht="15.75" thickTop="1" x14ac:dyDescent="0.2">
      <c r="A83" s="30"/>
      <c r="B83" s="68"/>
      <c r="C83" s="68"/>
      <c r="D83" s="68"/>
      <c r="E83" s="46"/>
      <c r="F83" s="30"/>
    </row>
    <row r="84" spans="1:6" ht="15" x14ac:dyDescent="0.2">
      <c r="A84" s="30"/>
      <c r="B84" s="67" t="s">
        <v>48</v>
      </c>
      <c r="C84" s="67"/>
      <c r="D84" s="67"/>
      <c r="E84" s="46">
        <v>0</v>
      </c>
      <c r="F84" s="30"/>
    </row>
    <row r="85" spans="1:6" ht="15" x14ac:dyDescent="0.2">
      <c r="A85" s="30"/>
      <c r="B85" s="68"/>
      <c r="C85" s="68"/>
      <c r="D85" s="68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1839.6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3"/>
      <c r="C89" s="63"/>
      <c r="D89" s="63"/>
      <c r="E89" s="63"/>
      <c r="F89" s="30"/>
    </row>
    <row r="90" spans="1:6" ht="14.25" x14ac:dyDescent="0.2">
      <c r="A90" s="71" t="s">
        <v>49</v>
      </c>
      <c r="B90" s="71"/>
      <c r="C90" s="71"/>
      <c r="D90" s="71"/>
      <c r="E90" s="71"/>
      <c r="F90" s="71"/>
    </row>
    <row r="91" spans="1:6" ht="14.25" x14ac:dyDescent="0.2">
      <c r="A91" s="69" t="s">
        <v>8</v>
      </c>
      <c r="B91" s="69"/>
      <c r="C91" s="69"/>
      <c r="D91" s="69"/>
      <c r="E91" s="69"/>
      <c r="F91" s="6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4"/>
      <c r="C93" s="64"/>
      <c r="D93" s="64"/>
      <c r="E93" s="64"/>
      <c r="F93" s="30"/>
    </row>
    <row r="94" spans="1:6" ht="15" x14ac:dyDescent="0.2">
      <c r="A94" s="70" t="s">
        <v>9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42:D42"/>
    <mergeCell ref="B43:D43"/>
    <mergeCell ref="B44:D44"/>
    <mergeCell ref="B36:D36"/>
    <mergeCell ref="B37:D37"/>
    <mergeCell ref="B38:D38"/>
    <mergeCell ref="B41:D41"/>
    <mergeCell ref="B45:D45"/>
    <mergeCell ref="B46:D46"/>
    <mergeCell ref="B47:D47"/>
    <mergeCell ref="B48:D48"/>
    <mergeCell ref="B49:D49"/>
    <mergeCell ref="A31:F31"/>
    <mergeCell ref="B34:D34"/>
    <mergeCell ref="B35:D35"/>
    <mergeCell ref="B39:D39"/>
    <mergeCell ref="B40:D40"/>
  </mergeCells>
  <dataValidations count="1">
    <dataValidation type="list" allowBlank="1" showInputMessage="1" showErrorMessage="1" sqref="B83:B85 B12:B20 B34:B74" xr:uid="{00000000-0002-0000-0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8"/>
  <sheetViews>
    <sheetView view="pageBreakPreview" topLeftCell="A31" zoomScale="80" zoomScaleNormal="100" zoomScaleSheetLayoutView="80" workbookViewId="0">
      <selection activeCell="B36" sqref="B36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51</v>
      </c>
      <c r="C26" s="30"/>
      <c r="D26" s="30"/>
      <c r="E26" s="30"/>
      <c r="F26" s="30"/>
    </row>
    <row r="27" spans="1:6" ht="15" x14ac:dyDescent="0.2">
      <c r="A27" s="21"/>
      <c r="B27" s="35" t="s">
        <v>50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6" t="s">
        <v>0</v>
      </c>
      <c r="B31" s="66"/>
      <c r="C31" s="66"/>
      <c r="D31" s="66"/>
      <c r="E31" s="66"/>
      <c r="F31" s="66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 t="s">
        <v>70</v>
      </c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71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3.5" customHeight="1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 t="s">
        <v>63</v>
      </c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 t="s">
        <v>34</v>
      </c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52"/>
      <c r="C47" s="52"/>
      <c r="D47" s="52"/>
      <c r="E47" s="37"/>
      <c r="F47" s="30"/>
    </row>
    <row r="48" spans="1:6" ht="14.25" x14ac:dyDescent="0.2">
      <c r="A48" s="30"/>
      <c r="B48" s="52"/>
      <c r="C48" s="52"/>
      <c r="D48" s="52"/>
      <c r="E48" s="37"/>
      <c r="F48" s="30"/>
    </row>
    <row r="49" spans="1:6" ht="14.25" x14ac:dyDescent="0.2">
      <c r="A49" s="30"/>
      <c r="B49" s="52"/>
      <c r="C49" s="52"/>
      <c r="D49" s="52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4.25" x14ac:dyDescent="0.2">
      <c r="A68" s="30"/>
      <c r="B68" s="65"/>
      <c r="C68" s="65"/>
      <c r="D68" s="65"/>
      <c r="E68" s="37"/>
      <c r="F68" s="30"/>
    </row>
    <row r="69" spans="1:6" ht="14.25" x14ac:dyDescent="0.2">
      <c r="A69" s="30"/>
      <c r="B69" s="65"/>
      <c r="C69" s="65"/>
      <c r="D69" s="65"/>
      <c r="E69" s="37"/>
      <c r="F69" s="30"/>
    </row>
    <row r="70" spans="1:6" ht="14.25" x14ac:dyDescent="0.2">
      <c r="A70" s="30"/>
      <c r="B70" s="65"/>
      <c r="C70" s="65"/>
      <c r="D70" s="65"/>
      <c r="E70" s="37"/>
      <c r="F70" s="30"/>
    </row>
    <row r="71" spans="1:6" ht="14.25" x14ac:dyDescent="0.2">
      <c r="A71" s="30"/>
      <c r="B71" s="65"/>
      <c r="C71" s="65"/>
      <c r="D71" s="65"/>
      <c r="E71" s="37"/>
      <c r="F71" s="30"/>
    </row>
    <row r="72" spans="1:6" ht="14.25" x14ac:dyDescent="0.2">
      <c r="A72" s="30"/>
      <c r="B72" s="65"/>
      <c r="C72" s="65"/>
      <c r="D72" s="65"/>
      <c r="E72" s="37"/>
      <c r="F72" s="30"/>
    </row>
    <row r="73" spans="1:6" ht="14.25" x14ac:dyDescent="0.2">
      <c r="A73" s="30"/>
      <c r="B73" s="65"/>
      <c r="C73" s="65"/>
      <c r="D73" s="65"/>
      <c r="E73" s="37"/>
      <c r="F73" s="30"/>
    </row>
    <row r="74" spans="1:6" ht="13.5" customHeight="1" x14ac:dyDescent="0.2">
      <c r="A74" s="30"/>
      <c r="B74" s="65"/>
      <c r="C74" s="65"/>
      <c r="D74" s="65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8.4*225</f>
        <v>1890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30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1920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96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191.52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2207.52</v>
      </c>
      <c r="F82" s="30"/>
    </row>
    <row r="83" spans="1:6" ht="15.75" thickTop="1" x14ac:dyDescent="0.2">
      <c r="A83" s="30"/>
      <c r="B83" s="68"/>
      <c r="C83" s="68"/>
      <c r="D83" s="68"/>
      <c r="E83" s="46"/>
      <c r="F83" s="30"/>
    </row>
    <row r="84" spans="1:6" ht="15" x14ac:dyDescent="0.2">
      <c r="A84" s="30"/>
      <c r="B84" s="67" t="s">
        <v>48</v>
      </c>
      <c r="C84" s="67"/>
      <c r="D84" s="67"/>
      <c r="E84" s="46">
        <v>0</v>
      </c>
      <c r="F84" s="30"/>
    </row>
    <row r="85" spans="1:6" ht="15" x14ac:dyDescent="0.2">
      <c r="A85" s="30"/>
      <c r="B85" s="68"/>
      <c r="C85" s="68"/>
      <c r="D85" s="68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2207.52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3"/>
      <c r="C89" s="63"/>
      <c r="D89" s="63"/>
      <c r="E89" s="63"/>
      <c r="F89" s="30"/>
    </row>
    <row r="90" spans="1:6" ht="14.25" x14ac:dyDescent="0.2">
      <c r="A90" s="71" t="s">
        <v>49</v>
      </c>
      <c r="B90" s="71"/>
      <c r="C90" s="71"/>
      <c r="D90" s="71"/>
      <c r="E90" s="71"/>
      <c r="F90" s="71"/>
    </row>
    <row r="91" spans="1:6" ht="14.25" x14ac:dyDescent="0.2">
      <c r="A91" s="69" t="s">
        <v>8</v>
      </c>
      <c r="B91" s="69"/>
      <c r="C91" s="69"/>
      <c r="D91" s="69"/>
      <c r="E91" s="69"/>
      <c r="F91" s="69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4"/>
      <c r="C93" s="64"/>
      <c r="D93" s="64"/>
      <c r="E93" s="64"/>
      <c r="F93" s="30"/>
    </row>
    <row r="94" spans="1:6" ht="15" x14ac:dyDescent="0.2">
      <c r="A94" s="70" t="s">
        <v>9</v>
      </c>
      <c r="B94" s="70"/>
      <c r="C94" s="70"/>
      <c r="D94" s="70"/>
      <c r="E94" s="70"/>
      <c r="F94" s="70"/>
    </row>
    <row r="96" spans="1:6" ht="39.75" customHeight="1" x14ac:dyDescent="0.2">
      <c r="B96" s="61"/>
      <c r="C96" s="62"/>
      <c r="D96" s="62"/>
    </row>
    <row r="97" spans="2:4" ht="13.5" customHeight="1" x14ac:dyDescent="0.2"/>
    <row r="98" spans="2:4" x14ac:dyDescent="0.2">
      <c r="B98" s="20"/>
      <c r="C98" s="20"/>
      <c r="D98" s="20"/>
    </row>
  </sheetData>
  <mergeCells count="48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31:F31"/>
    <mergeCell ref="B34:D34"/>
    <mergeCell ref="B35:D35"/>
    <mergeCell ref="B50:D50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</mergeCells>
  <dataValidations count="1">
    <dataValidation type="list" allowBlank="1" showInputMessage="1" showErrorMessage="1" sqref="B83:B85 B12:B20 B34:B74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77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65"/>
      <c r="C34" s="65"/>
      <c r="D34" s="65"/>
      <c r="E34" s="37"/>
      <c r="F34" s="30"/>
    </row>
    <row r="35" spans="1:6" ht="14.25" x14ac:dyDescent="0.2">
      <c r="A35" s="30"/>
      <c r="B35" s="65" t="s">
        <v>78</v>
      </c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 t="s">
        <v>71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 t="s">
        <v>63</v>
      </c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 t="s">
        <v>34</v>
      </c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52"/>
      <c r="C55" s="52"/>
      <c r="D55" s="52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65"/>
      <c r="C68" s="65"/>
      <c r="D68" s="65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8*230</f>
        <v>1840</v>
      </c>
      <c r="F69" s="30"/>
    </row>
    <row r="70" spans="1:6" ht="13.5" customHeight="1" x14ac:dyDescent="0.2">
      <c r="A70" s="30"/>
      <c r="B70" s="43" t="s">
        <v>79</v>
      </c>
      <c r="C70" s="35"/>
      <c r="D70" s="35"/>
      <c r="E70" s="39">
        <v>68</v>
      </c>
      <c r="F70" s="30"/>
    </row>
    <row r="71" spans="1:6" ht="13.5" customHeight="1" x14ac:dyDescent="0.2">
      <c r="A71" s="30"/>
      <c r="B71" s="43" t="s">
        <v>43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1908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95.4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190.32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2193.7200000000003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2193.7200000000003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75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98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72" t="s">
        <v>84</v>
      </c>
      <c r="C34" s="72"/>
      <c r="D34" s="72"/>
      <c r="E34" s="37"/>
      <c r="F34" s="30"/>
    </row>
    <row r="35" spans="1:6" ht="14.25" x14ac:dyDescent="0.2">
      <c r="A35" s="30"/>
      <c r="B35" s="65" t="s">
        <v>81</v>
      </c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 t="s">
        <v>71</v>
      </c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 t="s">
        <v>82</v>
      </c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 t="s">
        <v>83</v>
      </c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73" t="s">
        <v>85</v>
      </c>
      <c r="C43" s="73"/>
      <c r="D43" s="73"/>
      <c r="E43" s="37">
        <f>8.25*235</f>
        <v>1938.75</v>
      </c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72"/>
      <c r="C46" s="72"/>
      <c r="D46" s="72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73"/>
      <c r="C63" s="73"/>
      <c r="D63" s="73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65"/>
      <c r="C68" s="65"/>
      <c r="D68" s="65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1938.75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>
        <v>81</v>
      </c>
      <c r="F70" s="30"/>
    </row>
    <row r="71" spans="1:6" ht="13.5" customHeight="1" x14ac:dyDescent="0.2">
      <c r="A71" s="30"/>
      <c r="B71" s="43" t="s">
        <v>97</v>
      </c>
      <c r="C71" s="35"/>
      <c r="D71" s="35"/>
      <c r="E71" s="39"/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2019.75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100.99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201.47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2322.2099999999996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2322.2099999999996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72"/>
      <c r="C34" s="72"/>
      <c r="D34" s="72"/>
      <c r="E34" s="37"/>
      <c r="F34" s="30"/>
    </row>
    <row r="35" spans="1:6" ht="14.25" x14ac:dyDescent="0.2">
      <c r="A35" s="30"/>
      <c r="B35" s="65"/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14.25" x14ac:dyDescent="0.2">
      <c r="A38" s="30"/>
      <c r="B38" s="65"/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65"/>
      <c r="C42" s="65"/>
      <c r="D42" s="65"/>
      <c r="E42" s="37"/>
      <c r="F42" s="30"/>
    </row>
    <row r="43" spans="1:6" ht="14.25" x14ac:dyDescent="0.2">
      <c r="A43" s="30"/>
      <c r="B43" s="73"/>
      <c r="C43" s="73"/>
      <c r="D43" s="73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65"/>
      <c r="C45" s="65"/>
      <c r="D45" s="65"/>
      <c r="E45" s="37"/>
      <c r="F45" s="30"/>
    </row>
    <row r="46" spans="1:6" ht="14.25" x14ac:dyDescent="0.2">
      <c r="A46" s="30"/>
      <c r="B46" s="72" t="s">
        <v>86</v>
      </c>
      <c r="C46" s="72"/>
      <c r="D46" s="72"/>
      <c r="E46" s="37"/>
      <c r="F46" s="30"/>
    </row>
    <row r="47" spans="1:6" ht="14.25" x14ac:dyDescent="0.2">
      <c r="A47" s="30"/>
      <c r="B47" s="65" t="s">
        <v>88</v>
      </c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 t="s">
        <v>87</v>
      </c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 t="s">
        <v>89</v>
      </c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 t="s">
        <v>90</v>
      </c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 t="s">
        <v>91</v>
      </c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 t="s">
        <v>92</v>
      </c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 t="s">
        <v>93</v>
      </c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 t="s">
        <v>94</v>
      </c>
      <c r="C61" s="65"/>
      <c r="D61" s="65"/>
      <c r="E61" s="37"/>
      <c r="F61" s="30"/>
    </row>
    <row r="62" spans="1:6" ht="14.25" x14ac:dyDescent="0.2">
      <c r="A62" s="30"/>
      <c r="B62" s="65"/>
      <c r="C62" s="65"/>
      <c r="D62" s="65"/>
      <c r="E62" s="37"/>
      <c r="F62" s="30"/>
    </row>
    <row r="63" spans="1:6" ht="14.25" x14ac:dyDescent="0.2">
      <c r="A63" s="30"/>
      <c r="B63" s="73" t="s">
        <v>95</v>
      </c>
      <c r="C63" s="73"/>
      <c r="D63" s="73"/>
      <c r="E63" s="37">
        <f>5.5*235</f>
        <v>1292.5</v>
      </c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4.25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65"/>
      <c r="C68" s="65"/>
      <c r="D68" s="65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SUM(E43:E68)</f>
        <v>1292.5</v>
      </c>
      <c r="F69" s="30"/>
    </row>
    <row r="70" spans="1:6" ht="13.5" customHeight="1" x14ac:dyDescent="0.2">
      <c r="A70" s="30"/>
      <c r="B70" s="43" t="s">
        <v>96</v>
      </c>
      <c r="C70" s="35"/>
      <c r="D70" s="35"/>
      <c r="E70" s="39"/>
      <c r="F70" s="30"/>
    </row>
    <row r="71" spans="1:6" ht="13.5" customHeight="1" x14ac:dyDescent="0.2">
      <c r="A71" s="30"/>
      <c r="B71" s="43" t="s">
        <v>97</v>
      </c>
      <c r="C71" s="35"/>
      <c r="D71" s="35"/>
      <c r="E71" s="39">
        <v>425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1717.5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85.88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171.32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1974.7</v>
      </c>
      <c r="F76" s="30"/>
    </row>
    <row r="77" spans="1:6" ht="15.75" thickTop="1" x14ac:dyDescent="0.2">
      <c r="A77" s="30"/>
      <c r="B77" s="68"/>
      <c r="C77" s="68"/>
      <c r="D77" s="68"/>
      <c r="E77" s="46"/>
      <c r="F77" s="30"/>
    </row>
    <row r="78" spans="1:6" ht="15" x14ac:dyDescent="0.2">
      <c r="A78" s="30"/>
      <c r="B78" s="67" t="s">
        <v>48</v>
      </c>
      <c r="C78" s="67"/>
      <c r="D78" s="67"/>
      <c r="E78" s="46">
        <v>0</v>
      </c>
      <c r="F78" s="30"/>
    </row>
    <row r="79" spans="1:6" ht="15" x14ac:dyDescent="0.2">
      <c r="A79" s="30"/>
      <c r="B79" s="68"/>
      <c r="C79" s="68"/>
      <c r="D79" s="68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1974.7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4.25" x14ac:dyDescent="0.2">
      <c r="A84" s="71" t="s">
        <v>72</v>
      </c>
      <c r="B84" s="71"/>
      <c r="C84" s="71"/>
      <c r="D84" s="71"/>
      <c r="E84" s="71"/>
      <c r="F84" s="71"/>
    </row>
    <row r="85" spans="1:6" ht="14.25" x14ac:dyDescent="0.2">
      <c r="A85" s="69" t="s">
        <v>73</v>
      </c>
      <c r="B85" s="69"/>
      <c r="C85" s="69"/>
      <c r="D85" s="69"/>
      <c r="E85" s="69"/>
      <c r="F85" s="69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4"/>
      <c r="C87" s="64"/>
      <c r="D87" s="64"/>
      <c r="E87" s="64"/>
      <c r="F87" s="30"/>
    </row>
    <row r="88" spans="1:6" ht="15" x14ac:dyDescent="0.2">
      <c r="A88" s="70" t="s">
        <v>9</v>
      </c>
      <c r="B88" s="70"/>
      <c r="C88" s="70"/>
      <c r="D88" s="70"/>
      <c r="E88" s="70"/>
      <c r="F88" s="70"/>
    </row>
    <row r="90" spans="1:6" ht="39.75" customHeight="1" x14ac:dyDescent="0.2">
      <c r="B90" s="61"/>
      <c r="C90" s="62"/>
      <c r="D90" s="62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1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104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75</v>
      </c>
      <c r="C24" s="30"/>
      <c r="D24" s="30"/>
      <c r="E24" s="30"/>
      <c r="F24" s="30"/>
    </row>
    <row r="25" spans="1:6" ht="15" x14ac:dyDescent="0.2">
      <c r="A25" s="21"/>
      <c r="B25" s="34" t="s">
        <v>99</v>
      </c>
      <c r="C25" s="30"/>
      <c r="D25" s="30"/>
      <c r="E25" s="30"/>
      <c r="F25" s="30"/>
    </row>
    <row r="26" spans="1:6" ht="33.75" customHeight="1" x14ac:dyDescent="0.2">
      <c r="A26" s="21"/>
      <c r="B26" s="53" t="s">
        <v>76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6" t="s">
        <v>0</v>
      </c>
      <c r="B30" s="66"/>
      <c r="C30" s="66"/>
      <c r="D30" s="66"/>
      <c r="E30" s="66"/>
      <c r="F30" s="66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5"/>
      <c r="C33" s="65"/>
      <c r="D33" s="65"/>
      <c r="E33" s="37"/>
      <c r="F33" s="30"/>
    </row>
    <row r="34" spans="1:6" ht="14.25" x14ac:dyDescent="0.2">
      <c r="A34" s="30"/>
      <c r="B34" s="72"/>
      <c r="C34" s="72"/>
      <c r="D34" s="72"/>
      <c r="E34" s="37"/>
      <c r="F34" s="30"/>
    </row>
    <row r="35" spans="1:6" ht="14.25" x14ac:dyDescent="0.2">
      <c r="A35" s="30"/>
      <c r="B35" s="65" t="s">
        <v>103</v>
      </c>
      <c r="C35" s="65"/>
      <c r="D35" s="65"/>
      <c r="E35" s="37"/>
      <c r="F35" s="30"/>
    </row>
    <row r="36" spans="1:6" ht="14.25" x14ac:dyDescent="0.2">
      <c r="A36" s="30"/>
      <c r="B36" s="65"/>
      <c r="C36" s="65"/>
      <c r="D36" s="65"/>
      <c r="E36" s="37"/>
      <c r="F36" s="30"/>
    </row>
    <row r="37" spans="1:6" ht="14.25" x14ac:dyDescent="0.2">
      <c r="A37" s="30"/>
      <c r="B37" s="65"/>
      <c r="C37" s="65"/>
      <c r="D37" s="65"/>
      <c r="E37" s="37"/>
      <c r="F37" s="30"/>
    </row>
    <row r="38" spans="1:6" ht="29.25" customHeight="1" x14ac:dyDescent="0.2">
      <c r="A38" s="30"/>
      <c r="B38" s="65" t="s">
        <v>102</v>
      </c>
      <c r="C38" s="65"/>
      <c r="D38" s="65"/>
      <c r="E38" s="37"/>
      <c r="F38" s="30"/>
    </row>
    <row r="39" spans="1:6" ht="14.25" x14ac:dyDescent="0.2">
      <c r="A39" s="30"/>
      <c r="B39" s="65"/>
      <c r="C39" s="65"/>
      <c r="D39" s="65"/>
      <c r="E39" s="37"/>
      <c r="F39" s="30"/>
    </row>
    <row r="40" spans="1:6" ht="14.25" x14ac:dyDescent="0.2">
      <c r="A40" s="30"/>
      <c r="B40" s="65"/>
      <c r="C40" s="65"/>
      <c r="D40" s="65"/>
      <c r="E40" s="37"/>
      <c r="F40" s="30"/>
    </row>
    <row r="41" spans="1:6" ht="14.25" x14ac:dyDescent="0.2">
      <c r="A41" s="30"/>
      <c r="B41" s="65"/>
      <c r="C41" s="65"/>
      <c r="D41" s="65"/>
      <c r="E41" s="37"/>
      <c r="F41" s="30"/>
    </row>
    <row r="42" spans="1:6" ht="14.25" x14ac:dyDescent="0.2">
      <c r="A42" s="30"/>
      <c r="B42" s="73"/>
      <c r="C42" s="73"/>
      <c r="D42" s="73"/>
      <c r="E42" s="37"/>
      <c r="F42" s="30"/>
    </row>
    <row r="43" spans="1:6" ht="14.25" x14ac:dyDescent="0.2">
      <c r="A43" s="30"/>
      <c r="B43" s="65"/>
      <c r="C43" s="65"/>
      <c r="D43" s="65"/>
      <c r="E43" s="37"/>
      <c r="F43" s="30"/>
    </row>
    <row r="44" spans="1:6" ht="14.25" x14ac:dyDescent="0.2">
      <c r="A44" s="30"/>
      <c r="B44" s="65"/>
      <c r="C44" s="65"/>
      <c r="D44" s="65"/>
      <c r="E44" s="37"/>
      <c r="F44" s="30"/>
    </row>
    <row r="45" spans="1:6" ht="14.25" x14ac:dyDescent="0.2">
      <c r="A45" s="30"/>
      <c r="B45" s="74"/>
      <c r="C45" s="74"/>
      <c r="D45" s="74"/>
      <c r="E45" s="37"/>
      <c r="F45" s="30"/>
    </row>
    <row r="46" spans="1:6" ht="14.25" x14ac:dyDescent="0.2">
      <c r="A46" s="30"/>
      <c r="B46" s="65"/>
      <c r="C46" s="65"/>
      <c r="D46" s="65"/>
      <c r="E46" s="37"/>
      <c r="F46" s="30"/>
    </row>
    <row r="47" spans="1:6" ht="14.25" x14ac:dyDescent="0.2">
      <c r="A47" s="30"/>
      <c r="B47" s="65"/>
      <c r="C47" s="65"/>
      <c r="D47" s="65"/>
      <c r="E47" s="37"/>
      <c r="F47" s="30"/>
    </row>
    <row r="48" spans="1:6" ht="14.25" x14ac:dyDescent="0.2">
      <c r="A48" s="30"/>
      <c r="B48" s="65"/>
      <c r="C48" s="65"/>
      <c r="D48" s="65"/>
      <c r="E48" s="37"/>
      <c r="F48" s="30"/>
    </row>
    <row r="49" spans="1:6" ht="14.25" x14ac:dyDescent="0.2">
      <c r="A49" s="30"/>
      <c r="B49" s="65"/>
      <c r="C49" s="65"/>
      <c r="D49" s="65"/>
      <c r="E49" s="37"/>
      <c r="F49" s="30"/>
    </row>
    <row r="50" spans="1:6" ht="14.25" x14ac:dyDescent="0.2">
      <c r="A50" s="30"/>
      <c r="B50" s="65"/>
      <c r="C50" s="65"/>
      <c r="D50" s="65"/>
      <c r="E50" s="37"/>
      <c r="F50" s="30"/>
    </row>
    <row r="51" spans="1:6" ht="14.25" x14ac:dyDescent="0.2">
      <c r="A51" s="30"/>
      <c r="B51" s="65"/>
      <c r="C51" s="65"/>
      <c r="D51" s="65"/>
      <c r="E51" s="37"/>
      <c r="F51" s="30"/>
    </row>
    <row r="52" spans="1:6" ht="14.25" x14ac:dyDescent="0.2">
      <c r="A52" s="30"/>
      <c r="B52" s="65"/>
      <c r="C52" s="65"/>
      <c r="D52" s="65"/>
      <c r="E52" s="37"/>
      <c r="F52" s="30"/>
    </row>
    <row r="53" spans="1:6" ht="14.25" x14ac:dyDescent="0.2">
      <c r="A53" s="30"/>
      <c r="B53" s="65"/>
      <c r="C53" s="65"/>
      <c r="D53" s="65"/>
      <c r="E53" s="37"/>
      <c r="F53" s="30"/>
    </row>
    <row r="54" spans="1:6" ht="14.25" x14ac:dyDescent="0.2">
      <c r="A54" s="30"/>
      <c r="B54" s="65"/>
      <c r="C54" s="65"/>
      <c r="D54" s="65"/>
      <c r="E54" s="37"/>
      <c r="F54" s="30"/>
    </row>
    <row r="55" spans="1:6" ht="14.25" x14ac:dyDescent="0.2">
      <c r="A55" s="30"/>
      <c r="B55" s="65"/>
      <c r="C55" s="65"/>
      <c r="D55" s="65"/>
      <c r="E55" s="37"/>
      <c r="F55" s="30"/>
    </row>
    <row r="56" spans="1:6" ht="14.25" x14ac:dyDescent="0.2">
      <c r="A56" s="30"/>
      <c r="B56" s="65"/>
      <c r="C56" s="65"/>
      <c r="D56" s="65"/>
      <c r="E56" s="37"/>
      <c r="F56" s="30"/>
    </row>
    <row r="57" spans="1:6" ht="14.25" x14ac:dyDescent="0.2">
      <c r="A57" s="30"/>
      <c r="B57" s="65"/>
      <c r="C57" s="65"/>
      <c r="D57" s="65"/>
      <c r="E57" s="37"/>
      <c r="F57" s="30"/>
    </row>
    <row r="58" spans="1:6" ht="14.25" x14ac:dyDescent="0.2">
      <c r="A58" s="30"/>
      <c r="B58" s="65"/>
      <c r="C58" s="65"/>
      <c r="D58" s="65"/>
      <c r="E58" s="37"/>
      <c r="F58" s="30"/>
    </row>
    <row r="59" spans="1:6" ht="14.25" x14ac:dyDescent="0.2">
      <c r="A59" s="30"/>
      <c r="B59" s="65"/>
      <c r="C59" s="65"/>
      <c r="D59" s="65"/>
      <c r="E59" s="37"/>
      <c r="F59" s="30"/>
    </row>
    <row r="60" spans="1:6" ht="14.25" x14ac:dyDescent="0.2">
      <c r="A60" s="30"/>
      <c r="B60" s="65"/>
      <c r="C60" s="65"/>
      <c r="D60" s="65"/>
      <c r="E60" s="37"/>
      <c r="F60" s="30"/>
    </row>
    <row r="61" spans="1:6" ht="14.25" x14ac:dyDescent="0.2">
      <c r="A61" s="30"/>
      <c r="B61" s="65"/>
      <c r="C61" s="65"/>
      <c r="D61" s="65"/>
      <c r="E61" s="37"/>
      <c r="F61" s="30"/>
    </row>
    <row r="62" spans="1:6" ht="14.25" x14ac:dyDescent="0.2">
      <c r="A62" s="30"/>
      <c r="B62" s="73"/>
      <c r="C62" s="73"/>
      <c r="D62" s="73"/>
      <c r="E62" s="37"/>
      <c r="F62" s="30"/>
    </row>
    <row r="63" spans="1:6" ht="14.25" x14ac:dyDescent="0.2">
      <c r="A63" s="30"/>
      <c r="B63" s="65"/>
      <c r="C63" s="65"/>
      <c r="D63" s="65"/>
      <c r="E63" s="37"/>
      <c r="F63" s="30"/>
    </row>
    <row r="64" spans="1:6" ht="14.25" x14ac:dyDescent="0.2">
      <c r="A64" s="30"/>
      <c r="B64" s="65"/>
      <c r="C64" s="65"/>
      <c r="D64" s="65"/>
      <c r="E64" s="37"/>
      <c r="F64" s="30"/>
    </row>
    <row r="65" spans="1:6" ht="14.25" x14ac:dyDescent="0.2">
      <c r="A65" s="30"/>
      <c r="B65" s="65"/>
      <c r="C65" s="65"/>
      <c r="D65" s="65"/>
      <c r="E65" s="37"/>
      <c r="F65" s="30"/>
    </row>
    <row r="66" spans="1:6" ht="14.25" x14ac:dyDescent="0.2">
      <c r="A66" s="30"/>
      <c r="B66" s="65"/>
      <c r="C66" s="65"/>
      <c r="D66" s="65"/>
      <c r="E66" s="37"/>
      <c r="F66" s="30"/>
    </row>
    <row r="67" spans="1:6" ht="13.5" customHeight="1" x14ac:dyDescent="0.2">
      <c r="A67" s="30"/>
      <c r="B67" s="65"/>
      <c r="C67" s="65"/>
      <c r="D67" s="65"/>
      <c r="E67" s="37"/>
      <c r="F67" s="30"/>
    </row>
    <row r="68" spans="1:6" ht="13.5" customHeight="1" x14ac:dyDescent="0.2">
      <c r="A68" s="30"/>
      <c r="B68" s="34" t="s">
        <v>45</v>
      </c>
      <c r="C68" s="35"/>
      <c r="D68" s="35"/>
      <c r="E68" s="38">
        <f>6.75*235</f>
        <v>1586.25</v>
      </c>
      <c r="F68" s="30"/>
    </row>
    <row r="69" spans="1:6" ht="13.5" customHeight="1" x14ac:dyDescent="0.2">
      <c r="A69" s="30"/>
      <c r="B69" s="43" t="s">
        <v>96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43" t="s">
        <v>97</v>
      </c>
      <c r="C70" s="35"/>
      <c r="D70" s="35"/>
      <c r="E70" s="39">
        <v>0</v>
      </c>
      <c r="F70" s="30"/>
    </row>
    <row r="71" spans="1:6" ht="13.5" customHeight="1" x14ac:dyDescent="0.2">
      <c r="A71" s="30"/>
      <c r="B71" s="34" t="s">
        <v>44</v>
      </c>
      <c r="C71" s="35"/>
      <c r="D71" s="35"/>
      <c r="E71" s="38">
        <f>SUM(E68:E70)</f>
        <v>1586.25</v>
      </c>
      <c r="F71" s="30"/>
    </row>
    <row r="72" spans="1:6" ht="13.5" customHeight="1" x14ac:dyDescent="0.2">
      <c r="A72" s="30"/>
      <c r="B72" s="35" t="s">
        <v>6</v>
      </c>
      <c r="C72" s="40">
        <v>0.05</v>
      </c>
      <c r="D72" s="35"/>
      <c r="E72" s="44">
        <f>ROUND(E71*C72,2)</f>
        <v>79.31</v>
      </c>
      <c r="F72" s="30"/>
    </row>
    <row r="73" spans="1:6" ht="13.5" customHeight="1" x14ac:dyDescent="0.2">
      <c r="A73" s="30"/>
      <c r="B73" s="35" t="s">
        <v>5</v>
      </c>
      <c r="C73" s="51">
        <v>9.9750000000000005E-2</v>
      </c>
      <c r="D73" s="35"/>
      <c r="E73" s="45">
        <f>ROUND(E71*C73,2)</f>
        <v>158.22999999999999</v>
      </c>
      <c r="F73" s="30"/>
    </row>
    <row r="74" spans="1:6" ht="13.5" customHeight="1" x14ac:dyDescent="0.2">
      <c r="A74" s="30"/>
      <c r="B74" s="35"/>
      <c r="C74" s="35"/>
      <c r="D74" s="35"/>
      <c r="E74" s="41"/>
      <c r="F74" s="30"/>
    </row>
    <row r="75" spans="1:6" ht="16.5" customHeight="1" thickBot="1" x14ac:dyDescent="0.25">
      <c r="A75" s="30"/>
      <c r="B75" s="34" t="s">
        <v>46</v>
      </c>
      <c r="C75" s="35"/>
      <c r="D75" s="35"/>
      <c r="E75" s="42">
        <f>SUM(E71:E73)</f>
        <v>1823.79</v>
      </c>
      <c r="F75" s="30"/>
    </row>
    <row r="76" spans="1:6" ht="15.75" thickTop="1" x14ac:dyDescent="0.2">
      <c r="A76" s="30"/>
      <c r="B76" s="68"/>
      <c r="C76" s="68"/>
      <c r="D76" s="68"/>
      <c r="E76" s="46"/>
      <c r="F76" s="30"/>
    </row>
    <row r="77" spans="1:6" ht="15" x14ac:dyDescent="0.2">
      <c r="A77" s="30"/>
      <c r="B77" s="67" t="s">
        <v>48</v>
      </c>
      <c r="C77" s="67"/>
      <c r="D77" s="67"/>
      <c r="E77" s="46">
        <v>0</v>
      </c>
      <c r="F77" s="30"/>
    </row>
    <row r="78" spans="1:6" ht="15" x14ac:dyDescent="0.2">
      <c r="A78" s="30"/>
      <c r="B78" s="68"/>
      <c r="C78" s="68"/>
      <c r="D78" s="68"/>
      <c r="E78" s="46"/>
      <c r="F78" s="30"/>
    </row>
    <row r="79" spans="1:6" ht="19.5" customHeight="1" x14ac:dyDescent="0.2">
      <c r="A79" s="30"/>
      <c r="B79" s="47" t="s">
        <v>47</v>
      </c>
      <c r="C79" s="48"/>
      <c r="D79" s="48"/>
      <c r="E79" s="49">
        <f>E75-E77</f>
        <v>1823.79</v>
      </c>
      <c r="F79" s="30"/>
    </row>
    <row r="80" spans="1:6" ht="13.5" customHeight="1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63"/>
      <c r="C82" s="63"/>
      <c r="D82" s="63"/>
      <c r="E82" s="63"/>
      <c r="F82" s="30"/>
    </row>
    <row r="83" spans="1:6" ht="14.25" x14ac:dyDescent="0.2">
      <c r="A83" s="71" t="s">
        <v>72</v>
      </c>
      <c r="B83" s="71"/>
      <c r="C83" s="71"/>
      <c r="D83" s="71"/>
      <c r="E83" s="71"/>
      <c r="F83" s="71"/>
    </row>
    <row r="84" spans="1:6" ht="14.25" x14ac:dyDescent="0.2">
      <c r="A84" s="69" t="s">
        <v>73</v>
      </c>
      <c r="B84" s="69"/>
      <c r="C84" s="69"/>
      <c r="D84" s="69"/>
      <c r="E84" s="69"/>
      <c r="F84" s="69"/>
    </row>
    <row r="85" spans="1:6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64"/>
      <c r="C86" s="64"/>
      <c r="D86" s="64"/>
      <c r="E86" s="64"/>
      <c r="F86" s="30"/>
    </row>
    <row r="87" spans="1:6" ht="15" x14ac:dyDescent="0.2">
      <c r="A87" s="70" t="s">
        <v>9</v>
      </c>
      <c r="B87" s="70"/>
      <c r="C87" s="70"/>
      <c r="D87" s="70"/>
      <c r="E87" s="70"/>
      <c r="F87" s="70"/>
    </row>
    <row r="89" spans="1:6" ht="39.75" customHeight="1" x14ac:dyDescent="0.2">
      <c r="B89" s="61"/>
      <c r="C89" s="62"/>
      <c r="D89" s="62"/>
    </row>
    <row r="90" spans="1:6" ht="13.5" customHeight="1" x14ac:dyDescent="0.2"/>
    <row r="91" spans="1:6" x14ac:dyDescent="0.2">
      <c r="B91" s="20"/>
      <c r="C91" s="20"/>
      <c r="D91" s="20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08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43</vt:i4>
      </vt:variant>
    </vt:vector>
  </HeadingPairs>
  <TitlesOfParts>
    <vt:vector size="61" baseType="lpstr">
      <vt:lpstr>27-04-10</vt:lpstr>
      <vt:lpstr>19-04-11</vt:lpstr>
      <vt:lpstr>03-05-12</vt:lpstr>
      <vt:lpstr>10-04-13</vt:lpstr>
      <vt:lpstr>10-04-14</vt:lpstr>
      <vt:lpstr>07-04-15</vt:lpstr>
      <vt:lpstr>01-04-16</vt:lpstr>
      <vt:lpstr>01-04-16 (2)</vt:lpstr>
      <vt:lpstr>31-05-16</vt:lpstr>
      <vt:lpstr>27-04-17</vt:lpstr>
      <vt:lpstr>22-04-2018</vt:lpstr>
      <vt:lpstr>23-04-19</vt:lpstr>
      <vt:lpstr>03-04-20</vt:lpstr>
      <vt:lpstr>17-04-21</vt:lpstr>
      <vt:lpstr>25-04-22</vt:lpstr>
      <vt:lpstr>30-04-23</vt:lpstr>
      <vt:lpstr>12-05-24</vt:lpstr>
      <vt:lpstr>Activités</vt:lpstr>
      <vt:lpstr>'01-04-16'!Liste_Activités</vt:lpstr>
      <vt:lpstr>'01-04-16 (2)'!Liste_Activités</vt:lpstr>
      <vt:lpstr>'03-04-20'!Liste_Activités</vt:lpstr>
      <vt:lpstr>'07-04-15'!Liste_Activités</vt:lpstr>
      <vt:lpstr>'12-05-24'!Liste_Activités</vt:lpstr>
      <vt:lpstr>'17-04-21'!Liste_Activités</vt:lpstr>
      <vt:lpstr>'22-04-2018'!Liste_Activités</vt:lpstr>
      <vt:lpstr>'23-04-19'!Liste_Activités</vt:lpstr>
      <vt:lpstr>'25-04-22'!Liste_Activités</vt:lpstr>
      <vt:lpstr>'27-04-17'!Liste_Activités</vt:lpstr>
      <vt:lpstr>'30-04-23'!Liste_Activités</vt:lpstr>
      <vt:lpstr>'31-05-16'!Liste_Activités</vt:lpstr>
      <vt:lpstr>Liste_Activités</vt:lpstr>
      <vt:lpstr>'01-04-16'!Print_Area</vt:lpstr>
      <vt:lpstr>'01-04-16 (2)'!Print_Area</vt:lpstr>
      <vt:lpstr>'03-04-20'!Print_Area</vt:lpstr>
      <vt:lpstr>'07-04-15'!Print_Area</vt:lpstr>
      <vt:lpstr>'12-05-24'!Print_Area</vt:lpstr>
      <vt:lpstr>'17-04-21'!Print_Area</vt:lpstr>
      <vt:lpstr>'22-04-2018'!Print_Area</vt:lpstr>
      <vt:lpstr>'23-04-19'!Print_Area</vt:lpstr>
      <vt:lpstr>'25-04-22'!Print_Area</vt:lpstr>
      <vt:lpstr>'27-04-17'!Print_Area</vt:lpstr>
      <vt:lpstr>'30-04-23'!Print_Area</vt:lpstr>
      <vt:lpstr>'31-05-16'!Print_Area</vt:lpstr>
      <vt:lpstr>'01-04-16'!Zone_d_impression</vt:lpstr>
      <vt:lpstr>'01-04-16 (2)'!Zone_d_impression</vt:lpstr>
      <vt:lpstr>'03-04-20'!Zone_d_impression</vt:lpstr>
      <vt:lpstr>'03-05-12'!Zone_d_impression</vt:lpstr>
      <vt:lpstr>'07-04-15'!Zone_d_impression</vt:lpstr>
      <vt:lpstr>'10-04-13'!Zone_d_impression</vt:lpstr>
      <vt:lpstr>'10-04-14'!Zone_d_impression</vt:lpstr>
      <vt:lpstr>'12-05-24'!Zone_d_impression</vt:lpstr>
      <vt:lpstr>'17-04-21'!Zone_d_impression</vt:lpstr>
      <vt:lpstr>'19-04-11'!Zone_d_impression</vt:lpstr>
      <vt:lpstr>'22-04-2018'!Zone_d_impression</vt:lpstr>
      <vt:lpstr>'23-04-19'!Zone_d_impression</vt:lpstr>
      <vt:lpstr>'25-04-22'!Zone_d_impression</vt:lpstr>
      <vt:lpstr>'27-04-10'!Zone_d_impression</vt:lpstr>
      <vt:lpstr>'27-04-17'!Zone_d_impression</vt:lpstr>
      <vt:lpstr>'30-04-23'!Zone_d_impression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2023-04-30T12:34:51Z</cp:lastPrinted>
  <dcterms:created xsi:type="dcterms:W3CDTF">1996-11-05T19:10:39Z</dcterms:created>
  <dcterms:modified xsi:type="dcterms:W3CDTF">2024-05-12T12:43:17Z</dcterms:modified>
</cp:coreProperties>
</file>