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02A34428-6D15-4075-B59A-42945BA92E40}" xr6:coauthVersionLast="47" xr6:coauthVersionMax="47" xr10:uidLastSave="{00000000-0000-0000-0000-000000000000}"/>
  <bookViews>
    <workbookView xWindow="38280" yWindow="90" windowWidth="29040" windowHeight="15840" firstSheet="17" activeTab="26" xr2:uid="{00000000-000D-0000-FFFF-FFFF00000000}"/>
  </bookViews>
  <sheets>
    <sheet name="7-12-10" sheetId="4" r:id="rId1"/>
    <sheet name="14-03-12" sheetId="6" r:id="rId2"/>
    <sheet name="13-11-12" sheetId="7" r:id="rId3"/>
    <sheet name="22-03-13" sheetId="8" r:id="rId4"/>
    <sheet name="23-05-13" sheetId="9" r:id="rId5"/>
    <sheet name="12-03-14" sheetId="10" r:id="rId6"/>
    <sheet name="10-07-14" sheetId="11" r:id="rId7"/>
    <sheet name="10-07-14 (2)" sheetId="12" r:id="rId8"/>
    <sheet name="05-05-15" sheetId="13" r:id="rId9"/>
    <sheet name="02-11-15" sheetId="14" r:id="rId10"/>
    <sheet name="24-11-16" sheetId="15" r:id="rId11"/>
    <sheet name="11-04-17" sheetId="16" r:id="rId12"/>
    <sheet name="02-07-17" sheetId="17" r:id="rId13"/>
    <sheet name="07-07-17" sheetId="18" r:id="rId14"/>
    <sheet name="28-06-19" sheetId="19" r:id="rId15"/>
    <sheet name="01-10-19" sheetId="20" r:id="rId16"/>
    <sheet name="06-03-20" sheetId="21" r:id="rId17"/>
    <sheet name="28-05-20" sheetId="22" r:id="rId18"/>
    <sheet name="27-10-20" sheetId="23" r:id="rId19"/>
    <sheet name="05-05-21" sheetId="24" r:id="rId20"/>
    <sheet name="18-06-21" sheetId="25" r:id="rId21"/>
    <sheet name="18-06-21 (2)" sheetId="26" r:id="rId22"/>
    <sheet name="05-02-22" sheetId="27" r:id="rId23"/>
    <sheet name="13-05-22" sheetId="28" r:id="rId24"/>
    <sheet name="15-10-22" sheetId="29" r:id="rId25"/>
    <sheet name="30-01-23" sheetId="30" r:id="rId26"/>
    <sheet name="12-05-24" sheetId="31" r:id="rId27"/>
    <sheet name="Activités" sheetId="5" r:id="rId28"/>
  </sheets>
  <definedNames>
    <definedName name="a" localSheetId="15">'01-10-19'!$A$1:$F$89</definedName>
    <definedName name="a" localSheetId="12">'02-07-17'!$A$1:$F$89</definedName>
    <definedName name="a" localSheetId="9">'02-11-15'!$A$1:$F$89</definedName>
    <definedName name="a" localSheetId="22">'05-02-22'!$A$1:$F$89</definedName>
    <definedName name="a" localSheetId="8">'05-05-15'!$A$1:$F$89</definedName>
    <definedName name="a" localSheetId="19">'05-05-21'!$A$1:$F$89</definedName>
    <definedName name="a" localSheetId="16">'06-03-20'!$A$1:$F$89</definedName>
    <definedName name="a" localSheetId="13">'07-07-17'!$A$1:$F$89</definedName>
    <definedName name="a" localSheetId="11">'11-04-17'!$A$1:$F$89</definedName>
    <definedName name="a" localSheetId="26">'12-05-24'!$A$1:$F$89</definedName>
    <definedName name="a" localSheetId="23">'13-05-22'!$A$1:$F$89</definedName>
    <definedName name="a" localSheetId="24">'15-10-22'!$A$1:$F$89</definedName>
    <definedName name="a" localSheetId="20">'18-06-21'!$A$1:$F$89</definedName>
    <definedName name="a" localSheetId="21">'18-06-21 (2)'!$A$1:$F$89</definedName>
    <definedName name="a" localSheetId="10">'24-11-16'!$A$1:$F$89</definedName>
    <definedName name="a" localSheetId="18">'27-10-20'!$A$1:$F$89</definedName>
    <definedName name="a" localSheetId="17">'28-05-20'!$A$1:$F$89</definedName>
    <definedName name="a" localSheetId="14">'28-06-19'!$A$1:$F$89</definedName>
    <definedName name="a" localSheetId="25">'30-01-23'!$A$1:$F$89</definedName>
    <definedName name="Liste_Activités" localSheetId="15">Activités!$C$5:$C$45</definedName>
    <definedName name="Liste_Activités" localSheetId="12">Activités!$C$5:$C$45</definedName>
    <definedName name="Liste_Activités" localSheetId="9">Activités!$C$5:$C$45</definedName>
    <definedName name="Liste_Activités" localSheetId="22">Activités!$C$5:$C$45</definedName>
    <definedName name="Liste_Activités" localSheetId="8">Activités!$C$5:$C$45</definedName>
    <definedName name="Liste_Activités" localSheetId="19">Activités!$C$5:$C$45</definedName>
    <definedName name="Liste_Activités" localSheetId="16">Activités!$C$5:$C$45</definedName>
    <definedName name="Liste_Activités" localSheetId="13">Activités!$C$5:$C$45</definedName>
    <definedName name="Liste_Activités" localSheetId="11">Activités!$C$5:$C$45</definedName>
    <definedName name="Liste_Activités" localSheetId="26">Activités!$C$5:$C$45</definedName>
    <definedName name="Liste_Activités" localSheetId="23">Activités!$C$5:$C$45</definedName>
    <definedName name="Liste_Activités" localSheetId="24">Activités!$C$5:$C$45</definedName>
    <definedName name="Liste_Activités" localSheetId="20">Activités!$C$5:$C$45</definedName>
    <definedName name="Liste_Activités" localSheetId="21">Activités!$C$5:$C$45</definedName>
    <definedName name="Liste_Activités" localSheetId="10">Activités!$C$5:$C$45</definedName>
    <definedName name="Liste_Activités" localSheetId="18">Activités!$C$5:$C$45</definedName>
    <definedName name="Liste_Activités" localSheetId="17">Activités!$C$5:$C$45</definedName>
    <definedName name="Liste_Activités" localSheetId="14">Activités!$C$5:$C$45</definedName>
    <definedName name="Liste_Activités" localSheetId="25">Activités!$C$5:$C$45</definedName>
    <definedName name="Liste_Activités">Activités!$C$5:$C$45</definedName>
    <definedName name="_xlnm.Print_Area" localSheetId="15">'01-10-19'!$A$1:$F$89</definedName>
    <definedName name="_xlnm.Print_Area" localSheetId="12">'02-07-17'!$A$1:$F$89</definedName>
    <definedName name="_xlnm.Print_Area" localSheetId="9">'02-11-15'!$A$1:$F$89</definedName>
    <definedName name="_xlnm.Print_Area" localSheetId="22">'05-02-22'!$A$1:$F$89</definedName>
    <definedName name="_xlnm.Print_Area" localSheetId="8">'05-05-15'!$A$1:$F$89</definedName>
    <definedName name="_xlnm.Print_Area" localSheetId="19">'05-05-21'!$A$1:$F$89</definedName>
    <definedName name="_xlnm.Print_Area" localSheetId="16">'06-03-20'!$A$1:$F$89</definedName>
    <definedName name="_xlnm.Print_Area" localSheetId="13">'07-07-17'!$A$1:$F$89</definedName>
    <definedName name="_xlnm.Print_Area" localSheetId="6">'10-07-14'!$A$1:$F$95</definedName>
    <definedName name="_xlnm.Print_Area" localSheetId="7">'10-07-14 (2)'!$A$1:$F$95</definedName>
    <definedName name="_xlnm.Print_Area" localSheetId="11">'11-04-17'!$A$1:$F$89</definedName>
    <definedName name="_xlnm.Print_Area" localSheetId="5">'12-03-14'!$A$1:$F$95</definedName>
    <definedName name="_xlnm.Print_Area" localSheetId="26">'12-05-24'!$A$1:$F$89</definedName>
    <definedName name="_xlnm.Print_Area" localSheetId="23">'13-05-22'!$A$1:$F$89</definedName>
    <definedName name="_xlnm.Print_Area" localSheetId="2">'13-11-12'!$A$1:$F$95</definedName>
    <definedName name="_xlnm.Print_Area" localSheetId="1">'14-03-12'!$A$1:$F$95</definedName>
    <definedName name="_xlnm.Print_Area" localSheetId="24">'15-10-22'!$A$1:$F$89</definedName>
    <definedName name="_xlnm.Print_Area" localSheetId="20">'18-06-21'!$A$1:$F$89</definedName>
    <definedName name="_xlnm.Print_Area" localSheetId="21">'18-06-21 (2)'!$A$1:$F$89</definedName>
    <definedName name="_xlnm.Print_Area" localSheetId="3">'22-03-13'!$A$1:$F$95</definedName>
    <definedName name="_xlnm.Print_Area" localSheetId="4">'23-05-13'!$A$1:$F$95</definedName>
    <definedName name="_xlnm.Print_Area" localSheetId="10">'24-11-16'!$A$1:$F$89</definedName>
    <definedName name="_xlnm.Print_Area" localSheetId="18">'27-10-20'!$A$1:$F$89</definedName>
    <definedName name="_xlnm.Print_Area" localSheetId="17">'28-05-20'!$A$1:$F$89</definedName>
    <definedName name="_xlnm.Print_Area" localSheetId="14">'28-06-19'!$A$1:$F$89</definedName>
    <definedName name="_xlnm.Print_Area" localSheetId="25">'30-01-23'!$A$1:$F$89</definedName>
    <definedName name="_xlnm.Print_Area" localSheetId="0">'7-12-10'!$A$1:$F$95</definedName>
    <definedName name="_xlnm.Print_Area" localSheetId="27">Activités!$A$1:$D$45</definedName>
    <definedName name="Zone_impres_MI" localSheetId="15">#REF!</definedName>
    <definedName name="Zone_impres_MI" localSheetId="12">#REF!</definedName>
    <definedName name="Zone_impres_MI" localSheetId="9">#REF!</definedName>
    <definedName name="Zone_impres_MI" localSheetId="22">#REF!</definedName>
    <definedName name="Zone_impres_MI" localSheetId="8">#REF!</definedName>
    <definedName name="Zone_impres_MI" localSheetId="19">#REF!</definedName>
    <definedName name="Zone_impres_MI" localSheetId="16">#REF!</definedName>
    <definedName name="Zone_impres_MI" localSheetId="13">#REF!</definedName>
    <definedName name="Zone_impres_MI" localSheetId="6">#REF!</definedName>
    <definedName name="Zone_impres_MI" localSheetId="7">#REF!</definedName>
    <definedName name="Zone_impres_MI" localSheetId="11">#REF!</definedName>
    <definedName name="Zone_impres_MI" localSheetId="5">#REF!</definedName>
    <definedName name="Zone_impres_MI" localSheetId="26">#REF!</definedName>
    <definedName name="Zone_impres_MI" localSheetId="23">#REF!</definedName>
    <definedName name="Zone_impres_MI" localSheetId="2">#REF!</definedName>
    <definedName name="Zone_impres_MI" localSheetId="1">#REF!</definedName>
    <definedName name="Zone_impres_MI" localSheetId="24">#REF!</definedName>
    <definedName name="Zone_impres_MI" localSheetId="20">#REF!</definedName>
    <definedName name="Zone_impres_MI" localSheetId="21">#REF!</definedName>
    <definedName name="Zone_impres_MI" localSheetId="3">#REF!</definedName>
    <definedName name="Zone_impres_MI" localSheetId="4">#REF!</definedName>
    <definedName name="Zone_impres_MI" localSheetId="10">#REF!</definedName>
    <definedName name="Zone_impres_MI" localSheetId="18">#REF!</definedName>
    <definedName name="Zone_impres_MI" localSheetId="17">#REF!</definedName>
    <definedName name="Zone_impres_MI" localSheetId="14">#REF!</definedName>
    <definedName name="Zone_impres_MI" localSheetId="25">#REF!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31" l="1"/>
  <c r="E69" i="31"/>
  <c r="E72" i="31" s="1"/>
  <c r="E69" i="30"/>
  <c r="E72" i="30"/>
  <c r="E73" i="30"/>
  <c r="E74" i="30"/>
  <c r="E76" i="30"/>
  <c r="E80" i="30"/>
  <c r="E35" i="29"/>
  <c r="E69" i="29"/>
  <c r="E72" i="29"/>
  <c r="E73" i="29"/>
  <c r="E74" i="29"/>
  <c r="E76" i="29"/>
  <c r="E80" i="29"/>
  <c r="E35" i="28"/>
  <c r="E69" i="28"/>
  <c r="E72" i="28"/>
  <c r="E73" i="28"/>
  <c r="E74" i="28"/>
  <c r="E76" i="28"/>
  <c r="E80" i="28"/>
  <c r="E35" i="27"/>
  <c r="E69" i="27"/>
  <c r="E72" i="27"/>
  <c r="E73" i="27"/>
  <c r="E74" i="27"/>
  <c r="E76" i="27"/>
  <c r="E80" i="27"/>
  <c r="E35" i="26"/>
  <c r="E69" i="26"/>
  <c r="E72" i="26"/>
  <c r="E73" i="26"/>
  <c r="E74" i="26"/>
  <c r="E76" i="26"/>
  <c r="E80" i="26"/>
  <c r="E35" i="25"/>
  <c r="E69" i="25"/>
  <c r="E72" i="25"/>
  <c r="E73" i="25"/>
  <c r="E74" i="25"/>
  <c r="E76" i="25"/>
  <c r="E80" i="25"/>
  <c r="E35" i="24"/>
  <c r="E69" i="24"/>
  <c r="E72" i="24"/>
  <c r="E73" i="24"/>
  <c r="E74" i="24"/>
  <c r="E76" i="24"/>
  <c r="E80" i="24"/>
  <c r="E38" i="23"/>
  <c r="E35" i="23"/>
  <c r="E69" i="23"/>
  <c r="E72" i="23"/>
  <c r="E73" i="23"/>
  <c r="E74" i="23"/>
  <c r="E76" i="23"/>
  <c r="E80" i="23"/>
  <c r="E41" i="22"/>
  <c r="E38" i="22"/>
  <c r="E35" i="22"/>
  <c r="E69" i="22"/>
  <c r="E72" i="22"/>
  <c r="E73" i="22"/>
  <c r="E74" i="22"/>
  <c r="E76" i="22"/>
  <c r="E80" i="22"/>
  <c r="E35" i="21"/>
  <c r="E69" i="21"/>
  <c r="E72" i="21"/>
  <c r="E73" i="21"/>
  <c r="E74" i="21"/>
  <c r="E76" i="21"/>
  <c r="E80" i="21"/>
  <c r="E69" i="20"/>
  <c r="E72" i="20"/>
  <c r="E73" i="20"/>
  <c r="E74" i="20"/>
  <c r="E76" i="20"/>
  <c r="E80" i="20"/>
  <c r="E35" i="19"/>
  <c r="E69" i="19"/>
  <c r="E72" i="19"/>
  <c r="E73" i="19"/>
  <c r="E74" i="19"/>
  <c r="E76" i="19"/>
  <c r="E80" i="19"/>
  <c r="E35" i="18"/>
  <c r="E69" i="18"/>
  <c r="E72" i="18"/>
  <c r="E73" i="18"/>
  <c r="E74" i="18"/>
  <c r="E76" i="18"/>
  <c r="E80" i="18"/>
  <c r="E35" i="17"/>
  <c r="E69" i="17"/>
  <c r="E72" i="17"/>
  <c r="E73" i="17"/>
  <c r="E74" i="17"/>
  <c r="E76" i="17"/>
  <c r="E80" i="17"/>
  <c r="E35" i="16"/>
  <c r="E69" i="16"/>
  <c r="E72" i="16"/>
  <c r="E73" i="16"/>
  <c r="E74" i="16"/>
  <c r="E76" i="16"/>
  <c r="E80" i="16"/>
  <c r="E35" i="15"/>
  <c r="E69" i="15"/>
  <c r="E72" i="15"/>
  <c r="E73" i="15"/>
  <c r="E74" i="15"/>
  <c r="E76" i="15"/>
  <c r="E80" i="15"/>
  <c r="E35" i="14"/>
  <c r="E38" i="14"/>
  <c r="E69" i="14"/>
  <c r="E72" i="14"/>
  <c r="E73" i="14"/>
  <c r="E74" i="14"/>
  <c r="E76" i="14"/>
  <c r="E80" i="14"/>
  <c r="E72" i="13"/>
  <c r="E74" i="13"/>
  <c r="E73" i="13"/>
  <c r="E76" i="13"/>
  <c r="E80" i="13"/>
  <c r="E36" i="12"/>
  <c r="E75" i="12"/>
  <c r="E78" i="12"/>
  <c r="E80" i="12"/>
  <c r="E79" i="12"/>
  <c r="E82" i="12"/>
  <c r="E86" i="12"/>
  <c r="E36" i="11"/>
  <c r="E75" i="11"/>
  <c r="E78" i="11"/>
  <c r="E79" i="11"/>
  <c r="E80" i="11"/>
  <c r="E36" i="10"/>
  <c r="E75" i="10"/>
  <c r="E78" i="10"/>
  <c r="E36" i="9"/>
  <c r="E75" i="9"/>
  <c r="E78" i="9"/>
  <c r="E82" i="11"/>
  <c r="E86" i="11"/>
  <c r="E80" i="10"/>
  <c r="E79" i="10"/>
  <c r="E82" i="10"/>
  <c r="E86" i="10"/>
  <c r="E79" i="9"/>
  <c r="E80" i="9"/>
  <c r="E36" i="8"/>
  <c r="E75" i="8"/>
  <c r="E78" i="8"/>
  <c r="E80" i="8"/>
  <c r="E36" i="7"/>
  <c r="E75" i="7"/>
  <c r="E78" i="7"/>
  <c r="E36" i="6"/>
  <c r="E75" i="6"/>
  <c r="E78" i="6"/>
  <c r="E36" i="4"/>
  <c r="E75" i="4"/>
  <c r="E78" i="4"/>
  <c r="E82" i="9"/>
  <c r="E86" i="9"/>
  <c r="E79" i="8"/>
  <c r="E79" i="7"/>
  <c r="E79" i="6"/>
  <c r="E79" i="4"/>
  <c r="E82" i="8"/>
  <c r="E86" i="8"/>
  <c r="E80" i="7"/>
  <c r="E82" i="7"/>
  <c r="E86" i="7"/>
  <c r="E80" i="6"/>
  <c r="E82" i="6"/>
  <c r="E86" i="6"/>
  <c r="E80" i="4"/>
  <c r="E82" i="4"/>
  <c r="E86" i="4"/>
  <c r="E74" i="31" l="1"/>
  <c r="E73" i="31"/>
  <c r="E76" i="31" s="1"/>
  <c r="E80" i="31" s="1"/>
</calcChain>
</file>

<file path=xl/sharedStrings.xml><?xml version="1.0" encoding="utf-8"?>
<sst xmlns="http://schemas.openxmlformats.org/spreadsheetml/2006/main" count="589" uniqueCount="141">
  <si>
    <t>NOTE D'HONORAIRES</t>
  </si>
  <si>
    <t>LISTE DES ACTIVITÉS POSSIBLE À FACTURER</t>
  </si>
  <si>
    <t xml:space="preserve"> - Rédaction de lettre pour envoie de documents aux gouvernements;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</si>
  <si>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</si>
  <si>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</si>
  <si>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</si>
  <si>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</si>
  <si>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</si>
  <si>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*** Payable sur réception.  Frais d’administration de 2 % par mois sur note d’honoraires passée due. ***</t>
  </si>
  <si>
    <t>MERCI DE VOTRE CONFIANCE POUR VISER JUSTE ET BIEN</t>
  </si>
  <si>
    <t xml:space="preserve"> - Rédaction d'un mémorandum fiscal pour mettre en place la réorganisation;</t>
  </si>
  <si>
    <t xml:space="preserve"> - Recherches et analyses fiscales requises pour mener à terme la réorganisation;</t>
  </si>
  <si>
    <t xml:space="preserve"> - Diverses discussions téléphoniques avec vous;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</si>
  <si>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</si>
  <si>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</si>
  <si>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</si>
  <si>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 xml:space="preserve"> - Préparation des formulaires de roulement requis;</t>
  </si>
  <si>
    <t>Consultation fiscale horaire</t>
  </si>
  <si>
    <t>Réorganisation</t>
  </si>
  <si>
    <t>Conformité</t>
  </si>
  <si>
    <t xml:space="preserve"> - Préparation de votre déclaration de revenu pour l'année d'imposition 2009;</t>
  </si>
  <si>
    <t xml:space="preserve"> - Préparation de votre déclaration de revenu ainsi que celle de votre conjoint pour l'année d'imposition 2009;</t>
  </si>
  <si>
    <t xml:space="preserve"> - Préparation de la déclaration de revenu de la société pour l'année d'imposition se terminant le xxx ;</t>
  </si>
  <si>
    <t xml:space="preserve"> - Divers calculs effectués;</t>
  </si>
  <si>
    <t xml:space="preserve"> - Lecture et rédaction de divers courriels;</t>
  </si>
  <si>
    <t xml:space="preserve"> - Discussions téléphoniques avec le conseiller juridique;</t>
  </si>
  <si>
    <t xml:space="preserve"> - Communication avec les gouvernements;</t>
  </si>
  <si>
    <t xml:space="preserve"> - Préparation de la déclaration de revenu de la fiducie pour l'année d'imposition se terminant le 31 décembre 2009;</t>
  </si>
  <si>
    <t xml:space="preserve"> - Rencontre avec vous pour la signature des documents préparés;</t>
  </si>
  <si>
    <t xml:space="preserve"> - Discussions téléphoniques avec vous ;</t>
  </si>
  <si>
    <t xml:space="preserve"> - Rencontre avec vous à nos bureaux relativement à xxx;</t>
  </si>
  <si>
    <t xml:space="preserve"> - Divers calculs effectués relativement à xxx;</t>
  </si>
  <si>
    <t xml:space="preserve"> - Préparation des formulaires de taxes requis;</t>
  </si>
  <si>
    <t xml:space="preserve"> - Lecture et rédaction de courriels dans le dossier de xxx;</t>
  </si>
  <si>
    <t xml:space="preserve"> - Lecture et rédaction de courriels ;</t>
  </si>
  <si>
    <t xml:space="preserve"> - Discussions téléphoniques avec vous relativement au dossier de xxx;</t>
  </si>
  <si>
    <t xml:space="preserve"> - Recherches et analyses fiscales relativement au dossier de xxx;</t>
  </si>
  <si>
    <t xml:space="preserve"> - 2ième révision de la T2 dans le dossier de xxx;</t>
  </si>
  <si>
    <t xml:space="preserve"> - Révision de la T2 de xxx et discussions avec les vérificateurs</t>
  </si>
  <si>
    <t xml:space="preserve"> - Recherche fiscale concernant le traitement fiscal de</t>
  </si>
  <si>
    <t xml:space="preserve"> - Révision de la T3 de xxx et discussions avec les vérificateurs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</si>
  <si>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</si>
  <si>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</si>
  <si>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</si>
  <si>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</si>
  <si>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</si>
  <si>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</si>
  <si>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</si>
  <si>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</si>
  <si>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>*** Veuillez faire votre chèque à l'ordre de GC Fiscalité Plus Inc. Payable en ligne chez Desjardins et dans les institutions financières participantes.***</t>
  </si>
  <si>
    <t>Le 7 décembre 2010</t>
  </si>
  <si>
    <t>ANDRÉ ROY</t>
  </si>
  <si>
    <t>305 Place Tyrol</t>
  </si>
  <si>
    <t>Laval  Québec  H7K 2J5</t>
  </si>
  <si>
    <t># 10243</t>
  </si>
  <si>
    <t xml:space="preserve"> - Discussion téléphonique au sujets des honoraires professionnels - PCDA;</t>
  </si>
  <si>
    <t>Le 14 mars 2012</t>
  </si>
  <si>
    <t># 12037</t>
  </si>
  <si>
    <t xml:space="preserve"> - Recherche et courriel pour stratégie de fractionnement de revenus avec conjointe;</t>
  </si>
  <si>
    <t>Le 13 novembre 2012</t>
  </si>
  <si>
    <t># 12199</t>
  </si>
  <si>
    <t xml:space="preserve"> - Recherche - imposition d'un RPA - succession vs bénéficiaire et discussions;</t>
  </si>
  <si>
    <t>Le 22 mars 2013</t>
  </si>
  <si>
    <t># 13066</t>
  </si>
  <si>
    <t xml:space="preserve"> - Question sur revenu &amp; dépense d'intérêt dans fiducie vs dépense intérêt personnelle;</t>
  </si>
  <si>
    <t>Le 23 mai 2013</t>
  </si>
  <si>
    <t># 13147</t>
  </si>
  <si>
    <t xml:space="preserve"> - Question - crédit pour don et imposition de revenus de location gagnés dans une autre province;</t>
  </si>
  <si>
    <t>Le 12 mars 2014</t>
  </si>
  <si>
    <t># 14058</t>
  </si>
  <si>
    <t xml:space="preserve"> - Question - T1135;</t>
  </si>
  <si>
    <t>Le 10 juillet 2014</t>
  </si>
  <si>
    <t># 14168</t>
  </si>
  <si>
    <t xml:space="preserve"> - Rencontre pour T1135;</t>
  </si>
  <si>
    <t># 14168NC</t>
  </si>
  <si>
    <t>Le 28 août 2014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</si>
  <si>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</si>
  <si>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</si>
  <si>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>Le 5 mai 2015</t>
  </si>
  <si>
    <t>305 Place Tyrol
Laval  Québec  H7K 2J5</t>
  </si>
  <si>
    <t># 15106</t>
  </si>
  <si>
    <t xml:space="preserve"> - Recherche sur le crédit pour "recherche et sauvetage" et rédaction d'un courriel sommaire;</t>
  </si>
  <si>
    <t>Le 2 novembre 2015</t>
  </si>
  <si>
    <t># 15223</t>
  </si>
  <si>
    <t xml:space="preserve"> - Dossier Luc Lacroix;</t>
  </si>
  <si>
    <t xml:space="preserve"> - Analyse de T2 de services conseil PCDA;</t>
  </si>
  <si>
    <t>Le 24 novembre 2016</t>
  </si>
  <si>
    <t># 16260</t>
  </si>
  <si>
    <t>Le 11 avril 2017</t>
  </si>
  <si>
    <t># 17087</t>
  </si>
  <si>
    <t xml:space="preserve"> - Diverses questions en fiscalité sur impôts de clients ;</t>
  </si>
  <si>
    <t>Le 2 juillet 2017</t>
  </si>
  <si>
    <t># 17160</t>
  </si>
  <si>
    <t xml:space="preserve"> - Préparation d'un tableau pour l'étalement de l'imposition d'un gain en capital vs provision possible pour balance de prix de vente ;</t>
  </si>
  <si>
    <t>Le 7 juillet 2017</t>
  </si>
  <si>
    <t># 17173</t>
  </si>
  <si>
    <t xml:space="preserve"> - Discussion téléphonique en lien avec une avance à l'actionnaire pour l'achat d'une résidence personnelle ;</t>
  </si>
  <si>
    <t>Le 28 JUIN 2019</t>
  </si>
  <si>
    <t># 19177</t>
  </si>
  <si>
    <t xml:space="preserve"> - Discussion téléphonique en lien avec le dossier de Marcel Aubin ;</t>
  </si>
  <si>
    <t>Le 1ER OCTOBRE 2019</t>
  </si>
  <si>
    <t># 19251</t>
  </si>
  <si>
    <t xml:space="preserve"> - Dossier de PCDA - discussions téléphoniques et travail sur la déclaration de revenus de la société + analyse ;</t>
  </si>
  <si>
    <t>Le 6 MARS 2020</t>
  </si>
  <si>
    <t># 20046</t>
  </si>
  <si>
    <t xml:space="preserve"> - Tel relativement à avantage auto ;</t>
  </si>
  <si>
    <t>Le 28 MAI 2020</t>
  </si>
  <si>
    <t xml:space="preserve"> - Question sur droits d'auteur et cie de Marcel Aubin pour dividende reçu ;</t>
  </si>
  <si>
    <t xml:space="preserve"> - Discussion téléphonique - Acquisitions informatiques et amortissement ;</t>
  </si>
  <si>
    <t xml:space="preserve"> - Recherche et discussion téléphonioque pour règle de soft cost pour capitaliser intérêts pendant construction ;</t>
  </si>
  <si>
    <t># 20162</t>
  </si>
  <si>
    <t>Le 27 OCTOBRE 2020</t>
  </si>
  <si>
    <t># 20268</t>
  </si>
  <si>
    <t xml:space="preserve"> - Question sur amortissement fiscal dans dossier de Simon ;</t>
  </si>
  <si>
    <t xml:space="preserve"> - Consultation dans le dossier de Simon ;</t>
  </si>
  <si>
    <t>Le 5 MAI 2021</t>
  </si>
  <si>
    <t># 21198</t>
  </si>
  <si>
    <t xml:space="preserve"> - Recherche aidant naturel ;</t>
  </si>
  <si>
    <t>Le 18 JUIN 2021</t>
  </si>
  <si>
    <t># 21284</t>
  </si>
  <si>
    <t xml:space="preserve"> - Discussion avec vous relativement à la DPA dossier de Marcel et recherches fiscales et sommaire des mesures ;</t>
  </si>
  <si>
    <t>Le 28 OCTOBRE 2021</t>
  </si>
  <si>
    <t># 21415</t>
  </si>
  <si>
    <t xml:space="preserve"> - Discussion téléphonique et recheches fiscales sur report de pertes rétroactives et sommaire des conclusions ;</t>
  </si>
  <si>
    <t>Le 5 FÉVRIER 2022</t>
  </si>
  <si>
    <t># 22038</t>
  </si>
  <si>
    <t xml:space="preserve"> - Modifications à la T2 de PCD pour report rétro ;</t>
  </si>
  <si>
    <t>Le 13 MAI 2022</t>
  </si>
  <si>
    <t># 22185</t>
  </si>
  <si>
    <t xml:space="preserve"> - Discussion et recherches fiscales pour Simon - Prescription fédéral vs Québec ;</t>
  </si>
  <si>
    <t>Le 15 OCTOBRE 2022</t>
  </si>
  <si>
    <t># 22396</t>
  </si>
  <si>
    <t xml:space="preserve"> - Question relative à l'assurance-vie ;</t>
  </si>
  <si>
    <t>Le 30 JANVIER 2023</t>
  </si>
  <si>
    <t># 23008</t>
  </si>
  <si>
    <t xml:space="preserve"> - Analyse des calculs d'avantage-auto ;</t>
  </si>
  <si>
    <t>Le 12 MAI 2024</t>
  </si>
  <si>
    <t># 24246</t>
  </si>
  <si>
    <t xml:space="preserve"> - Dossier de Simon - analyses et recherches fiscales et courriels ;</t>
  </si>
  <si>
    <t>Simon Hébert Blanchard</t>
  </si>
  <si>
    <t>12 rue de l'Anse-aux-bateaux
Gatineau, QC, J8Z 3P4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</si>
</sst>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2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sz val="10"/>
      <color indexed="9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rgb="FF8C837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102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6" xfId="0" applyFont="1" applyFill="1" applyBorder="1" applyAlignment="1">
      <alignment horizontal="left" wrapText="1" shrinkToFit="1"/>
    </xf>
    <xf numFmtId="49" fontId="2" fillId="2" borderId="6" xfId="0" applyNumberFormat="1" applyFont="1" applyFill="1" applyBorder="1"/>
    <xf numFmtId="49" fontId="2" fillId="0" borderId="6" xfId="0" applyNumberFormat="1" applyFont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5" fillId="2" borderId="0" xfId="0" applyFont="1" applyFill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6" fillId="3" borderId="12" xfId="0" applyFont="1" applyFill="1" applyBorder="1"/>
    <xf numFmtId="0" fontId="7" fillId="3" borderId="13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0" fontId="9" fillId="0" borderId="1" xfId="0" applyFont="1" applyBorder="1"/>
    <xf numFmtId="0" fontId="2" fillId="0" borderId="5" xfId="0" applyFont="1" applyBorder="1"/>
    <xf numFmtId="0" fontId="6" fillId="0" borderId="10" xfId="0" applyFont="1" applyBorder="1"/>
    <xf numFmtId="0" fontId="2" fillId="0" borderId="6" xfId="0" applyFont="1" applyBorder="1"/>
    <xf numFmtId="0" fontId="3" fillId="0" borderId="6" xfId="0" applyFont="1" applyBorder="1" applyAlignment="1">
      <alignment horizontal="left"/>
    </xf>
    <xf numFmtId="0" fontId="3" fillId="2" borderId="6" xfId="0" applyFont="1" applyFill="1" applyBorder="1" applyAlignment="1">
      <alignment horizontal="left" wrapText="1" shrinkToFit="1"/>
    </xf>
    <xf numFmtId="0" fontId="2" fillId="0" borderId="1" xfId="0" applyFont="1" applyBorder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0" fontId="17" fillId="0" borderId="0" xfId="0" applyFont="1"/>
    <xf numFmtId="0" fontId="18" fillId="0" borderId="0" xfId="0" applyFont="1"/>
    <xf numFmtId="0" fontId="17" fillId="0" borderId="0" xfId="0" applyFont="1" applyAlignment="1">
      <alignment horizontal="right"/>
    </xf>
    <xf numFmtId="7" fontId="13" fillId="0" borderId="0" xfId="0" applyNumberFormat="1" applyFont="1"/>
    <xf numFmtId="166" fontId="17" fillId="0" borderId="0" xfId="2" applyNumberFormat="1" applyFont="1" applyFill="1"/>
    <xf numFmtId="166" fontId="18" fillId="0" borderId="0" xfId="2" applyNumberFormat="1" applyFont="1" applyFill="1"/>
    <xf numFmtId="10" fontId="18" fillId="0" borderId="0" xfId="0" applyNumberFormat="1" applyFont="1" applyAlignment="1">
      <alignment horizontal="left"/>
    </xf>
    <xf numFmtId="166" fontId="18" fillId="0" borderId="0" xfId="0" applyNumberFormat="1" applyFont="1"/>
    <xf numFmtId="166" fontId="17" fillId="0" borderId="3" xfId="2" applyNumberFormat="1" applyFont="1" applyFill="1" applyBorder="1"/>
    <xf numFmtId="0" fontId="18" fillId="0" borderId="0" xfId="0" applyFont="1" applyAlignment="1">
      <alignment horizontal="right"/>
    </xf>
    <xf numFmtId="166" fontId="18" fillId="0" borderId="0" xfId="1" applyNumberFormat="1" applyFont="1" applyFill="1"/>
    <xf numFmtId="166" fontId="18" fillId="0" borderId="2" xfId="1" applyNumberFormat="1" applyFont="1" applyFill="1" applyBorder="1"/>
    <xf numFmtId="7" fontId="18" fillId="0" borderId="0" xfId="0" applyNumberFormat="1" applyFont="1"/>
    <xf numFmtId="0" fontId="20" fillId="4" borderId="15" xfId="0" applyFont="1" applyFill="1" applyBorder="1" applyAlignment="1">
      <alignment vertical="center"/>
    </xf>
    <xf numFmtId="0" fontId="21" fillId="4" borderId="16" xfId="0" applyFont="1" applyFill="1" applyBorder="1" applyAlignment="1">
      <alignment vertical="center"/>
    </xf>
    <xf numFmtId="7" fontId="20" fillId="4" borderId="17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167" fontId="18" fillId="0" borderId="0" xfId="0" applyNumberFormat="1" applyFont="1" applyAlignment="1">
      <alignment horizontal="left"/>
    </xf>
    <xf numFmtId="0" fontId="2" fillId="0" borderId="0" xfId="3" applyFont="1" applyAlignment="1">
      <alignment horizontal="left" indent="2"/>
    </xf>
    <xf numFmtId="0" fontId="2" fillId="0" borderId="0" xfId="3" applyFont="1"/>
    <xf numFmtId="165" fontId="2" fillId="0" borderId="0" xfId="3" applyNumberFormat="1" applyFont="1"/>
    <xf numFmtId="0" fontId="9" fillId="0" borderId="0" xfId="3" applyFont="1"/>
    <xf numFmtId="0" fontId="17" fillId="0" borderId="0" xfId="3" applyFont="1"/>
    <xf numFmtId="0" fontId="12" fillId="0" borderId="0" xfId="3" applyFont="1"/>
    <xf numFmtId="0" fontId="18" fillId="0" borderId="0" xfId="3" applyFont="1"/>
    <xf numFmtId="0" fontId="10" fillId="0" borderId="0" xfId="3" applyFont="1"/>
    <xf numFmtId="0" fontId="14" fillId="0" borderId="0" xfId="3" applyFont="1"/>
    <xf numFmtId="0" fontId="14" fillId="0" borderId="0" xfId="3" applyFont="1" applyAlignment="1">
      <alignment horizontal="center"/>
    </xf>
    <xf numFmtId="0" fontId="17" fillId="0" borderId="0" xfId="3" applyFont="1" applyAlignment="1">
      <alignment horizontal="right"/>
    </xf>
    <xf numFmtId="0" fontId="9" fillId="0" borderId="1" xfId="3" applyFont="1" applyBorder="1"/>
    <xf numFmtId="0" fontId="2" fillId="0" borderId="1" xfId="3" applyFont="1" applyBorder="1"/>
    <xf numFmtId="0" fontId="2" fillId="0" borderId="0" xfId="3" applyFont="1" applyAlignment="1">
      <alignment vertical="center"/>
    </xf>
    <xf numFmtId="0" fontId="13" fillId="0" borderId="0" xfId="3" applyFont="1"/>
    <xf numFmtId="7" fontId="13" fillId="0" borderId="0" xfId="3" applyNumberFormat="1" applyFont="1"/>
    <xf numFmtId="0" fontId="13" fillId="0" borderId="0" xfId="3" applyFont="1" applyAlignment="1">
      <alignment horizontal="left" wrapText="1" indent="1" shrinkToFit="1"/>
    </xf>
    <xf numFmtId="0" fontId="18" fillId="0" borderId="0" xfId="3" applyFont="1" applyAlignment="1">
      <alignment horizontal="right"/>
    </xf>
    <xf numFmtId="10" fontId="18" fillId="0" borderId="0" xfId="3" applyNumberFormat="1" applyFont="1" applyAlignment="1">
      <alignment horizontal="left"/>
    </xf>
    <xf numFmtId="167" fontId="18" fillId="0" borderId="0" xfId="3" applyNumberFormat="1" applyFont="1" applyAlignment="1">
      <alignment horizontal="left"/>
    </xf>
    <xf numFmtId="166" fontId="18" fillId="0" borderId="0" xfId="3" applyNumberFormat="1" applyFont="1"/>
    <xf numFmtId="7" fontId="18" fillId="0" borderId="0" xfId="3" applyNumberFormat="1" applyFont="1"/>
    <xf numFmtId="0" fontId="20" fillId="4" borderId="15" xfId="3" applyFont="1" applyFill="1" applyBorder="1" applyAlignment="1">
      <alignment vertical="center"/>
    </xf>
    <xf numFmtId="0" fontId="21" fillId="4" borderId="16" xfId="3" applyFont="1" applyFill="1" applyBorder="1" applyAlignment="1">
      <alignment vertical="center"/>
    </xf>
    <xf numFmtId="7" fontId="20" fillId="4" borderId="17" xfId="3" applyNumberFormat="1" applyFont="1" applyFill="1" applyBorder="1" applyAlignment="1">
      <alignment vertical="center"/>
    </xf>
    <xf numFmtId="0" fontId="8" fillId="0" borderId="0" xfId="3" applyFont="1" applyAlignment="1">
      <alignment horizontal="center"/>
    </xf>
    <xf numFmtId="0" fontId="18" fillId="0" borderId="0" xfId="3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3" fillId="0" borderId="0" xfId="0" applyFont="1" applyAlignment="1">
      <alignment horizontal="left" wrapText="1" indent="1" shrinkToFit="1"/>
    </xf>
    <xf numFmtId="0" fontId="11" fillId="0" borderId="14" xfId="0" applyFont="1" applyBorder="1" applyAlignment="1">
      <alignment horizontal="center" vertic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indent="1"/>
    </xf>
    <xf numFmtId="0" fontId="1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3" fillId="0" borderId="0" xfId="3" applyFont="1" applyAlignment="1">
      <alignment horizontal="left" wrapText="1" indent="1" shrinkToFit="1"/>
    </xf>
    <xf numFmtId="0" fontId="11" fillId="0" borderId="14" xfId="3" applyFont="1" applyBorder="1" applyAlignment="1">
      <alignment horizontal="center" vertical="center"/>
    </xf>
    <xf numFmtId="0" fontId="16" fillId="0" borderId="0" xfId="3" applyFont="1" applyAlignment="1">
      <alignment horizontal="center"/>
    </xf>
    <xf numFmtId="0" fontId="11" fillId="0" borderId="0" xfId="3" applyFont="1" applyAlignment="1">
      <alignment horizontal="center"/>
    </xf>
    <xf numFmtId="0" fontId="2" fillId="0" borderId="0" xfId="3" applyFont="1" applyAlignment="1">
      <alignment horizontal="center" wrapText="1"/>
    </xf>
    <xf numFmtId="0" fontId="2" fillId="0" borderId="0" xfId="3" applyFont="1" applyAlignment="1">
      <alignment horizontal="center"/>
    </xf>
    <xf numFmtId="0" fontId="18" fillId="0" borderId="0" xfId="3" applyFont="1" applyAlignment="1">
      <alignment horizontal="left" indent="1"/>
    </xf>
    <xf numFmtId="0" fontId="18" fillId="0" borderId="0" xfId="3" applyFont="1" applyAlignment="1">
      <alignment horizontal="left"/>
    </xf>
    <xf numFmtId="0" fontId="15" fillId="0" borderId="0" xfId="3" applyFont="1" applyAlignment="1">
      <alignment horizontal="center"/>
    </xf>
    <xf numFmtId="0" fontId="19" fillId="0" borderId="0" xfId="3" applyFont="1" applyAlignment="1">
      <alignment horizontal="center"/>
    </xf>
    <xf numFmtId="0" fontId="13" fillId="0" borderId="0" xfId="3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0000000-0005-0000-0000-000003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9" name="Image 8" descr="GC_CHRONIQUE_P2_A_HAUT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08656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D0AAFB8-9312-4CCF-ACCA-7C8F3840C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BB1B7A1-4A32-49C2-8B48-45B086C919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3E89DD9-9F34-40F5-B10A-2304E0D92D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103501B-6EDB-4B2F-8182-72306B8F1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31BE550-4290-4514-88D9-6567517DCC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91F6659-3723-4426-ADF8-763892F2A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8CE18C7-0D21-4A8D-A241-569D25DB82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8076E7B-6806-403D-A194-C8A15198BB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9226C37-0FC1-45AC-8327-D2205AD936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0A2A41A-CDDC-42F8-8447-9F9A47FC8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0B2442F-1C07-4E46-AC61-07EA7E7857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98C6866-E859-4F8F-A601-143C4C3617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757EA88-46F9-4288-A76F-EDF038926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7A372FF-FD57-4C71-9C49-E45EDD6143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2E65D5A-BCED-4DC0-8D5B-DB431CF6EE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2679F19-F9EE-4322-86FC-2CADFDB4C1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A6FA9C3-3B86-4497-B626-0A30D2FD3B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2:F98"/>
  <sheetViews>
    <sheetView view="pageBreakPreview" zoomScale="80" zoomScaleNormal="100" zoomScaleSheetLayoutView="80" workbookViewId="0">
      <selection activeCell="B45" sqref="B45:D45"/>
    </sheetView>
  </sheetViews>
  <sheetFormatPr baseColWidth="10" defaultColWidth="11.42578125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4" t="s">
        <v>50</v>
      </c>
      <c r="C21" s="30"/>
      <c r="D21" s="30"/>
      <c r="E21" s="30"/>
      <c r="F21" s="30"/>
    </row>
    <row r="22" spans="1:6" ht="15" x14ac:dyDescent="0.2">
      <c r="A22" s="21"/>
      <c r="B22" s="35"/>
      <c r="C22" s="30"/>
      <c r="D22" s="30"/>
      <c r="E22" s="30"/>
      <c r="F22" s="30"/>
    </row>
    <row r="23" spans="1:6" ht="15" x14ac:dyDescent="0.2">
      <c r="A23" s="21"/>
      <c r="B23" s="35"/>
      <c r="C23" s="30"/>
      <c r="D23" s="30"/>
      <c r="E23" s="30"/>
      <c r="F23" s="30"/>
    </row>
    <row r="24" spans="1:6" ht="15" x14ac:dyDescent="0.2">
      <c r="A24" s="21"/>
      <c r="B24" s="34"/>
      <c r="C24" s="30"/>
      <c r="D24" s="30"/>
      <c r="E24" s="30"/>
      <c r="F24" s="30"/>
    </row>
    <row r="25" spans="1:6" ht="15" x14ac:dyDescent="0.2">
      <c r="A25" s="21"/>
      <c r="B25" s="34" t="s">
        <v>51</v>
      </c>
      <c r="C25" s="30"/>
      <c r="D25" s="30"/>
      <c r="E25" s="30"/>
      <c r="F25" s="30"/>
    </row>
    <row r="26" spans="1:6" ht="15" x14ac:dyDescent="0.2">
      <c r="A26" s="21"/>
      <c r="B26" s="35" t="s">
        <v>52</v>
      </c>
      <c r="C26" s="30"/>
      <c r="D26" s="30"/>
      <c r="E26" s="30"/>
      <c r="F26" s="30"/>
    </row>
    <row r="27" spans="1:6" ht="15" x14ac:dyDescent="0.2">
      <c r="A27" s="21"/>
      <c r="B27" s="35" t="s">
        <v>53</v>
      </c>
      <c r="C27" s="30"/>
      <c r="D27" s="30"/>
      <c r="E27" s="30"/>
      <c r="F27" s="30"/>
    </row>
    <row r="28" spans="1:6" x14ac:dyDescent="0.2">
      <c r="A28" s="22"/>
      <c r="B28" s="30"/>
      <c r="C28" s="32"/>
      <c r="D28" s="32"/>
      <c r="E28" s="33"/>
      <c r="F28" s="30"/>
    </row>
    <row r="29" spans="1:6" ht="15" x14ac:dyDescent="0.2">
      <c r="A29" s="21"/>
      <c r="B29" s="32"/>
      <c r="C29" s="32"/>
      <c r="D29" s="36" t="s">
        <v>41</v>
      </c>
      <c r="E29" s="36" t="s">
        <v>54</v>
      </c>
      <c r="F29" s="30"/>
    </row>
    <row r="30" spans="1:6" ht="13.5" thickBot="1" x14ac:dyDescent="0.25">
      <c r="A30" s="23"/>
      <c r="B30" s="23"/>
      <c r="C30" s="23"/>
      <c r="D30" s="23"/>
      <c r="E30" s="23"/>
      <c r="F30" s="29"/>
    </row>
    <row r="31" spans="1:6" s="50" customFormat="1" ht="21.75" customHeight="1" x14ac:dyDescent="0.2">
      <c r="A31" s="84" t="s">
        <v>0</v>
      </c>
      <c r="B31" s="84"/>
      <c r="C31" s="84"/>
      <c r="D31" s="84"/>
      <c r="E31" s="84"/>
      <c r="F31" s="84"/>
    </row>
    <row r="32" spans="1:6" x14ac:dyDescent="0.2">
      <c r="A32" s="21"/>
      <c r="B32" s="22"/>
      <c r="C32" s="21"/>
      <c r="D32" s="21"/>
      <c r="E32" s="21"/>
    </row>
    <row r="33" spans="1:6" ht="14.25" x14ac:dyDescent="0.2">
      <c r="A33" s="30"/>
      <c r="B33" s="31" t="s">
        <v>7</v>
      </c>
      <c r="C33" s="31"/>
      <c r="D33" s="31"/>
      <c r="E33" s="37"/>
      <c r="F33" s="30"/>
    </row>
    <row r="34" spans="1:6" ht="14.25" x14ac:dyDescent="0.2">
      <c r="A34" s="30"/>
      <c r="B34" s="83"/>
      <c r="C34" s="83"/>
      <c r="D34" s="83"/>
      <c r="E34" s="37"/>
      <c r="F34" s="30"/>
    </row>
    <row r="35" spans="1:6" ht="14.25" x14ac:dyDescent="0.2">
      <c r="A35" s="30"/>
      <c r="B35" s="83"/>
      <c r="C35" s="83"/>
      <c r="D35" s="83"/>
      <c r="E35" s="37"/>
      <c r="F35" s="30"/>
    </row>
    <row r="36" spans="1:6" ht="14.25" x14ac:dyDescent="0.2">
      <c r="A36" s="30"/>
      <c r="B36" s="83" t="s">
        <v>55</v>
      </c>
      <c r="C36" s="83"/>
      <c r="D36" s="83"/>
      <c r="E36" s="37">
        <f>0.25*175</f>
        <v>43.75</v>
      </c>
      <c r="F36" s="30"/>
    </row>
    <row r="37" spans="1:6" ht="14.25" x14ac:dyDescent="0.2">
      <c r="A37" s="30"/>
      <c r="B37" s="83"/>
      <c r="C37" s="83"/>
      <c r="D37" s="83"/>
      <c r="E37" s="37"/>
      <c r="F37" s="30"/>
    </row>
    <row r="38" spans="1:6" ht="14.25" x14ac:dyDescent="0.2">
      <c r="A38" s="30"/>
      <c r="B38" s="83"/>
      <c r="C38" s="83"/>
      <c r="D38" s="83"/>
      <c r="E38" s="37"/>
      <c r="F38" s="30"/>
    </row>
    <row r="39" spans="1:6" ht="14.25" x14ac:dyDescent="0.2">
      <c r="A39" s="30"/>
      <c r="B39" s="83"/>
      <c r="C39" s="83"/>
      <c r="D39" s="83"/>
      <c r="E39" s="37"/>
      <c r="F39" s="30"/>
    </row>
    <row r="40" spans="1:6" ht="14.25" x14ac:dyDescent="0.2">
      <c r="A40" s="30"/>
      <c r="B40" s="83"/>
      <c r="C40" s="83"/>
      <c r="D40" s="83"/>
      <c r="E40" s="37"/>
      <c r="F40" s="30"/>
    </row>
    <row r="41" spans="1:6" ht="13.5" customHeight="1" x14ac:dyDescent="0.2">
      <c r="A41" s="30"/>
      <c r="B41" s="83"/>
      <c r="C41" s="83"/>
      <c r="D41" s="83"/>
      <c r="E41" s="37"/>
      <c r="F41" s="30"/>
    </row>
    <row r="42" spans="1:6" ht="14.25" x14ac:dyDescent="0.2">
      <c r="A42" s="30"/>
      <c r="B42" s="83"/>
      <c r="C42" s="83"/>
      <c r="D42" s="83"/>
      <c r="E42" s="37"/>
      <c r="F42" s="30"/>
    </row>
    <row r="43" spans="1:6" ht="14.25" x14ac:dyDescent="0.2">
      <c r="A43" s="30"/>
      <c r="B43" s="83"/>
      <c r="C43" s="83"/>
      <c r="D43" s="83"/>
      <c r="E43" s="37"/>
      <c r="F43" s="30"/>
    </row>
    <row r="44" spans="1:6" ht="14.25" x14ac:dyDescent="0.2">
      <c r="A44" s="30"/>
      <c r="B44" s="83"/>
      <c r="C44" s="83"/>
      <c r="D44" s="83"/>
      <c r="E44" s="37"/>
      <c r="F44" s="30"/>
    </row>
    <row r="45" spans="1:6" ht="14.25" x14ac:dyDescent="0.2">
      <c r="A45" s="30"/>
      <c r="B45" s="83"/>
      <c r="C45" s="83"/>
      <c r="D45" s="83"/>
      <c r="E45" s="37"/>
      <c r="F45" s="30"/>
    </row>
    <row r="46" spans="1:6" ht="14.25" x14ac:dyDescent="0.2">
      <c r="A46" s="30"/>
      <c r="B46" s="83"/>
      <c r="C46" s="83"/>
      <c r="D46" s="83"/>
      <c r="E46" s="37"/>
      <c r="F46" s="30"/>
    </row>
    <row r="47" spans="1:6" ht="14.25" x14ac:dyDescent="0.2">
      <c r="A47" s="30"/>
      <c r="B47" s="83"/>
      <c r="C47" s="83"/>
      <c r="D47" s="83"/>
      <c r="E47" s="37"/>
      <c r="F47" s="30"/>
    </row>
    <row r="48" spans="1:6" ht="14.25" x14ac:dyDescent="0.2">
      <c r="A48" s="30"/>
      <c r="B48" s="83"/>
      <c r="C48" s="83"/>
      <c r="D48" s="83"/>
      <c r="E48" s="37"/>
      <c r="F48" s="30"/>
    </row>
    <row r="49" spans="1:6" ht="14.25" x14ac:dyDescent="0.2">
      <c r="A49" s="30"/>
      <c r="B49" s="83"/>
      <c r="C49" s="83"/>
      <c r="D49" s="83"/>
      <c r="E49" s="37"/>
      <c r="F49" s="30"/>
    </row>
    <row r="50" spans="1:6" ht="14.25" x14ac:dyDescent="0.2">
      <c r="A50" s="30"/>
      <c r="B50" s="83"/>
      <c r="C50" s="83"/>
      <c r="D50" s="83"/>
      <c r="E50" s="37"/>
      <c r="F50" s="30"/>
    </row>
    <row r="51" spans="1:6" ht="14.25" x14ac:dyDescent="0.2">
      <c r="A51" s="30"/>
      <c r="B51" s="83"/>
      <c r="C51" s="83"/>
      <c r="D51" s="83"/>
      <c r="E51" s="37"/>
      <c r="F51" s="30"/>
    </row>
    <row r="52" spans="1:6" ht="14.25" x14ac:dyDescent="0.2">
      <c r="A52" s="30"/>
      <c r="B52" s="83"/>
      <c r="C52" s="83"/>
      <c r="D52" s="83"/>
      <c r="E52" s="37"/>
      <c r="F52" s="30"/>
    </row>
    <row r="53" spans="1:6" ht="14.25" x14ac:dyDescent="0.2">
      <c r="A53" s="30"/>
      <c r="B53" s="83"/>
      <c r="C53" s="83"/>
      <c r="D53" s="83"/>
      <c r="E53" s="37"/>
      <c r="F53" s="30"/>
    </row>
    <row r="54" spans="1:6" ht="14.25" x14ac:dyDescent="0.2">
      <c r="A54" s="30"/>
      <c r="B54" s="83"/>
      <c r="C54" s="83"/>
      <c r="D54" s="83"/>
      <c r="E54" s="37"/>
      <c r="F54" s="30"/>
    </row>
    <row r="55" spans="1:6" ht="14.25" x14ac:dyDescent="0.2">
      <c r="A55" s="30"/>
      <c r="B55" s="83"/>
      <c r="C55" s="83"/>
      <c r="D55" s="83"/>
      <c r="E55" s="37"/>
      <c r="F55" s="30"/>
    </row>
    <row r="56" spans="1:6" ht="14.25" x14ac:dyDescent="0.2">
      <c r="A56" s="30"/>
      <c r="B56" s="83"/>
      <c r="C56" s="83"/>
      <c r="D56" s="83"/>
      <c r="E56" s="37"/>
      <c r="F56" s="30"/>
    </row>
    <row r="57" spans="1:6" ht="14.25" x14ac:dyDescent="0.2">
      <c r="A57" s="30"/>
      <c r="B57" s="83"/>
      <c r="C57" s="83"/>
      <c r="D57" s="83"/>
      <c r="E57" s="37"/>
      <c r="F57" s="30"/>
    </row>
    <row r="58" spans="1:6" ht="14.25" x14ac:dyDescent="0.2">
      <c r="A58" s="30"/>
      <c r="B58" s="83"/>
      <c r="C58" s="83"/>
      <c r="D58" s="83"/>
      <c r="E58" s="37"/>
      <c r="F58" s="30"/>
    </row>
    <row r="59" spans="1:6" ht="14.25" x14ac:dyDescent="0.2">
      <c r="A59" s="30"/>
      <c r="B59" s="83"/>
      <c r="C59" s="83"/>
      <c r="D59" s="83"/>
      <c r="E59" s="37"/>
      <c r="F59" s="30"/>
    </row>
    <row r="60" spans="1:6" ht="14.25" x14ac:dyDescent="0.2">
      <c r="A60" s="30"/>
      <c r="B60" s="83"/>
      <c r="C60" s="83"/>
      <c r="D60" s="83"/>
      <c r="E60" s="37"/>
      <c r="F60" s="30"/>
    </row>
    <row r="61" spans="1:6" ht="14.25" x14ac:dyDescent="0.2">
      <c r="A61" s="30"/>
      <c r="B61" s="83"/>
      <c r="C61" s="83"/>
      <c r="D61" s="83"/>
      <c r="E61" s="37"/>
      <c r="F61" s="30"/>
    </row>
    <row r="62" spans="1:6" ht="14.25" x14ac:dyDescent="0.2">
      <c r="A62" s="30"/>
      <c r="B62" s="83"/>
      <c r="C62" s="83"/>
      <c r="D62" s="83"/>
      <c r="E62" s="37"/>
      <c r="F62" s="30"/>
    </row>
    <row r="63" spans="1:6" ht="14.25" x14ac:dyDescent="0.2">
      <c r="A63" s="30"/>
      <c r="B63" s="83"/>
      <c r="C63" s="83"/>
      <c r="D63" s="83"/>
      <c r="E63" s="37"/>
      <c r="F63" s="30"/>
    </row>
    <row r="64" spans="1:6" ht="14.25" x14ac:dyDescent="0.2">
      <c r="A64" s="30"/>
      <c r="B64" s="83"/>
      <c r="C64" s="83"/>
      <c r="D64" s="83"/>
      <c r="E64" s="37"/>
      <c r="F64" s="30"/>
    </row>
    <row r="65" spans="1:6" ht="14.25" x14ac:dyDescent="0.2">
      <c r="A65" s="30"/>
      <c r="B65" s="83"/>
      <c r="C65" s="83"/>
      <c r="D65" s="83"/>
      <c r="E65" s="37"/>
      <c r="F65" s="30"/>
    </row>
    <row r="66" spans="1:6" ht="14.25" x14ac:dyDescent="0.2">
      <c r="A66" s="30"/>
      <c r="B66" s="83"/>
      <c r="C66" s="83"/>
      <c r="D66" s="83"/>
      <c r="E66" s="37"/>
      <c r="F66" s="30"/>
    </row>
    <row r="67" spans="1:6" ht="14.25" x14ac:dyDescent="0.2">
      <c r="A67" s="30"/>
      <c r="B67" s="83"/>
      <c r="C67" s="83"/>
      <c r="D67" s="83"/>
      <c r="E67" s="37"/>
      <c r="F67" s="30"/>
    </row>
    <row r="68" spans="1:6" ht="14.25" x14ac:dyDescent="0.2">
      <c r="A68" s="30"/>
      <c r="B68" s="83"/>
      <c r="C68" s="83"/>
      <c r="D68" s="83"/>
      <c r="E68" s="37"/>
      <c r="F68" s="30"/>
    </row>
    <row r="69" spans="1:6" ht="14.25" x14ac:dyDescent="0.2">
      <c r="A69" s="30"/>
      <c r="B69" s="83"/>
      <c r="C69" s="83"/>
      <c r="D69" s="83"/>
      <c r="E69" s="37"/>
      <c r="F69" s="30"/>
    </row>
    <row r="70" spans="1:6" ht="14.25" x14ac:dyDescent="0.2">
      <c r="A70" s="30"/>
      <c r="B70" s="83"/>
      <c r="C70" s="83"/>
      <c r="D70" s="83"/>
      <c r="E70" s="37"/>
      <c r="F70" s="30"/>
    </row>
    <row r="71" spans="1:6" ht="14.25" x14ac:dyDescent="0.2">
      <c r="A71" s="30"/>
      <c r="B71" s="83"/>
      <c r="C71" s="83"/>
      <c r="D71" s="83"/>
      <c r="E71" s="37"/>
      <c r="F71" s="30"/>
    </row>
    <row r="72" spans="1:6" ht="14.25" x14ac:dyDescent="0.2">
      <c r="A72" s="30"/>
      <c r="B72" s="83"/>
      <c r="C72" s="83"/>
      <c r="D72" s="83"/>
      <c r="E72" s="37"/>
      <c r="F72" s="30"/>
    </row>
    <row r="73" spans="1:6" ht="14.25" x14ac:dyDescent="0.2">
      <c r="A73" s="30"/>
      <c r="B73" s="83"/>
      <c r="C73" s="83"/>
      <c r="D73" s="83"/>
      <c r="E73" s="37"/>
      <c r="F73" s="30"/>
    </row>
    <row r="74" spans="1:6" ht="13.5" customHeight="1" x14ac:dyDescent="0.2">
      <c r="A74" s="30"/>
      <c r="B74" s="83"/>
      <c r="C74" s="83"/>
      <c r="D74" s="83"/>
      <c r="E74" s="37"/>
      <c r="F74" s="30"/>
    </row>
    <row r="75" spans="1:6" ht="13.5" customHeight="1" x14ac:dyDescent="0.2">
      <c r="A75" s="30"/>
      <c r="B75" s="34" t="s">
        <v>45</v>
      </c>
      <c r="C75" s="35"/>
      <c r="D75" s="35"/>
      <c r="E75" s="38">
        <f>SUM(E34:E74)</f>
        <v>43.75</v>
      </c>
      <c r="F75" s="30"/>
    </row>
    <row r="76" spans="1:6" ht="13.5" customHeight="1" x14ac:dyDescent="0.2">
      <c r="A76" s="30"/>
      <c r="B76" s="43" t="s">
        <v>42</v>
      </c>
      <c r="C76" s="35"/>
      <c r="D76" s="35"/>
      <c r="E76" s="39">
        <v>0</v>
      </c>
      <c r="F76" s="30"/>
    </row>
    <row r="77" spans="1:6" ht="13.5" customHeight="1" x14ac:dyDescent="0.2">
      <c r="A77" s="30"/>
      <c r="B77" s="43" t="s">
        <v>43</v>
      </c>
      <c r="C77" s="35"/>
      <c r="D77" s="35"/>
      <c r="E77" s="39">
        <v>0</v>
      </c>
      <c r="F77" s="30"/>
    </row>
    <row r="78" spans="1:6" ht="13.5" customHeight="1" x14ac:dyDescent="0.2">
      <c r="A78" s="30"/>
      <c r="B78" s="34" t="s">
        <v>44</v>
      </c>
      <c r="C78" s="35"/>
      <c r="D78" s="35"/>
      <c r="E78" s="38">
        <f>SUM(E75:E77)</f>
        <v>43.75</v>
      </c>
      <c r="F78" s="30"/>
    </row>
    <row r="79" spans="1:6" ht="13.5" customHeight="1" x14ac:dyDescent="0.2">
      <c r="A79" s="30"/>
      <c r="B79" s="35" t="s">
        <v>6</v>
      </c>
      <c r="C79" s="40">
        <v>0.05</v>
      </c>
      <c r="D79" s="35"/>
      <c r="E79" s="44">
        <f>ROUND(E78*C79,2)</f>
        <v>2.19</v>
      </c>
      <c r="F79" s="30"/>
    </row>
    <row r="80" spans="1:6" ht="13.5" customHeight="1" x14ac:dyDescent="0.2">
      <c r="A80" s="30"/>
      <c r="B80" s="35" t="s">
        <v>5</v>
      </c>
      <c r="C80" s="40">
        <v>7.4999999999999997E-2</v>
      </c>
      <c r="D80" s="35"/>
      <c r="E80" s="45">
        <f>ROUND((E78+E79)*C80,2)</f>
        <v>3.45</v>
      </c>
      <c r="F80" s="30"/>
    </row>
    <row r="81" spans="1:6" ht="13.5" customHeight="1" x14ac:dyDescent="0.2">
      <c r="A81" s="30"/>
      <c r="B81" s="35"/>
      <c r="C81" s="35"/>
      <c r="D81" s="35"/>
      <c r="E81" s="41"/>
      <c r="F81" s="30"/>
    </row>
    <row r="82" spans="1:6" ht="16.5" customHeight="1" thickBot="1" x14ac:dyDescent="0.25">
      <c r="A82" s="30"/>
      <c r="B82" s="34" t="s">
        <v>46</v>
      </c>
      <c r="C82" s="35"/>
      <c r="D82" s="35"/>
      <c r="E82" s="42">
        <f>SUM(E78:E80)</f>
        <v>49.39</v>
      </c>
      <c r="F82" s="30"/>
    </row>
    <row r="83" spans="1:6" ht="15.75" thickTop="1" x14ac:dyDescent="0.2">
      <c r="A83" s="30"/>
      <c r="B83" s="86"/>
      <c r="C83" s="86"/>
      <c r="D83" s="86"/>
      <c r="E83" s="46"/>
      <c r="F83" s="30"/>
    </row>
    <row r="84" spans="1:6" ht="15" x14ac:dyDescent="0.2">
      <c r="A84" s="30"/>
      <c r="B84" s="85" t="s">
        <v>48</v>
      </c>
      <c r="C84" s="85"/>
      <c r="D84" s="85"/>
      <c r="E84" s="46">
        <v>0</v>
      </c>
      <c r="F84" s="30"/>
    </row>
    <row r="85" spans="1:6" ht="15" x14ac:dyDescent="0.2">
      <c r="A85" s="30"/>
      <c r="B85" s="86"/>
      <c r="C85" s="86"/>
      <c r="D85" s="86"/>
      <c r="E85" s="46"/>
      <c r="F85" s="30"/>
    </row>
    <row r="86" spans="1:6" ht="19.5" customHeight="1" x14ac:dyDescent="0.2">
      <c r="A86" s="30"/>
      <c r="B86" s="47" t="s">
        <v>47</v>
      </c>
      <c r="C86" s="48"/>
      <c r="D86" s="48"/>
      <c r="E86" s="49">
        <f>E82-E84</f>
        <v>49.39</v>
      </c>
      <c r="F86" s="30"/>
    </row>
    <row r="87" spans="1:6" ht="13.5" customHeight="1" x14ac:dyDescent="0.2">
      <c r="A87" s="30"/>
      <c r="B87" s="30"/>
      <c r="C87" s="30"/>
      <c r="D87" s="30"/>
      <c r="E87" s="30"/>
      <c r="F87" s="30"/>
    </row>
    <row r="88" spans="1:6" x14ac:dyDescent="0.2">
      <c r="A88" s="30"/>
      <c r="B88" s="30"/>
      <c r="C88" s="30"/>
      <c r="D88" s="30"/>
      <c r="E88" s="30"/>
      <c r="F88" s="30"/>
    </row>
    <row r="89" spans="1:6" x14ac:dyDescent="0.2">
      <c r="A89" s="30"/>
      <c r="B89" s="81"/>
      <c r="C89" s="81"/>
      <c r="D89" s="81"/>
      <c r="E89" s="81"/>
      <c r="F89" s="30"/>
    </row>
    <row r="90" spans="1:6" ht="14.25" x14ac:dyDescent="0.2">
      <c r="A90" s="89" t="s">
        <v>49</v>
      </c>
      <c r="B90" s="89"/>
      <c r="C90" s="89"/>
      <c r="D90" s="89"/>
      <c r="E90" s="89"/>
      <c r="F90" s="89"/>
    </row>
    <row r="91" spans="1:6" ht="14.25" x14ac:dyDescent="0.2">
      <c r="A91" s="87" t="s">
        <v>8</v>
      </c>
      <c r="B91" s="87"/>
      <c r="C91" s="87"/>
      <c r="D91" s="87"/>
      <c r="E91" s="87"/>
      <c r="F91" s="87"/>
    </row>
    <row r="92" spans="1:6" x14ac:dyDescent="0.2">
      <c r="A92" s="30"/>
      <c r="B92" s="30"/>
      <c r="C92" s="30"/>
      <c r="D92" s="30"/>
      <c r="E92" s="30"/>
      <c r="F92" s="30"/>
    </row>
    <row r="93" spans="1:6" x14ac:dyDescent="0.2">
      <c r="A93" s="30"/>
      <c r="B93" s="82"/>
      <c r="C93" s="82"/>
      <c r="D93" s="82"/>
      <c r="E93" s="82"/>
      <c r="F93" s="30"/>
    </row>
    <row r="94" spans="1:6" ht="15" x14ac:dyDescent="0.2">
      <c r="A94" s="88" t="s">
        <v>9</v>
      </c>
      <c r="B94" s="88"/>
      <c r="C94" s="88"/>
      <c r="D94" s="88"/>
      <c r="E94" s="88"/>
      <c r="F94" s="88"/>
    </row>
    <row r="96" spans="1:6" ht="39.75" customHeight="1" x14ac:dyDescent="0.2">
      <c r="B96" s="79"/>
      <c r="C96" s="80"/>
      <c r="D96" s="80"/>
    </row>
    <row r="97" spans="2:4" ht="13.5" customHeight="1" x14ac:dyDescent="0.2"/>
    <row r="98" spans="2:4" x14ac:dyDescent="0.2">
      <c r="B98" s="20"/>
      <c r="C98" s="20"/>
      <c r="D98" s="20"/>
    </row>
  </sheetData>
  <mergeCells count="51">
    <mergeCell ref="A91:F91"/>
    <mergeCell ref="A94:F94"/>
    <mergeCell ref="A90:F90"/>
    <mergeCell ref="B34:D34"/>
    <mergeCell ref="B35:D35"/>
    <mergeCell ref="B70:D70"/>
    <mergeCell ref="B71:D71"/>
    <mergeCell ref="B72:D72"/>
    <mergeCell ref="B73:D73"/>
    <mergeCell ref="B74:D74"/>
    <mergeCell ref="B65:D65"/>
    <mergeCell ref="B66:D66"/>
    <mergeCell ref="B67:D67"/>
    <mergeCell ref="B68:D68"/>
    <mergeCell ref="B69:D69"/>
    <mergeCell ref="B60:D60"/>
    <mergeCell ref="B84:D84"/>
    <mergeCell ref="B85:D85"/>
    <mergeCell ref="B58:D58"/>
    <mergeCell ref="B59:D59"/>
    <mergeCell ref="B53:D53"/>
    <mergeCell ref="B54:D54"/>
    <mergeCell ref="B55:D55"/>
    <mergeCell ref="B56:D56"/>
    <mergeCell ref="B57:D57"/>
    <mergeCell ref="B61:D61"/>
    <mergeCell ref="B62:D62"/>
    <mergeCell ref="B63:D63"/>
    <mergeCell ref="B64:D64"/>
    <mergeCell ref="B83:D83"/>
    <mergeCell ref="A31:F31"/>
    <mergeCell ref="B45:D45"/>
    <mergeCell ref="B46:D46"/>
    <mergeCell ref="B47:D47"/>
    <mergeCell ref="B48:D48"/>
    <mergeCell ref="B96:D96"/>
    <mergeCell ref="B89:E89"/>
    <mergeCell ref="B93:E93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9:D49"/>
    <mergeCell ref="B50:D50"/>
    <mergeCell ref="B51:D51"/>
    <mergeCell ref="B52:D52"/>
  </mergeCells>
  <phoneticPr fontId="0" type="noConversion"/>
  <dataValidations count="1">
    <dataValidation type="list" allowBlank="1" showInputMessage="1" showErrorMessage="1" sqref="B83:B85 B12:B20 B34:B74" xr:uid="{00000000-0002-0000-0000-000000000000}">
      <formula1>Liste_Activités</formula1>
    </dataValidation>
  </dataValidations>
  <pageMargins left="0" right="0" top="0" bottom="0" header="0" footer="0"/>
  <pageSetup paperSize="122" scale="45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2:F92"/>
  <sheetViews>
    <sheetView view="pageBreakPreview" zoomScale="80" zoomScaleNormal="100" zoomScaleSheetLayoutView="80" workbookViewId="0">
      <selection activeCell="E70" sqref="E70"/>
    </sheetView>
  </sheetViews>
  <sheetFormatPr baseColWidth="10" defaultColWidth="11.42578125" defaultRowHeight="12.75" x14ac:dyDescent="0.2"/>
  <cols>
    <col min="1" max="1" width="5.140625" style="53" customWidth="1"/>
    <col min="2" max="2" width="120" style="53" customWidth="1"/>
    <col min="3" max="3" width="11.5703125" style="53" customWidth="1"/>
    <col min="4" max="4" width="17.5703125" style="53" customWidth="1"/>
    <col min="5" max="5" width="17.7109375" style="53" customWidth="1"/>
    <col min="6" max="6" width="10.5703125" style="53" customWidth="1"/>
    <col min="7" max="16384" width="11.42578125" style="53"/>
  </cols>
  <sheetData>
    <row r="12" spans="2:5" x14ac:dyDescent="0.2">
      <c r="B12" s="52"/>
      <c r="E12" s="54"/>
    </row>
    <row r="13" spans="2:5" x14ac:dyDescent="0.2">
      <c r="B13" s="52"/>
      <c r="E13" s="54"/>
    </row>
    <row r="14" spans="2:5" x14ac:dyDescent="0.2">
      <c r="B14" s="52"/>
      <c r="E14" s="54"/>
    </row>
    <row r="15" spans="2:5" x14ac:dyDescent="0.2">
      <c r="B15" s="52"/>
      <c r="E15" s="54"/>
    </row>
    <row r="16" spans="2:5" x14ac:dyDescent="0.2">
      <c r="B16" s="52"/>
      <c r="E16" s="54"/>
    </row>
    <row r="17" spans="1:6" x14ac:dyDescent="0.2">
      <c r="B17" s="52"/>
      <c r="E17" s="54"/>
    </row>
    <row r="18" spans="1:6" x14ac:dyDescent="0.2">
      <c r="B18" s="52"/>
      <c r="E18" s="54"/>
    </row>
    <row r="19" spans="1:6" x14ac:dyDescent="0.2">
      <c r="B19" s="52"/>
      <c r="E19" s="54"/>
    </row>
    <row r="20" spans="1:6" x14ac:dyDescent="0.2">
      <c r="B20" s="52"/>
      <c r="E20" s="54"/>
    </row>
    <row r="21" spans="1:6" ht="15" x14ac:dyDescent="0.2">
      <c r="A21" s="55"/>
      <c r="B21" s="56" t="s">
        <v>82</v>
      </c>
      <c r="C21" s="57"/>
      <c r="D21" s="57"/>
      <c r="E21" s="57"/>
      <c r="F21" s="57"/>
    </row>
    <row r="22" spans="1:6" ht="15" x14ac:dyDescent="0.2">
      <c r="A22" s="55"/>
      <c r="B22" s="58"/>
      <c r="C22" s="57"/>
      <c r="D22" s="57"/>
      <c r="E22" s="57"/>
      <c r="F22" s="57"/>
    </row>
    <row r="23" spans="1:6" ht="15" x14ac:dyDescent="0.2">
      <c r="A23" s="55"/>
      <c r="B23" s="58"/>
      <c r="C23" s="57"/>
      <c r="D23" s="57"/>
      <c r="E23" s="57"/>
      <c r="F23" s="57"/>
    </row>
    <row r="24" spans="1:6" ht="15" x14ac:dyDescent="0.2">
      <c r="A24" s="55"/>
      <c r="B24" s="56"/>
      <c r="C24" s="57"/>
      <c r="D24" s="57"/>
      <c r="E24" s="57"/>
      <c r="F24" s="57"/>
    </row>
    <row r="25" spans="1:6" ht="15" x14ac:dyDescent="0.2">
      <c r="A25" s="55"/>
      <c r="B25" s="34" t="s">
        <v>51</v>
      </c>
      <c r="C25" s="57"/>
      <c r="D25" s="57"/>
      <c r="E25" s="57"/>
      <c r="F25" s="57"/>
    </row>
    <row r="26" spans="1:6" ht="33.75" customHeight="1" x14ac:dyDescent="0.2">
      <c r="A26" s="55"/>
      <c r="B26" s="78" t="s">
        <v>79</v>
      </c>
      <c r="C26" s="57"/>
      <c r="D26" s="57"/>
      <c r="E26" s="57"/>
      <c r="F26" s="57"/>
    </row>
    <row r="27" spans="1:6" x14ac:dyDescent="0.2">
      <c r="A27" s="59"/>
      <c r="B27" s="57"/>
      <c r="C27" s="60"/>
      <c r="D27" s="60"/>
      <c r="E27" s="61"/>
      <c r="F27" s="57"/>
    </row>
    <row r="28" spans="1:6" ht="15" x14ac:dyDescent="0.2">
      <c r="A28" s="55"/>
      <c r="B28" s="60"/>
      <c r="C28" s="60"/>
      <c r="D28" s="62" t="s">
        <v>41</v>
      </c>
      <c r="E28" s="62" t="s">
        <v>83</v>
      </c>
      <c r="F28" s="57"/>
    </row>
    <row r="29" spans="1:6" ht="13.5" thickBot="1" x14ac:dyDescent="0.25">
      <c r="A29" s="63"/>
      <c r="B29" s="63"/>
      <c r="C29" s="63"/>
      <c r="D29" s="63"/>
      <c r="E29" s="63"/>
      <c r="F29" s="64"/>
    </row>
    <row r="30" spans="1:6" s="65" customFormat="1" ht="21.75" customHeight="1" x14ac:dyDescent="0.2">
      <c r="A30" s="91" t="s">
        <v>0</v>
      </c>
      <c r="B30" s="91"/>
      <c r="C30" s="91"/>
      <c r="D30" s="91"/>
      <c r="E30" s="91"/>
      <c r="F30" s="91"/>
    </row>
    <row r="31" spans="1:6" x14ac:dyDescent="0.2">
      <c r="A31" s="55"/>
      <c r="B31" s="59"/>
      <c r="C31" s="55"/>
      <c r="D31" s="55"/>
      <c r="E31" s="55"/>
    </row>
    <row r="32" spans="1:6" ht="14.25" x14ac:dyDescent="0.2">
      <c r="A32" s="57"/>
      <c r="B32" s="66" t="s">
        <v>7</v>
      </c>
      <c r="C32" s="66"/>
      <c r="D32" s="66"/>
      <c r="E32" s="67"/>
      <c r="F32" s="57"/>
    </row>
    <row r="33" spans="1:6" ht="14.25" x14ac:dyDescent="0.2">
      <c r="A33" s="57"/>
      <c r="B33" s="90"/>
      <c r="C33" s="90"/>
      <c r="D33" s="90"/>
      <c r="E33" s="67"/>
      <c r="F33" s="57"/>
    </row>
    <row r="34" spans="1:6" ht="14.25" x14ac:dyDescent="0.2">
      <c r="A34" s="57"/>
      <c r="B34" s="90"/>
      <c r="C34" s="90"/>
      <c r="D34" s="90"/>
      <c r="E34" s="67"/>
      <c r="F34" s="57"/>
    </row>
    <row r="35" spans="1:6" ht="14.25" x14ac:dyDescent="0.2">
      <c r="A35" s="57"/>
      <c r="B35" s="90" t="s">
        <v>84</v>
      </c>
      <c r="C35" s="90"/>
      <c r="D35" s="90"/>
      <c r="E35" s="67">
        <f>0.25*230</f>
        <v>57.5</v>
      </c>
      <c r="F35" s="57"/>
    </row>
    <row r="36" spans="1:6" ht="14.25" x14ac:dyDescent="0.2">
      <c r="A36" s="57"/>
      <c r="B36" s="90"/>
      <c r="C36" s="90"/>
      <c r="D36" s="90"/>
      <c r="E36" s="67"/>
      <c r="F36" s="57"/>
    </row>
    <row r="37" spans="1:6" ht="14.25" x14ac:dyDescent="0.2">
      <c r="A37" s="57"/>
      <c r="B37" s="90"/>
      <c r="C37" s="90"/>
      <c r="D37" s="90"/>
      <c r="E37" s="67"/>
      <c r="F37" s="57"/>
    </row>
    <row r="38" spans="1:6" ht="14.25" x14ac:dyDescent="0.2">
      <c r="A38" s="57"/>
      <c r="B38" s="90" t="s">
        <v>85</v>
      </c>
      <c r="C38" s="90"/>
      <c r="D38" s="90"/>
      <c r="E38" s="67">
        <f>0.5*230</f>
        <v>115</v>
      </c>
      <c r="F38" s="57"/>
    </row>
    <row r="39" spans="1:6" ht="14.25" x14ac:dyDescent="0.2">
      <c r="A39" s="57"/>
      <c r="B39" s="90"/>
      <c r="C39" s="90"/>
      <c r="D39" s="90"/>
      <c r="E39" s="67"/>
      <c r="F39" s="57"/>
    </row>
    <row r="40" spans="1:6" ht="14.25" x14ac:dyDescent="0.2">
      <c r="A40" s="57"/>
      <c r="B40" s="90"/>
      <c r="C40" s="90"/>
      <c r="D40" s="90"/>
      <c r="E40" s="67"/>
      <c r="F40" s="57"/>
    </row>
    <row r="41" spans="1:6" ht="14.25" x14ac:dyDescent="0.2">
      <c r="A41" s="57"/>
      <c r="B41" s="90"/>
      <c r="C41" s="90"/>
      <c r="D41" s="90"/>
      <c r="E41" s="67"/>
      <c r="F41" s="57"/>
    </row>
    <row r="42" spans="1:6" ht="14.25" x14ac:dyDescent="0.2">
      <c r="A42" s="57"/>
      <c r="B42" s="90"/>
      <c r="C42" s="90"/>
      <c r="D42" s="90"/>
      <c r="E42" s="67"/>
      <c r="F42" s="57"/>
    </row>
    <row r="43" spans="1:6" ht="14.25" x14ac:dyDescent="0.2">
      <c r="A43" s="57"/>
      <c r="B43" s="90"/>
      <c r="C43" s="90"/>
      <c r="D43" s="90"/>
      <c r="E43" s="67"/>
      <c r="F43" s="57"/>
    </row>
    <row r="44" spans="1:6" ht="14.25" x14ac:dyDescent="0.2">
      <c r="A44" s="57"/>
      <c r="B44" s="90"/>
      <c r="C44" s="90"/>
      <c r="D44" s="90"/>
      <c r="E44" s="67"/>
      <c r="F44" s="57"/>
    </row>
    <row r="45" spans="1:6" ht="14.25" x14ac:dyDescent="0.2">
      <c r="A45" s="57"/>
      <c r="B45" s="90"/>
      <c r="C45" s="90"/>
      <c r="D45" s="90"/>
      <c r="E45" s="67"/>
      <c r="F45" s="57"/>
    </row>
    <row r="46" spans="1:6" ht="14.25" x14ac:dyDescent="0.2">
      <c r="A46" s="57"/>
      <c r="B46" s="90"/>
      <c r="C46" s="90"/>
      <c r="D46" s="90"/>
      <c r="E46" s="67"/>
      <c r="F46" s="57"/>
    </row>
    <row r="47" spans="1:6" ht="14.25" x14ac:dyDescent="0.2">
      <c r="A47" s="57"/>
      <c r="B47" s="90"/>
      <c r="C47" s="90"/>
      <c r="D47" s="90"/>
      <c r="E47" s="67"/>
      <c r="F47" s="57"/>
    </row>
    <row r="48" spans="1:6" ht="14.25" x14ac:dyDescent="0.2">
      <c r="A48" s="57"/>
      <c r="B48" s="90"/>
      <c r="C48" s="90"/>
      <c r="D48" s="90"/>
      <c r="E48" s="67"/>
      <c r="F48" s="57"/>
    </row>
    <row r="49" spans="1:6" ht="14.25" x14ac:dyDescent="0.2">
      <c r="A49" s="57"/>
      <c r="B49" s="90"/>
      <c r="C49" s="90"/>
      <c r="D49" s="90"/>
      <c r="E49" s="67"/>
      <c r="F49" s="57"/>
    </row>
    <row r="50" spans="1:6" ht="14.25" x14ac:dyDescent="0.2">
      <c r="A50" s="57"/>
      <c r="B50" s="90"/>
      <c r="C50" s="90"/>
      <c r="D50" s="90"/>
      <c r="E50" s="67"/>
      <c r="F50" s="57"/>
    </row>
    <row r="51" spans="1:6" ht="14.25" x14ac:dyDescent="0.2">
      <c r="A51" s="57"/>
      <c r="B51" s="90"/>
      <c r="C51" s="90"/>
      <c r="D51" s="90"/>
      <c r="E51" s="67"/>
      <c r="F51" s="57"/>
    </row>
    <row r="52" spans="1:6" ht="14.25" x14ac:dyDescent="0.2">
      <c r="A52" s="57"/>
      <c r="B52" s="90"/>
      <c r="C52" s="90"/>
      <c r="D52" s="90"/>
      <c r="E52" s="67"/>
      <c r="F52" s="57"/>
    </row>
    <row r="53" spans="1:6" ht="14.25" x14ac:dyDescent="0.2">
      <c r="A53" s="57"/>
      <c r="B53" s="90"/>
      <c r="C53" s="90"/>
      <c r="D53" s="90"/>
      <c r="E53" s="67"/>
      <c r="F53" s="57"/>
    </row>
    <row r="54" spans="1:6" ht="14.25" x14ac:dyDescent="0.2">
      <c r="A54" s="57"/>
      <c r="B54" s="90"/>
      <c r="C54" s="90"/>
      <c r="D54" s="90"/>
      <c r="E54" s="67"/>
      <c r="F54" s="57"/>
    </row>
    <row r="55" spans="1:6" ht="14.25" x14ac:dyDescent="0.2">
      <c r="A55" s="57"/>
      <c r="B55" s="68"/>
      <c r="C55" s="68"/>
      <c r="D55" s="68"/>
      <c r="E55" s="67"/>
      <c r="F55" s="57"/>
    </row>
    <row r="56" spans="1:6" ht="14.25" x14ac:dyDescent="0.2">
      <c r="A56" s="57"/>
      <c r="B56" s="90"/>
      <c r="C56" s="90"/>
      <c r="D56" s="90"/>
      <c r="E56" s="67"/>
      <c r="F56" s="57"/>
    </row>
    <row r="57" spans="1:6" ht="14.25" x14ac:dyDescent="0.2">
      <c r="A57" s="57"/>
      <c r="B57" s="90"/>
      <c r="C57" s="90"/>
      <c r="D57" s="90"/>
      <c r="E57" s="67"/>
      <c r="F57" s="57"/>
    </row>
    <row r="58" spans="1:6" ht="14.25" x14ac:dyDescent="0.2">
      <c r="A58" s="57"/>
      <c r="B58" s="90"/>
      <c r="C58" s="90"/>
      <c r="D58" s="90"/>
      <c r="E58" s="67"/>
      <c r="F58" s="57"/>
    </row>
    <row r="59" spans="1:6" ht="14.25" x14ac:dyDescent="0.2">
      <c r="A59" s="57"/>
      <c r="B59" s="90"/>
      <c r="C59" s="90"/>
      <c r="D59" s="90"/>
      <c r="E59" s="67"/>
      <c r="F59" s="57"/>
    </row>
    <row r="60" spans="1:6" ht="14.25" x14ac:dyDescent="0.2">
      <c r="A60" s="57"/>
      <c r="B60" s="90"/>
      <c r="C60" s="90"/>
      <c r="D60" s="90"/>
      <c r="E60" s="67"/>
      <c r="F60" s="57"/>
    </row>
    <row r="61" spans="1:6" ht="14.25" x14ac:dyDescent="0.2">
      <c r="A61" s="57"/>
      <c r="B61" s="90"/>
      <c r="C61" s="90"/>
      <c r="D61" s="90"/>
      <c r="E61" s="67"/>
      <c r="F61" s="57"/>
    </row>
    <row r="62" spans="1:6" ht="14.25" x14ac:dyDescent="0.2">
      <c r="A62" s="57"/>
      <c r="B62" s="90"/>
      <c r="C62" s="90"/>
      <c r="D62" s="90"/>
      <c r="E62" s="67"/>
      <c r="F62" s="57"/>
    </row>
    <row r="63" spans="1:6" ht="14.25" x14ac:dyDescent="0.2">
      <c r="A63" s="57"/>
      <c r="B63" s="90"/>
      <c r="C63" s="90"/>
      <c r="D63" s="90"/>
      <c r="E63" s="67"/>
      <c r="F63" s="57"/>
    </row>
    <row r="64" spans="1:6" ht="14.25" x14ac:dyDescent="0.2">
      <c r="A64" s="57"/>
      <c r="B64" s="90"/>
      <c r="C64" s="90"/>
      <c r="D64" s="90"/>
      <c r="E64" s="67"/>
      <c r="F64" s="57"/>
    </row>
    <row r="65" spans="1:6" ht="14.25" x14ac:dyDescent="0.2">
      <c r="A65" s="57"/>
      <c r="B65" s="90"/>
      <c r="C65" s="90"/>
      <c r="D65" s="90"/>
      <c r="E65" s="67"/>
      <c r="F65" s="57"/>
    </row>
    <row r="66" spans="1:6" ht="14.25" x14ac:dyDescent="0.2">
      <c r="A66" s="57"/>
      <c r="B66" s="90"/>
      <c r="C66" s="90"/>
      <c r="D66" s="90"/>
      <c r="E66" s="67"/>
      <c r="F66" s="57"/>
    </row>
    <row r="67" spans="1:6" ht="14.25" x14ac:dyDescent="0.2">
      <c r="A67" s="57"/>
      <c r="B67" s="90"/>
      <c r="C67" s="90"/>
      <c r="D67" s="90"/>
      <c r="E67" s="67"/>
      <c r="F67" s="57"/>
    </row>
    <row r="68" spans="1:6" ht="13.5" customHeight="1" x14ac:dyDescent="0.2">
      <c r="A68" s="57"/>
      <c r="B68" s="90"/>
      <c r="C68" s="90"/>
      <c r="D68" s="90"/>
      <c r="E68" s="67"/>
      <c r="F68" s="57"/>
    </row>
    <row r="69" spans="1:6" ht="13.5" customHeight="1" x14ac:dyDescent="0.2">
      <c r="A69" s="57"/>
      <c r="B69" s="56" t="s">
        <v>45</v>
      </c>
      <c r="C69" s="58"/>
      <c r="D69" s="58"/>
      <c r="E69" s="38">
        <f>SUM(E35:E68)</f>
        <v>172.5</v>
      </c>
      <c r="F69" s="57"/>
    </row>
    <row r="70" spans="1:6" ht="13.5" customHeight="1" x14ac:dyDescent="0.2">
      <c r="A70" s="57"/>
      <c r="B70" s="69" t="s">
        <v>42</v>
      </c>
      <c r="C70" s="58"/>
      <c r="D70" s="58"/>
      <c r="E70" s="39">
        <v>0</v>
      </c>
      <c r="F70" s="57"/>
    </row>
    <row r="71" spans="1:6" ht="13.5" customHeight="1" x14ac:dyDescent="0.2">
      <c r="A71" s="57"/>
      <c r="B71" s="69" t="s">
        <v>43</v>
      </c>
      <c r="C71" s="58"/>
      <c r="D71" s="58"/>
      <c r="E71" s="39">
        <v>0</v>
      </c>
      <c r="F71" s="57"/>
    </row>
    <row r="72" spans="1:6" ht="13.5" customHeight="1" x14ac:dyDescent="0.2">
      <c r="A72" s="57"/>
      <c r="B72" s="56" t="s">
        <v>44</v>
      </c>
      <c r="C72" s="58"/>
      <c r="D72" s="58"/>
      <c r="E72" s="38">
        <f>SUM(E69:E71)</f>
        <v>172.5</v>
      </c>
      <c r="F72" s="57"/>
    </row>
    <row r="73" spans="1:6" ht="13.5" customHeight="1" x14ac:dyDescent="0.2">
      <c r="A73" s="57"/>
      <c r="B73" s="58" t="s">
        <v>6</v>
      </c>
      <c r="C73" s="70">
        <v>0.05</v>
      </c>
      <c r="D73" s="58"/>
      <c r="E73" s="44">
        <f>ROUND(E72*C73,2)</f>
        <v>8.6300000000000008</v>
      </c>
      <c r="F73" s="57"/>
    </row>
    <row r="74" spans="1:6" ht="13.5" customHeight="1" x14ac:dyDescent="0.2">
      <c r="A74" s="57"/>
      <c r="B74" s="58" t="s">
        <v>5</v>
      </c>
      <c r="C74" s="71">
        <v>9.9750000000000005E-2</v>
      </c>
      <c r="D74" s="58"/>
      <c r="E74" s="45">
        <f>ROUND(E72*C74,2)</f>
        <v>17.21</v>
      </c>
      <c r="F74" s="57"/>
    </row>
    <row r="75" spans="1:6" ht="13.5" customHeight="1" x14ac:dyDescent="0.2">
      <c r="A75" s="57"/>
      <c r="B75" s="58"/>
      <c r="C75" s="58"/>
      <c r="D75" s="58"/>
      <c r="E75" s="72"/>
      <c r="F75" s="57"/>
    </row>
    <row r="76" spans="1:6" ht="16.5" customHeight="1" thickBot="1" x14ac:dyDescent="0.25">
      <c r="A76" s="57"/>
      <c r="B76" s="56" t="s">
        <v>46</v>
      </c>
      <c r="C76" s="58"/>
      <c r="D76" s="58"/>
      <c r="E76" s="42">
        <f>SUM(E72:E74)</f>
        <v>198.34</v>
      </c>
      <c r="F76" s="57"/>
    </row>
    <row r="77" spans="1:6" ht="15.75" thickTop="1" x14ac:dyDescent="0.2">
      <c r="A77" s="57"/>
      <c r="B77" s="96"/>
      <c r="C77" s="96"/>
      <c r="D77" s="96"/>
      <c r="E77" s="73"/>
      <c r="F77" s="57"/>
    </row>
    <row r="78" spans="1:6" ht="15" x14ac:dyDescent="0.2">
      <c r="A78" s="57"/>
      <c r="B78" s="97" t="s">
        <v>48</v>
      </c>
      <c r="C78" s="97"/>
      <c r="D78" s="97"/>
      <c r="E78" s="73">
        <v>0</v>
      </c>
      <c r="F78" s="57"/>
    </row>
    <row r="79" spans="1:6" ht="15" x14ac:dyDescent="0.2">
      <c r="A79" s="57"/>
      <c r="B79" s="96"/>
      <c r="C79" s="96"/>
      <c r="D79" s="96"/>
      <c r="E79" s="73"/>
      <c r="F79" s="57"/>
    </row>
    <row r="80" spans="1:6" ht="19.5" customHeight="1" x14ac:dyDescent="0.2">
      <c r="A80" s="57"/>
      <c r="B80" s="74" t="s">
        <v>47</v>
      </c>
      <c r="C80" s="75"/>
      <c r="D80" s="75"/>
      <c r="E80" s="76">
        <f>E76-E78</f>
        <v>198.34</v>
      </c>
      <c r="F80" s="57"/>
    </row>
    <row r="81" spans="1:6" ht="13.5" customHeight="1" x14ac:dyDescent="0.2">
      <c r="A81" s="57"/>
      <c r="B81" s="57"/>
      <c r="C81" s="57"/>
      <c r="D81" s="57"/>
      <c r="E81" s="57"/>
      <c r="F81" s="57"/>
    </row>
    <row r="82" spans="1:6" x14ac:dyDescent="0.2">
      <c r="A82" s="57"/>
      <c r="B82" s="57"/>
      <c r="C82" s="57"/>
      <c r="D82" s="57"/>
      <c r="E82" s="57"/>
      <c r="F82" s="57"/>
    </row>
    <row r="83" spans="1:6" x14ac:dyDescent="0.2">
      <c r="A83" s="57"/>
      <c r="B83" s="98"/>
      <c r="C83" s="98"/>
      <c r="D83" s="98"/>
      <c r="E83" s="98"/>
      <c r="F83" s="57"/>
    </row>
    <row r="84" spans="1:6" ht="14.25" x14ac:dyDescent="0.2">
      <c r="A84" s="99" t="s">
        <v>76</v>
      </c>
      <c r="B84" s="99"/>
      <c r="C84" s="99"/>
      <c r="D84" s="99"/>
      <c r="E84" s="99"/>
      <c r="F84" s="99"/>
    </row>
    <row r="85" spans="1:6" ht="14.25" x14ac:dyDescent="0.2">
      <c r="A85" s="100" t="s">
        <v>77</v>
      </c>
      <c r="B85" s="100"/>
      <c r="C85" s="100"/>
      <c r="D85" s="100"/>
      <c r="E85" s="100"/>
      <c r="F85" s="100"/>
    </row>
    <row r="86" spans="1:6" x14ac:dyDescent="0.2">
      <c r="A86" s="57"/>
      <c r="B86" s="57"/>
      <c r="C86" s="57"/>
      <c r="D86" s="57"/>
      <c r="E86" s="57"/>
      <c r="F86" s="57"/>
    </row>
    <row r="87" spans="1:6" x14ac:dyDescent="0.2">
      <c r="A87" s="57"/>
      <c r="B87" s="92"/>
      <c r="C87" s="92"/>
      <c r="D87" s="92"/>
      <c r="E87" s="92"/>
      <c r="F87" s="57"/>
    </row>
    <row r="88" spans="1:6" ht="15" x14ac:dyDescent="0.2">
      <c r="A88" s="93" t="s">
        <v>9</v>
      </c>
      <c r="B88" s="93"/>
      <c r="C88" s="93"/>
      <c r="D88" s="93"/>
      <c r="E88" s="93"/>
      <c r="F88" s="93"/>
    </row>
    <row r="90" spans="1:6" ht="39.75" customHeight="1" x14ac:dyDescent="0.2">
      <c r="B90" s="94"/>
      <c r="C90" s="95"/>
      <c r="D90" s="95"/>
    </row>
    <row r="91" spans="1:6" ht="13.5" customHeight="1" x14ac:dyDescent="0.2"/>
    <row r="92" spans="1:6" x14ac:dyDescent="0.2">
      <c r="B92" s="77"/>
      <c r="C92" s="77"/>
      <c r="D92" s="77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900-000000000000}">
      <formula1>Liste_Activités</formula1>
    </dataValidation>
  </dataValidations>
  <printOptions horizontalCentered="1"/>
  <pageMargins left="0" right="0" top="0" bottom="0" header="0" footer="0"/>
  <pageSetup paperSize="126" scale="84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2:F92"/>
  <sheetViews>
    <sheetView view="pageBreakPreview" zoomScale="80" zoomScaleNormal="100" zoomScaleSheetLayoutView="80" workbookViewId="0">
      <selection activeCell="E36" sqref="E36"/>
    </sheetView>
  </sheetViews>
  <sheetFormatPr baseColWidth="10" defaultColWidth="11.42578125" defaultRowHeight="12.75" x14ac:dyDescent="0.2"/>
  <cols>
    <col min="1" max="1" width="5.140625" style="53" customWidth="1"/>
    <col min="2" max="2" width="120" style="53" customWidth="1"/>
    <col min="3" max="3" width="11.5703125" style="53" customWidth="1"/>
    <col min="4" max="4" width="17.5703125" style="53" customWidth="1"/>
    <col min="5" max="5" width="17.7109375" style="53" customWidth="1"/>
    <col min="6" max="6" width="10.5703125" style="53" customWidth="1"/>
    <col min="7" max="16384" width="11.42578125" style="53"/>
  </cols>
  <sheetData>
    <row r="12" spans="2:5" x14ac:dyDescent="0.2">
      <c r="B12" s="52"/>
      <c r="E12" s="54"/>
    </row>
    <row r="13" spans="2:5" x14ac:dyDescent="0.2">
      <c r="B13" s="52"/>
      <c r="E13" s="54"/>
    </row>
    <row r="14" spans="2:5" x14ac:dyDescent="0.2">
      <c r="B14" s="52"/>
      <c r="E14" s="54"/>
    </row>
    <row r="15" spans="2:5" x14ac:dyDescent="0.2">
      <c r="B15" s="52"/>
      <c r="E15" s="54"/>
    </row>
    <row r="16" spans="2:5" x14ac:dyDescent="0.2">
      <c r="B16" s="52"/>
      <c r="E16" s="54"/>
    </row>
    <row r="17" spans="1:6" x14ac:dyDescent="0.2">
      <c r="B17" s="52"/>
      <c r="E17" s="54"/>
    </row>
    <row r="18" spans="1:6" x14ac:dyDescent="0.2">
      <c r="B18" s="52"/>
      <c r="E18" s="54"/>
    </row>
    <row r="19" spans="1:6" x14ac:dyDescent="0.2">
      <c r="B19" s="52"/>
      <c r="E19" s="54"/>
    </row>
    <row r="20" spans="1:6" x14ac:dyDescent="0.2">
      <c r="B20" s="52"/>
      <c r="E20" s="54"/>
    </row>
    <row r="21" spans="1:6" ht="15" x14ac:dyDescent="0.2">
      <c r="A21" s="55"/>
      <c r="B21" s="56" t="s">
        <v>86</v>
      </c>
      <c r="C21" s="57"/>
      <c r="D21" s="57"/>
      <c r="E21" s="57"/>
      <c r="F21" s="57"/>
    </row>
    <row r="22" spans="1:6" ht="15" x14ac:dyDescent="0.2">
      <c r="A22" s="55"/>
      <c r="B22" s="58"/>
      <c r="C22" s="57"/>
      <c r="D22" s="57"/>
      <c r="E22" s="57"/>
      <c r="F22" s="57"/>
    </row>
    <row r="23" spans="1:6" ht="15" x14ac:dyDescent="0.2">
      <c r="A23" s="55"/>
      <c r="B23" s="58"/>
      <c r="C23" s="57"/>
      <c r="D23" s="57"/>
      <c r="E23" s="57"/>
      <c r="F23" s="57"/>
    </row>
    <row r="24" spans="1:6" ht="15" x14ac:dyDescent="0.2">
      <c r="A24" s="55"/>
      <c r="B24" s="56"/>
      <c r="C24" s="57"/>
      <c r="D24" s="57"/>
      <c r="E24" s="57"/>
      <c r="F24" s="57"/>
    </row>
    <row r="25" spans="1:6" ht="15" x14ac:dyDescent="0.2">
      <c r="A25" s="55"/>
      <c r="B25" s="34" t="s">
        <v>51</v>
      </c>
      <c r="C25" s="57"/>
      <c r="D25" s="57"/>
      <c r="E25" s="57"/>
      <c r="F25" s="57"/>
    </row>
    <row r="26" spans="1:6" ht="33.75" customHeight="1" x14ac:dyDescent="0.2">
      <c r="A26" s="55"/>
      <c r="B26" s="78" t="s">
        <v>79</v>
      </c>
      <c r="C26" s="57"/>
      <c r="D26" s="57"/>
      <c r="E26" s="57"/>
      <c r="F26" s="57"/>
    </row>
    <row r="27" spans="1:6" x14ac:dyDescent="0.2">
      <c r="A27" s="59"/>
      <c r="B27" s="57"/>
      <c r="C27" s="60"/>
      <c r="D27" s="60"/>
      <c r="E27" s="61"/>
      <c r="F27" s="57"/>
    </row>
    <row r="28" spans="1:6" ht="15" x14ac:dyDescent="0.2">
      <c r="A28" s="55"/>
      <c r="B28" s="60"/>
      <c r="C28" s="60"/>
      <c r="D28" s="62" t="s">
        <v>41</v>
      </c>
      <c r="E28" s="62" t="s">
        <v>87</v>
      </c>
      <c r="F28" s="57"/>
    </row>
    <row r="29" spans="1:6" ht="13.5" thickBot="1" x14ac:dyDescent="0.25">
      <c r="A29" s="63"/>
      <c r="B29" s="63"/>
      <c r="C29" s="63"/>
      <c r="D29" s="63"/>
      <c r="E29" s="63"/>
      <c r="F29" s="64"/>
    </row>
    <row r="30" spans="1:6" s="65" customFormat="1" ht="21.75" customHeight="1" x14ac:dyDescent="0.2">
      <c r="A30" s="91" t="s">
        <v>0</v>
      </c>
      <c r="B30" s="91"/>
      <c r="C30" s="91"/>
      <c r="D30" s="91"/>
      <c r="E30" s="91"/>
      <c r="F30" s="91"/>
    </row>
    <row r="31" spans="1:6" x14ac:dyDescent="0.2">
      <c r="A31" s="55"/>
      <c r="B31" s="59"/>
      <c r="C31" s="55"/>
      <c r="D31" s="55"/>
      <c r="E31" s="55"/>
    </row>
    <row r="32" spans="1:6" ht="14.25" x14ac:dyDescent="0.2">
      <c r="A32" s="57"/>
      <c r="B32" s="66" t="s">
        <v>7</v>
      </c>
      <c r="C32" s="66"/>
      <c r="D32" s="66"/>
      <c r="E32" s="67"/>
      <c r="F32" s="57"/>
    </row>
    <row r="33" spans="1:6" ht="14.25" x14ac:dyDescent="0.2">
      <c r="A33" s="57"/>
      <c r="B33" s="90"/>
      <c r="C33" s="90"/>
      <c r="D33" s="90"/>
      <c r="E33" s="67"/>
      <c r="F33" s="57"/>
    </row>
    <row r="34" spans="1:6" ht="14.25" x14ac:dyDescent="0.2">
      <c r="A34" s="57"/>
      <c r="B34" s="90"/>
      <c r="C34" s="90"/>
      <c r="D34" s="90"/>
      <c r="E34" s="67"/>
      <c r="F34" s="57"/>
    </row>
    <row r="35" spans="1:6" ht="14.25" x14ac:dyDescent="0.2">
      <c r="A35" s="57"/>
      <c r="B35" s="90" t="s">
        <v>84</v>
      </c>
      <c r="C35" s="90"/>
      <c r="D35" s="90"/>
      <c r="E35" s="67">
        <f>0.5*235</f>
        <v>117.5</v>
      </c>
      <c r="F35" s="57"/>
    </row>
    <row r="36" spans="1:6" ht="14.25" x14ac:dyDescent="0.2">
      <c r="A36" s="57"/>
      <c r="B36" s="90"/>
      <c r="C36" s="90"/>
      <c r="D36" s="90"/>
      <c r="E36" s="67"/>
      <c r="F36" s="57"/>
    </row>
    <row r="37" spans="1:6" ht="14.25" x14ac:dyDescent="0.2">
      <c r="A37" s="57"/>
      <c r="B37" s="90"/>
      <c r="C37" s="90"/>
      <c r="D37" s="90"/>
      <c r="E37" s="67"/>
      <c r="F37" s="57"/>
    </row>
    <row r="38" spans="1:6" ht="14.25" x14ac:dyDescent="0.2">
      <c r="A38" s="57"/>
      <c r="B38" s="90"/>
      <c r="C38" s="90"/>
      <c r="D38" s="90"/>
      <c r="E38" s="67"/>
      <c r="F38" s="57"/>
    </row>
    <row r="39" spans="1:6" ht="14.25" x14ac:dyDescent="0.2">
      <c r="A39" s="57"/>
      <c r="B39" s="90"/>
      <c r="C39" s="90"/>
      <c r="D39" s="90"/>
      <c r="E39" s="67"/>
      <c r="F39" s="57"/>
    </row>
    <row r="40" spans="1:6" ht="14.25" x14ac:dyDescent="0.2">
      <c r="A40" s="57"/>
      <c r="B40" s="90"/>
      <c r="C40" s="90"/>
      <c r="D40" s="90"/>
      <c r="E40" s="67"/>
      <c r="F40" s="57"/>
    </row>
    <row r="41" spans="1:6" ht="14.25" x14ac:dyDescent="0.2">
      <c r="A41" s="57"/>
      <c r="B41" s="90"/>
      <c r="C41" s="90"/>
      <c r="D41" s="90"/>
      <c r="E41" s="67"/>
      <c r="F41" s="57"/>
    </row>
    <row r="42" spans="1:6" ht="14.25" x14ac:dyDescent="0.2">
      <c r="A42" s="57"/>
      <c r="B42" s="90"/>
      <c r="C42" s="90"/>
      <c r="D42" s="90"/>
      <c r="E42" s="67"/>
      <c r="F42" s="57"/>
    </row>
    <row r="43" spans="1:6" ht="14.25" x14ac:dyDescent="0.2">
      <c r="A43" s="57"/>
      <c r="B43" s="90"/>
      <c r="C43" s="90"/>
      <c r="D43" s="90"/>
      <c r="E43" s="67"/>
      <c r="F43" s="57"/>
    </row>
    <row r="44" spans="1:6" ht="14.25" x14ac:dyDescent="0.2">
      <c r="A44" s="57"/>
      <c r="B44" s="90"/>
      <c r="C44" s="90"/>
      <c r="D44" s="90"/>
      <c r="E44" s="67"/>
      <c r="F44" s="57"/>
    </row>
    <row r="45" spans="1:6" ht="14.25" x14ac:dyDescent="0.2">
      <c r="A45" s="57"/>
      <c r="B45" s="90"/>
      <c r="C45" s="90"/>
      <c r="D45" s="90"/>
      <c r="E45" s="67"/>
      <c r="F45" s="57"/>
    </row>
    <row r="46" spans="1:6" ht="14.25" x14ac:dyDescent="0.2">
      <c r="A46" s="57"/>
      <c r="B46" s="90"/>
      <c r="C46" s="90"/>
      <c r="D46" s="90"/>
      <c r="E46" s="67"/>
      <c r="F46" s="57"/>
    </row>
    <row r="47" spans="1:6" ht="14.25" x14ac:dyDescent="0.2">
      <c r="A47" s="57"/>
      <c r="B47" s="90"/>
      <c r="C47" s="90"/>
      <c r="D47" s="90"/>
      <c r="E47" s="67"/>
      <c r="F47" s="57"/>
    </row>
    <row r="48" spans="1:6" ht="14.25" x14ac:dyDescent="0.2">
      <c r="A48" s="57"/>
      <c r="B48" s="90"/>
      <c r="C48" s="90"/>
      <c r="D48" s="90"/>
      <c r="E48" s="67"/>
      <c r="F48" s="57"/>
    </row>
    <row r="49" spans="1:6" ht="14.25" x14ac:dyDescent="0.2">
      <c r="A49" s="57"/>
      <c r="B49" s="90"/>
      <c r="C49" s="90"/>
      <c r="D49" s="90"/>
      <c r="E49" s="67"/>
      <c r="F49" s="57"/>
    </row>
    <row r="50" spans="1:6" ht="14.25" x14ac:dyDescent="0.2">
      <c r="A50" s="57"/>
      <c r="B50" s="90"/>
      <c r="C50" s="90"/>
      <c r="D50" s="90"/>
      <c r="E50" s="67"/>
      <c r="F50" s="57"/>
    </row>
    <row r="51" spans="1:6" ht="14.25" x14ac:dyDescent="0.2">
      <c r="A51" s="57"/>
      <c r="B51" s="90"/>
      <c r="C51" s="90"/>
      <c r="D51" s="90"/>
      <c r="E51" s="67"/>
      <c r="F51" s="57"/>
    </row>
    <row r="52" spans="1:6" ht="14.25" x14ac:dyDescent="0.2">
      <c r="A52" s="57"/>
      <c r="B52" s="90"/>
      <c r="C52" s="90"/>
      <c r="D52" s="90"/>
      <c r="E52" s="67"/>
      <c r="F52" s="57"/>
    </row>
    <row r="53" spans="1:6" ht="14.25" x14ac:dyDescent="0.2">
      <c r="A53" s="57"/>
      <c r="B53" s="90"/>
      <c r="C53" s="90"/>
      <c r="D53" s="90"/>
      <c r="E53" s="67"/>
      <c r="F53" s="57"/>
    </row>
    <row r="54" spans="1:6" ht="14.25" x14ac:dyDescent="0.2">
      <c r="A54" s="57"/>
      <c r="B54" s="90"/>
      <c r="C54" s="90"/>
      <c r="D54" s="90"/>
      <c r="E54" s="67"/>
      <c r="F54" s="57"/>
    </row>
    <row r="55" spans="1:6" ht="14.25" x14ac:dyDescent="0.2">
      <c r="A55" s="57"/>
      <c r="B55" s="68"/>
      <c r="C55" s="68"/>
      <c r="D55" s="68"/>
      <c r="E55" s="67"/>
      <c r="F55" s="57"/>
    </row>
    <row r="56" spans="1:6" ht="14.25" x14ac:dyDescent="0.2">
      <c r="A56" s="57"/>
      <c r="B56" s="90"/>
      <c r="C56" s="90"/>
      <c r="D56" s="90"/>
      <c r="E56" s="67"/>
      <c r="F56" s="57"/>
    </row>
    <row r="57" spans="1:6" ht="14.25" x14ac:dyDescent="0.2">
      <c r="A57" s="57"/>
      <c r="B57" s="90"/>
      <c r="C57" s="90"/>
      <c r="D57" s="90"/>
      <c r="E57" s="67"/>
      <c r="F57" s="57"/>
    </row>
    <row r="58" spans="1:6" ht="14.25" x14ac:dyDescent="0.2">
      <c r="A58" s="57"/>
      <c r="B58" s="90"/>
      <c r="C58" s="90"/>
      <c r="D58" s="90"/>
      <c r="E58" s="67"/>
      <c r="F58" s="57"/>
    </row>
    <row r="59" spans="1:6" ht="14.25" x14ac:dyDescent="0.2">
      <c r="A59" s="57"/>
      <c r="B59" s="90"/>
      <c r="C59" s="90"/>
      <c r="D59" s="90"/>
      <c r="E59" s="67"/>
      <c r="F59" s="57"/>
    </row>
    <row r="60" spans="1:6" ht="14.25" x14ac:dyDescent="0.2">
      <c r="A60" s="57"/>
      <c r="B60" s="90"/>
      <c r="C60" s="90"/>
      <c r="D60" s="90"/>
      <c r="E60" s="67"/>
      <c r="F60" s="57"/>
    </row>
    <row r="61" spans="1:6" ht="14.25" x14ac:dyDescent="0.2">
      <c r="A61" s="57"/>
      <c r="B61" s="90"/>
      <c r="C61" s="90"/>
      <c r="D61" s="90"/>
      <c r="E61" s="67"/>
      <c r="F61" s="57"/>
    </row>
    <row r="62" spans="1:6" ht="14.25" x14ac:dyDescent="0.2">
      <c r="A62" s="57"/>
      <c r="B62" s="90"/>
      <c r="C62" s="90"/>
      <c r="D62" s="90"/>
      <c r="E62" s="67"/>
      <c r="F62" s="57"/>
    </row>
    <row r="63" spans="1:6" ht="14.25" x14ac:dyDescent="0.2">
      <c r="A63" s="57"/>
      <c r="B63" s="90"/>
      <c r="C63" s="90"/>
      <c r="D63" s="90"/>
      <c r="E63" s="67"/>
      <c r="F63" s="57"/>
    </row>
    <row r="64" spans="1:6" ht="14.25" x14ac:dyDescent="0.2">
      <c r="A64" s="57"/>
      <c r="B64" s="90"/>
      <c r="C64" s="90"/>
      <c r="D64" s="90"/>
      <c r="E64" s="67"/>
      <c r="F64" s="57"/>
    </row>
    <row r="65" spans="1:6" ht="14.25" x14ac:dyDescent="0.2">
      <c r="A65" s="57"/>
      <c r="B65" s="90"/>
      <c r="C65" s="90"/>
      <c r="D65" s="90"/>
      <c r="E65" s="67"/>
      <c r="F65" s="57"/>
    </row>
    <row r="66" spans="1:6" ht="14.25" x14ac:dyDescent="0.2">
      <c r="A66" s="57"/>
      <c r="B66" s="90"/>
      <c r="C66" s="90"/>
      <c r="D66" s="90"/>
      <c r="E66" s="67"/>
      <c r="F66" s="57"/>
    </row>
    <row r="67" spans="1:6" ht="14.25" x14ac:dyDescent="0.2">
      <c r="A67" s="57"/>
      <c r="B67" s="90"/>
      <c r="C67" s="90"/>
      <c r="D67" s="90"/>
      <c r="E67" s="67"/>
      <c r="F67" s="57"/>
    </row>
    <row r="68" spans="1:6" ht="13.5" customHeight="1" x14ac:dyDescent="0.2">
      <c r="A68" s="57"/>
      <c r="B68" s="90"/>
      <c r="C68" s="90"/>
      <c r="D68" s="90"/>
      <c r="E68" s="67"/>
      <c r="F68" s="57"/>
    </row>
    <row r="69" spans="1:6" ht="13.5" customHeight="1" x14ac:dyDescent="0.2">
      <c r="A69" s="57"/>
      <c r="B69" s="56" t="s">
        <v>45</v>
      </c>
      <c r="C69" s="58"/>
      <c r="D69" s="58"/>
      <c r="E69" s="38">
        <f>SUM(E35:E68)</f>
        <v>117.5</v>
      </c>
      <c r="F69" s="57"/>
    </row>
    <row r="70" spans="1:6" ht="13.5" customHeight="1" x14ac:dyDescent="0.2">
      <c r="A70" s="57"/>
      <c r="B70" s="69" t="s">
        <v>42</v>
      </c>
      <c r="C70" s="58"/>
      <c r="D70" s="58"/>
      <c r="E70" s="39">
        <v>0</v>
      </c>
      <c r="F70" s="57"/>
    </row>
    <row r="71" spans="1:6" ht="13.5" customHeight="1" x14ac:dyDescent="0.2">
      <c r="A71" s="57"/>
      <c r="B71" s="69" t="s">
        <v>43</v>
      </c>
      <c r="C71" s="58"/>
      <c r="D71" s="58"/>
      <c r="E71" s="39">
        <v>0</v>
      </c>
      <c r="F71" s="57"/>
    </row>
    <row r="72" spans="1:6" ht="13.5" customHeight="1" x14ac:dyDescent="0.2">
      <c r="A72" s="57"/>
      <c r="B72" s="56" t="s">
        <v>44</v>
      </c>
      <c r="C72" s="58"/>
      <c r="D72" s="58"/>
      <c r="E72" s="38">
        <f>SUM(E69:E71)</f>
        <v>117.5</v>
      </c>
      <c r="F72" s="57"/>
    </row>
    <row r="73" spans="1:6" ht="13.5" customHeight="1" x14ac:dyDescent="0.2">
      <c r="A73" s="57"/>
      <c r="B73" s="58" t="s">
        <v>6</v>
      </c>
      <c r="C73" s="70">
        <v>0.05</v>
      </c>
      <c r="D73" s="58"/>
      <c r="E73" s="44">
        <f>ROUND(E72*C73,2)</f>
        <v>5.88</v>
      </c>
      <c r="F73" s="57"/>
    </row>
    <row r="74" spans="1:6" ht="13.5" customHeight="1" x14ac:dyDescent="0.2">
      <c r="A74" s="57"/>
      <c r="B74" s="58" t="s">
        <v>5</v>
      </c>
      <c r="C74" s="71">
        <v>9.9750000000000005E-2</v>
      </c>
      <c r="D74" s="58"/>
      <c r="E74" s="45">
        <f>ROUND(E72*C74,2)</f>
        <v>11.72</v>
      </c>
      <c r="F74" s="57"/>
    </row>
    <row r="75" spans="1:6" ht="13.5" customHeight="1" x14ac:dyDescent="0.2">
      <c r="A75" s="57"/>
      <c r="B75" s="58"/>
      <c r="C75" s="58"/>
      <c r="D75" s="58"/>
      <c r="E75" s="72"/>
      <c r="F75" s="57"/>
    </row>
    <row r="76" spans="1:6" ht="16.5" customHeight="1" thickBot="1" x14ac:dyDescent="0.25">
      <c r="A76" s="57"/>
      <c r="B76" s="56" t="s">
        <v>46</v>
      </c>
      <c r="C76" s="58"/>
      <c r="D76" s="58"/>
      <c r="E76" s="42">
        <f>SUM(E72:E74)</f>
        <v>135.1</v>
      </c>
      <c r="F76" s="57"/>
    </row>
    <row r="77" spans="1:6" ht="15.75" thickTop="1" x14ac:dyDescent="0.2">
      <c r="A77" s="57"/>
      <c r="B77" s="96"/>
      <c r="C77" s="96"/>
      <c r="D77" s="96"/>
      <c r="E77" s="73"/>
      <c r="F77" s="57"/>
    </row>
    <row r="78" spans="1:6" ht="15" x14ac:dyDescent="0.2">
      <c r="A78" s="57"/>
      <c r="B78" s="97" t="s">
        <v>48</v>
      </c>
      <c r="C78" s="97"/>
      <c r="D78" s="97"/>
      <c r="E78" s="73">
        <v>0</v>
      </c>
      <c r="F78" s="57"/>
    </row>
    <row r="79" spans="1:6" ht="15" x14ac:dyDescent="0.2">
      <c r="A79" s="57"/>
      <c r="B79" s="96"/>
      <c r="C79" s="96"/>
      <c r="D79" s="96"/>
      <c r="E79" s="73"/>
      <c r="F79" s="57"/>
    </row>
    <row r="80" spans="1:6" ht="19.5" customHeight="1" x14ac:dyDescent="0.2">
      <c r="A80" s="57"/>
      <c r="B80" s="74" t="s">
        <v>47</v>
      </c>
      <c r="C80" s="75"/>
      <c r="D80" s="75"/>
      <c r="E80" s="76">
        <f>E76-E78</f>
        <v>135.1</v>
      </c>
      <c r="F80" s="57"/>
    </row>
    <row r="81" spans="1:6" ht="13.5" customHeight="1" x14ac:dyDescent="0.2">
      <c r="A81" s="57"/>
      <c r="B81" s="57"/>
      <c r="C81" s="57"/>
      <c r="D81" s="57"/>
      <c r="E81" s="57"/>
      <c r="F81" s="57"/>
    </row>
    <row r="82" spans="1:6" x14ac:dyDescent="0.2">
      <c r="A82" s="57"/>
      <c r="B82" s="57"/>
      <c r="C82" s="57"/>
      <c r="D82" s="57"/>
      <c r="E82" s="57"/>
      <c r="F82" s="57"/>
    </row>
    <row r="83" spans="1:6" x14ac:dyDescent="0.2">
      <c r="A83" s="57"/>
      <c r="B83" s="98"/>
      <c r="C83" s="98"/>
      <c r="D83" s="98"/>
      <c r="E83" s="98"/>
      <c r="F83" s="57"/>
    </row>
    <row r="84" spans="1:6" ht="14.25" x14ac:dyDescent="0.2">
      <c r="A84" s="99" t="s">
        <v>76</v>
      </c>
      <c r="B84" s="99"/>
      <c r="C84" s="99"/>
      <c r="D84" s="99"/>
      <c r="E84" s="99"/>
      <c r="F84" s="99"/>
    </row>
    <row r="85" spans="1:6" ht="14.25" x14ac:dyDescent="0.2">
      <c r="A85" s="100" t="s">
        <v>77</v>
      </c>
      <c r="B85" s="100"/>
      <c r="C85" s="100"/>
      <c r="D85" s="100"/>
      <c r="E85" s="100"/>
      <c r="F85" s="100"/>
    </row>
    <row r="86" spans="1:6" x14ac:dyDescent="0.2">
      <c r="A86" s="57"/>
      <c r="B86" s="57"/>
      <c r="C86" s="57"/>
      <c r="D86" s="57"/>
      <c r="E86" s="57"/>
      <c r="F86" s="57"/>
    </row>
    <row r="87" spans="1:6" x14ac:dyDescent="0.2">
      <c r="A87" s="57"/>
      <c r="B87" s="92"/>
      <c r="C87" s="92"/>
      <c r="D87" s="92"/>
      <c r="E87" s="92"/>
      <c r="F87" s="57"/>
    </row>
    <row r="88" spans="1:6" ht="15" x14ac:dyDescent="0.2">
      <c r="A88" s="93" t="s">
        <v>9</v>
      </c>
      <c r="B88" s="93"/>
      <c r="C88" s="93"/>
      <c r="D88" s="93"/>
      <c r="E88" s="93"/>
      <c r="F88" s="93"/>
    </row>
    <row r="90" spans="1:6" ht="39.75" customHeight="1" x14ac:dyDescent="0.2">
      <c r="B90" s="94"/>
      <c r="C90" s="95"/>
      <c r="D90" s="95"/>
    </row>
    <row r="91" spans="1:6" ht="13.5" customHeight="1" x14ac:dyDescent="0.2"/>
    <row r="92" spans="1:6" x14ac:dyDescent="0.2">
      <c r="B92" s="77"/>
      <c r="C92" s="77"/>
      <c r="D92" s="77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00000000-0002-0000-0A00-000000000000}">
      <formula1>Liste_Activités</formula1>
    </dataValidation>
  </dataValidations>
  <printOptions horizontalCentered="1"/>
  <pageMargins left="0" right="0" top="0" bottom="0" header="0" footer="0"/>
  <pageSetup paperSize="126" scale="84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2:F92"/>
  <sheetViews>
    <sheetView view="pageBreakPreview" zoomScale="80" zoomScaleNormal="100" zoomScaleSheetLayoutView="80" workbookViewId="0">
      <selection activeCell="E36" sqref="E36"/>
    </sheetView>
  </sheetViews>
  <sheetFormatPr baseColWidth="10" defaultColWidth="11.42578125" defaultRowHeight="12.75" x14ac:dyDescent="0.2"/>
  <cols>
    <col min="1" max="1" width="5.140625" style="53" customWidth="1"/>
    <col min="2" max="2" width="120" style="53" customWidth="1"/>
    <col min="3" max="3" width="11.5703125" style="53" customWidth="1"/>
    <col min="4" max="4" width="17.5703125" style="53" customWidth="1"/>
    <col min="5" max="5" width="17.7109375" style="53" customWidth="1"/>
    <col min="6" max="6" width="10.5703125" style="53" customWidth="1"/>
    <col min="7" max="16384" width="11.42578125" style="53"/>
  </cols>
  <sheetData>
    <row r="12" spans="2:5" x14ac:dyDescent="0.2">
      <c r="B12" s="52"/>
      <c r="E12" s="54"/>
    </row>
    <row r="13" spans="2:5" x14ac:dyDescent="0.2">
      <c r="B13" s="52"/>
      <c r="E13" s="54"/>
    </row>
    <row r="14" spans="2:5" x14ac:dyDescent="0.2">
      <c r="B14" s="52"/>
      <c r="E14" s="54"/>
    </row>
    <row r="15" spans="2:5" x14ac:dyDescent="0.2">
      <c r="B15" s="52"/>
      <c r="E15" s="54"/>
    </row>
    <row r="16" spans="2:5" x14ac:dyDescent="0.2">
      <c r="B16" s="52"/>
      <c r="E16" s="54"/>
    </row>
    <row r="17" spans="1:6" x14ac:dyDescent="0.2">
      <c r="B17" s="52"/>
      <c r="E17" s="54"/>
    </row>
    <row r="18" spans="1:6" x14ac:dyDescent="0.2">
      <c r="B18" s="52"/>
      <c r="E18" s="54"/>
    </row>
    <row r="19" spans="1:6" x14ac:dyDescent="0.2">
      <c r="B19" s="52"/>
      <c r="E19" s="54"/>
    </row>
    <row r="20" spans="1:6" x14ac:dyDescent="0.2">
      <c r="B20" s="52"/>
      <c r="E20" s="54"/>
    </row>
    <row r="21" spans="1:6" ht="15" x14ac:dyDescent="0.2">
      <c r="A21" s="55"/>
      <c r="B21" s="56" t="s">
        <v>88</v>
      </c>
      <c r="C21" s="57"/>
      <c r="D21" s="57"/>
      <c r="E21" s="57"/>
      <c r="F21" s="57"/>
    </row>
    <row r="22" spans="1:6" ht="15" x14ac:dyDescent="0.2">
      <c r="A22" s="55"/>
      <c r="B22" s="58"/>
      <c r="C22" s="57"/>
      <c r="D22" s="57"/>
      <c r="E22" s="57"/>
      <c r="F22" s="57"/>
    </row>
    <row r="23" spans="1:6" ht="15" x14ac:dyDescent="0.2">
      <c r="A23" s="55"/>
      <c r="B23" s="58"/>
      <c r="C23" s="57"/>
      <c r="D23" s="57"/>
      <c r="E23" s="57"/>
      <c r="F23" s="57"/>
    </row>
    <row r="24" spans="1:6" ht="15" x14ac:dyDescent="0.2">
      <c r="A24" s="55"/>
      <c r="B24" s="56"/>
      <c r="C24" s="57"/>
      <c r="D24" s="57"/>
      <c r="E24" s="57"/>
      <c r="F24" s="57"/>
    </row>
    <row r="25" spans="1:6" ht="15" x14ac:dyDescent="0.2">
      <c r="A25" s="55"/>
      <c r="B25" s="34" t="s">
        <v>51</v>
      </c>
      <c r="C25" s="57"/>
      <c r="D25" s="57"/>
      <c r="E25" s="57"/>
      <c r="F25" s="57"/>
    </row>
    <row r="26" spans="1:6" ht="33.75" customHeight="1" x14ac:dyDescent="0.2">
      <c r="A26" s="55"/>
      <c r="B26" s="78" t="s">
        <v>79</v>
      </c>
      <c r="C26" s="57"/>
      <c r="D26" s="57"/>
      <c r="E26" s="57"/>
      <c r="F26" s="57"/>
    </row>
    <row r="27" spans="1:6" x14ac:dyDescent="0.2">
      <c r="A27" s="59"/>
      <c r="B27" s="57"/>
      <c r="C27" s="60"/>
      <c r="D27" s="60"/>
      <c r="E27" s="61"/>
      <c r="F27" s="57"/>
    </row>
    <row r="28" spans="1:6" ht="15" x14ac:dyDescent="0.2">
      <c r="A28" s="55"/>
      <c r="B28" s="60"/>
      <c r="C28" s="60"/>
      <c r="D28" s="62" t="s">
        <v>41</v>
      </c>
      <c r="E28" s="62" t="s">
        <v>89</v>
      </c>
      <c r="F28" s="57"/>
    </row>
    <row r="29" spans="1:6" ht="13.5" thickBot="1" x14ac:dyDescent="0.25">
      <c r="A29" s="63"/>
      <c r="B29" s="63"/>
      <c r="C29" s="63"/>
      <c r="D29" s="63"/>
      <c r="E29" s="63"/>
      <c r="F29" s="64"/>
    </row>
    <row r="30" spans="1:6" s="65" customFormat="1" ht="21.75" customHeight="1" x14ac:dyDescent="0.2">
      <c r="A30" s="91" t="s">
        <v>0</v>
      </c>
      <c r="B30" s="91"/>
      <c r="C30" s="91"/>
      <c r="D30" s="91"/>
      <c r="E30" s="91"/>
      <c r="F30" s="91"/>
    </row>
    <row r="31" spans="1:6" x14ac:dyDescent="0.2">
      <c r="A31" s="55"/>
      <c r="B31" s="59"/>
      <c r="C31" s="55"/>
      <c r="D31" s="55"/>
      <c r="E31" s="55"/>
    </row>
    <row r="32" spans="1:6" ht="14.25" x14ac:dyDescent="0.2">
      <c r="A32" s="57"/>
      <c r="B32" s="66" t="s">
        <v>7</v>
      </c>
      <c r="C32" s="66"/>
      <c r="D32" s="66"/>
      <c r="E32" s="67"/>
      <c r="F32" s="57"/>
    </row>
    <row r="33" spans="1:6" ht="14.25" x14ac:dyDescent="0.2">
      <c r="A33" s="57"/>
      <c r="B33" s="90"/>
      <c r="C33" s="90"/>
      <c r="D33" s="90"/>
      <c r="E33" s="67"/>
      <c r="F33" s="57"/>
    </row>
    <row r="34" spans="1:6" ht="14.25" x14ac:dyDescent="0.2">
      <c r="A34" s="57"/>
      <c r="B34" s="90"/>
      <c r="C34" s="90"/>
      <c r="D34" s="90"/>
      <c r="E34" s="67"/>
      <c r="F34" s="57"/>
    </row>
    <row r="35" spans="1:6" ht="14.25" x14ac:dyDescent="0.2">
      <c r="A35" s="57"/>
      <c r="B35" s="90" t="s">
        <v>90</v>
      </c>
      <c r="C35" s="90"/>
      <c r="D35" s="90"/>
      <c r="E35" s="67">
        <f>0.7*245</f>
        <v>171.5</v>
      </c>
      <c r="F35" s="57"/>
    </row>
    <row r="36" spans="1:6" ht="14.25" x14ac:dyDescent="0.2">
      <c r="A36" s="57"/>
      <c r="B36" s="90"/>
      <c r="C36" s="90"/>
      <c r="D36" s="90"/>
      <c r="E36" s="67"/>
      <c r="F36" s="57"/>
    </row>
    <row r="37" spans="1:6" ht="14.25" x14ac:dyDescent="0.2">
      <c r="A37" s="57"/>
      <c r="B37" s="90"/>
      <c r="C37" s="90"/>
      <c r="D37" s="90"/>
      <c r="E37" s="67"/>
      <c r="F37" s="57"/>
    </row>
    <row r="38" spans="1:6" ht="14.25" x14ac:dyDescent="0.2">
      <c r="A38" s="57"/>
      <c r="B38" s="90"/>
      <c r="C38" s="90"/>
      <c r="D38" s="90"/>
      <c r="E38" s="67"/>
      <c r="F38" s="57"/>
    </row>
    <row r="39" spans="1:6" ht="14.25" x14ac:dyDescent="0.2">
      <c r="A39" s="57"/>
      <c r="B39" s="90"/>
      <c r="C39" s="90"/>
      <c r="D39" s="90"/>
      <c r="E39" s="67"/>
      <c r="F39" s="57"/>
    </row>
    <row r="40" spans="1:6" ht="14.25" x14ac:dyDescent="0.2">
      <c r="A40" s="57"/>
      <c r="B40" s="90"/>
      <c r="C40" s="90"/>
      <c r="D40" s="90"/>
      <c r="E40" s="67"/>
      <c r="F40" s="57"/>
    </row>
    <row r="41" spans="1:6" ht="14.25" x14ac:dyDescent="0.2">
      <c r="A41" s="57"/>
      <c r="B41" s="90"/>
      <c r="C41" s="90"/>
      <c r="D41" s="90"/>
      <c r="E41" s="67"/>
      <c r="F41" s="57"/>
    </row>
    <row r="42" spans="1:6" ht="14.25" x14ac:dyDescent="0.2">
      <c r="A42" s="57"/>
      <c r="B42" s="90"/>
      <c r="C42" s="90"/>
      <c r="D42" s="90"/>
      <c r="E42" s="67"/>
      <c r="F42" s="57"/>
    </row>
    <row r="43" spans="1:6" ht="14.25" x14ac:dyDescent="0.2">
      <c r="A43" s="57"/>
      <c r="B43" s="90"/>
      <c r="C43" s="90"/>
      <c r="D43" s="90"/>
      <c r="E43" s="67"/>
      <c r="F43" s="57"/>
    </row>
    <row r="44" spans="1:6" ht="14.25" x14ac:dyDescent="0.2">
      <c r="A44" s="57"/>
      <c r="B44" s="90"/>
      <c r="C44" s="90"/>
      <c r="D44" s="90"/>
      <c r="E44" s="67"/>
      <c r="F44" s="57"/>
    </row>
    <row r="45" spans="1:6" ht="14.25" x14ac:dyDescent="0.2">
      <c r="A45" s="57"/>
      <c r="B45" s="90"/>
      <c r="C45" s="90"/>
      <c r="D45" s="90"/>
      <c r="E45" s="67"/>
      <c r="F45" s="57"/>
    </row>
    <row r="46" spans="1:6" ht="14.25" x14ac:dyDescent="0.2">
      <c r="A46" s="57"/>
      <c r="B46" s="90"/>
      <c r="C46" s="90"/>
      <c r="D46" s="90"/>
      <c r="E46" s="67"/>
      <c r="F46" s="57"/>
    </row>
    <row r="47" spans="1:6" ht="14.25" x14ac:dyDescent="0.2">
      <c r="A47" s="57"/>
      <c r="B47" s="90"/>
      <c r="C47" s="90"/>
      <c r="D47" s="90"/>
      <c r="E47" s="67"/>
      <c r="F47" s="57"/>
    </row>
    <row r="48" spans="1:6" ht="14.25" x14ac:dyDescent="0.2">
      <c r="A48" s="57"/>
      <c r="B48" s="90"/>
      <c r="C48" s="90"/>
      <c r="D48" s="90"/>
      <c r="E48" s="67"/>
      <c r="F48" s="57"/>
    </row>
    <row r="49" spans="1:6" ht="14.25" x14ac:dyDescent="0.2">
      <c r="A49" s="57"/>
      <c r="B49" s="90"/>
      <c r="C49" s="90"/>
      <c r="D49" s="90"/>
      <c r="E49" s="67"/>
      <c r="F49" s="57"/>
    </row>
    <row r="50" spans="1:6" ht="14.25" x14ac:dyDescent="0.2">
      <c r="A50" s="57"/>
      <c r="B50" s="90"/>
      <c r="C50" s="90"/>
      <c r="D50" s="90"/>
      <c r="E50" s="67"/>
      <c r="F50" s="57"/>
    </row>
    <row r="51" spans="1:6" ht="14.25" x14ac:dyDescent="0.2">
      <c r="A51" s="57"/>
      <c r="B51" s="90"/>
      <c r="C51" s="90"/>
      <c r="D51" s="90"/>
      <c r="E51" s="67"/>
      <c r="F51" s="57"/>
    </row>
    <row r="52" spans="1:6" ht="14.25" x14ac:dyDescent="0.2">
      <c r="A52" s="57"/>
      <c r="B52" s="90"/>
      <c r="C52" s="90"/>
      <c r="D52" s="90"/>
      <c r="E52" s="67"/>
      <c r="F52" s="57"/>
    </row>
    <row r="53" spans="1:6" ht="14.25" x14ac:dyDescent="0.2">
      <c r="A53" s="57"/>
      <c r="B53" s="90"/>
      <c r="C53" s="90"/>
      <c r="D53" s="90"/>
      <c r="E53" s="67"/>
      <c r="F53" s="57"/>
    </row>
    <row r="54" spans="1:6" ht="14.25" x14ac:dyDescent="0.2">
      <c r="A54" s="57"/>
      <c r="B54" s="90"/>
      <c r="C54" s="90"/>
      <c r="D54" s="90"/>
      <c r="E54" s="67"/>
      <c r="F54" s="57"/>
    </row>
    <row r="55" spans="1:6" ht="14.25" x14ac:dyDescent="0.2">
      <c r="A55" s="57"/>
      <c r="B55" s="68"/>
      <c r="C55" s="68"/>
      <c r="D55" s="68"/>
      <c r="E55" s="67"/>
      <c r="F55" s="57"/>
    </row>
    <row r="56" spans="1:6" ht="14.25" x14ac:dyDescent="0.2">
      <c r="A56" s="57"/>
      <c r="B56" s="90"/>
      <c r="C56" s="90"/>
      <c r="D56" s="90"/>
      <c r="E56" s="67"/>
      <c r="F56" s="57"/>
    </row>
    <row r="57" spans="1:6" ht="14.25" x14ac:dyDescent="0.2">
      <c r="A57" s="57"/>
      <c r="B57" s="90"/>
      <c r="C57" s="90"/>
      <c r="D57" s="90"/>
      <c r="E57" s="67"/>
      <c r="F57" s="57"/>
    </row>
    <row r="58" spans="1:6" ht="14.25" x14ac:dyDescent="0.2">
      <c r="A58" s="57"/>
      <c r="B58" s="90"/>
      <c r="C58" s="90"/>
      <c r="D58" s="90"/>
      <c r="E58" s="67"/>
      <c r="F58" s="57"/>
    </row>
    <row r="59" spans="1:6" ht="14.25" x14ac:dyDescent="0.2">
      <c r="A59" s="57"/>
      <c r="B59" s="90"/>
      <c r="C59" s="90"/>
      <c r="D59" s="90"/>
      <c r="E59" s="67"/>
      <c r="F59" s="57"/>
    </row>
    <row r="60" spans="1:6" ht="14.25" x14ac:dyDescent="0.2">
      <c r="A60" s="57"/>
      <c r="B60" s="90"/>
      <c r="C60" s="90"/>
      <c r="D60" s="90"/>
      <c r="E60" s="67"/>
      <c r="F60" s="57"/>
    </row>
    <row r="61" spans="1:6" ht="14.25" x14ac:dyDescent="0.2">
      <c r="A61" s="57"/>
      <c r="B61" s="90"/>
      <c r="C61" s="90"/>
      <c r="D61" s="90"/>
      <c r="E61" s="67"/>
      <c r="F61" s="57"/>
    </row>
    <row r="62" spans="1:6" ht="14.25" x14ac:dyDescent="0.2">
      <c r="A62" s="57"/>
      <c r="B62" s="90"/>
      <c r="C62" s="90"/>
      <c r="D62" s="90"/>
      <c r="E62" s="67"/>
      <c r="F62" s="57"/>
    </row>
    <row r="63" spans="1:6" ht="14.25" x14ac:dyDescent="0.2">
      <c r="A63" s="57"/>
      <c r="B63" s="90"/>
      <c r="C63" s="90"/>
      <c r="D63" s="90"/>
      <c r="E63" s="67"/>
      <c r="F63" s="57"/>
    </row>
    <row r="64" spans="1:6" ht="14.25" x14ac:dyDescent="0.2">
      <c r="A64" s="57"/>
      <c r="B64" s="90"/>
      <c r="C64" s="90"/>
      <c r="D64" s="90"/>
      <c r="E64" s="67"/>
      <c r="F64" s="57"/>
    </row>
    <row r="65" spans="1:6" ht="14.25" x14ac:dyDescent="0.2">
      <c r="A65" s="57"/>
      <c r="B65" s="90"/>
      <c r="C65" s="90"/>
      <c r="D65" s="90"/>
      <c r="E65" s="67"/>
      <c r="F65" s="57"/>
    </row>
    <row r="66" spans="1:6" ht="14.25" x14ac:dyDescent="0.2">
      <c r="A66" s="57"/>
      <c r="B66" s="90"/>
      <c r="C66" s="90"/>
      <c r="D66" s="90"/>
      <c r="E66" s="67"/>
      <c r="F66" s="57"/>
    </row>
    <row r="67" spans="1:6" ht="14.25" x14ac:dyDescent="0.2">
      <c r="A67" s="57"/>
      <c r="B67" s="90"/>
      <c r="C67" s="90"/>
      <c r="D67" s="90"/>
      <c r="E67" s="67"/>
      <c r="F67" s="57"/>
    </row>
    <row r="68" spans="1:6" ht="13.5" customHeight="1" x14ac:dyDescent="0.2">
      <c r="A68" s="57"/>
      <c r="B68" s="90"/>
      <c r="C68" s="90"/>
      <c r="D68" s="90"/>
      <c r="E68" s="67"/>
      <c r="F68" s="57"/>
    </row>
    <row r="69" spans="1:6" ht="13.5" customHeight="1" x14ac:dyDescent="0.2">
      <c r="A69" s="57"/>
      <c r="B69" s="56" t="s">
        <v>45</v>
      </c>
      <c r="C69" s="58"/>
      <c r="D69" s="58"/>
      <c r="E69" s="38">
        <f>SUM(E35:E68)</f>
        <v>171.5</v>
      </c>
      <c r="F69" s="57"/>
    </row>
    <row r="70" spans="1:6" ht="13.5" customHeight="1" x14ac:dyDescent="0.2">
      <c r="A70" s="57"/>
      <c r="B70" s="69" t="s">
        <v>42</v>
      </c>
      <c r="C70" s="58"/>
      <c r="D70" s="58"/>
      <c r="E70" s="39">
        <v>0</v>
      </c>
      <c r="F70" s="57"/>
    </row>
    <row r="71" spans="1:6" ht="13.5" customHeight="1" x14ac:dyDescent="0.2">
      <c r="A71" s="57"/>
      <c r="B71" s="69" t="s">
        <v>43</v>
      </c>
      <c r="C71" s="58"/>
      <c r="D71" s="58"/>
      <c r="E71" s="39">
        <v>0</v>
      </c>
      <c r="F71" s="57"/>
    </row>
    <row r="72" spans="1:6" ht="13.5" customHeight="1" x14ac:dyDescent="0.2">
      <c r="A72" s="57"/>
      <c r="B72" s="56" t="s">
        <v>44</v>
      </c>
      <c r="C72" s="58"/>
      <c r="D72" s="58"/>
      <c r="E72" s="38">
        <f>SUM(E69:E71)</f>
        <v>171.5</v>
      </c>
      <c r="F72" s="57"/>
    </row>
    <row r="73" spans="1:6" ht="13.5" customHeight="1" x14ac:dyDescent="0.2">
      <c r="A73" s="57"/>
      <c r="B73" s="58" t="s">
        <v>6</v>
      </c>
      <c r="C73" s="70">
        <v>0.05</v>
      </c>
      <c r="D73" s="58"/>
      <c r="E73" s="44">
        <f>ROUND(E72*C73,2)</f>
        <v>8.58</v>
      </c>
      <c r="F73" s="57"/>
    </row>
    <row r="74" spans="1:6" ht="13.5" customHeight="1" x14ac:dyDescent="0.2">
      <c r="A74" s="57"/>
      <c r="B74" s="58" t="s">
        <v>5</v>
      </c>
      <c r="C74" s="71">
        <v>9.9750000000000005E-2</v>
      </c>
      <c r="D74" s="58"/>
      <c r="E74" s="45">
        <f>ROUND(E72*C74,2)</f>
        <v>17.11</v>
      </c>
      <c r="F74" s="57"/>
    </row>
    <row r="75" spans="1:6" ht="13.5" customHeight="1" x14ac:dyDescent="0.2">
      <c r="A75" s="57"/>
      <c r="B75" s="58"/>
      <c r="C75" s="58"/>
      <c r="D75" s="58"/>
      <c r="E75" s="72"/>
      <c r="F75" s="57"/>
    </row>
    <row r="76" spans="1:6" ht="16.5" customHeight="1" thickBot="1" x14ac:dyDescent="0.25">
      <c r="A76" s="57"/>
      <c r="B76" s="56" t="s">
        <v>46</v>
      </c>
      <c r="C76" s="58"/>
      <c r="D76" s="58"/>
      <c r="E76" s="42">
        <f>SUM(E72:E74)</f>
        <v>197.19</v>
      </c>
      <c r="F76" s="57"/>
    </row>
    <row r="77" spans="1:6" ht="15.75" thickTop="1" x14ac:dyDescent="0.2">
      <c r="A77" s="57"/>
      <c r="B77" s="96"/>
      <c r="C77" s="96"/>
      <c r="D77" s="96"/>
      <c r="E77" s="73"/>
      <c r="F77" s="57"/>
    </row>
    <row r="78" spans="1:6" ht="15" x14ac:dyDescent="0.2">
      <c r="A78" s="57"/>
      <c r="B78" s="97" t="s">
        <v>48</v>
      </c>
      <c r="C78" s="97"/>
      <c r="D78" s="97"/>
      <c r="E78" s="73">
        <v>0</v>
      </c>
      <c r="F78" s="57"/>
    </row>
    <row r="79" spans="1:6" ht="15" x14ac:dyDescent="0.2">
      <c r="A79" s="57"/>
      <c r="B79" s="96"/>
      <c r="C79" s="96"/>
      <c r="D79" s="96"/>
      <c r="E79" s="73"/>
      <c r="F79" s="57"/>
    </row>
    <row r="80" spans="1:6" ht="19.5" customHeight="1" x14ac:dyDescent="0.2">
      <c r="A80" s="57"/>
      <c r="B80" s="74" t="s">
        <v>47</v>
      </c>
      <c r="C80" s="75"/>
      <c r="D80" s="75"/>
      <c r="E80" s="76">
        <f>E76-E78</f>
        <v>197.19</v>
      </c>
      <c r="F80" s="57"/>
    </row>
    <row r="81" spans="1:6" ht="13.5" customHeight="1" x14ac:dyDescent="0.2">
      <c r="A81" s="57"/>
      <c r="B81" s="57"/>
      <c r="C81" s="57"/>
      <c r="D81" s="57"/>
      <c r="E81" s="57"/>
      <c r="F81" s="57"/>
    </row>
    <row r="82" spans="1:6" x14ac:dyDescent="0.2">
      <c r="A82" s="57"/>
      <c r="B82" s="57"/>
      <c r="C82" s="57"/>
      <c r="D82" s="57"/>
      <c r="E82" s="57"/>
      <c r="F82" s="57"/>
    </row>
    <row r="83" spans="1:6" x14ac:dyDescent="0.2">
      <c r="A83" s="57"/>
      <c r="B83" s="98"/>
      <c r="C83" s="98"/>
      <c r="D83" s="98"/>
      <c r="E83" s="98"/>
      <c r="F83" s="57"/>
    </row>
    <row r="84" spans="1:6" ht="14.25" x14ac:dyDescent="0.2">
      <c r="A84" s="99" t="s">
        <v>76</v>
      </c>
      <c r="B84" s="99"/>
      <c r="C84" s="99"/>
      <c r="D84" s="99"/>
      <c r="E84" s="99"/>
      <c r="F84" s="99"/>
    </row>
    <row r="85" spans="1:6" ht="14.25" x14ac:dyDescent="0.2">
      <c r="A85" s="100" t="s">
        <v>77</v>
      </c>
      <c r="B85" s="100"/>
      <c r="C85" s="100"/>
      <c r="D85" s="100"/>
      <c r="E85" s="100"/>
      <c r="F85" s="100"/>
    </row>
    <row r="86" spans="1:6" x14ac:dyDescent="0.2">
      <c r="A86" s="57"/>
      <c r="B86" s="57"/>
      <c r="C86" s="57"/>
      <c r="D86" s="57"/>
      <c r="E86" s="57"/>
      <c r="F86" s="57"/>
    </row>
    <row r="87" spans="1:6" x14ac:dyDescent="0.2">
      <c r="A87" s="57"/>
      <c r="B87" s="92"/>
      <c r="C87" s="92"/>
      <c r="D87" s="92"/>
      <c r="E87" s="92"/>
      <c r="F87" s="57"/>
    </row>
    <row r="88" spans="1:6" ht="15" x14ac:dyDescent="0.2">
      <c r="A88" s="93" t="s">
        <v>9</v>
      </c>
      <c r="B88" s="93"/>
      <c r="C88" s="93"/>
      <c r="D88" s="93"/>
      <c r="E88" s="93"/>
      <c r="F88" s="93"/>
    </row>
    <row r="90" spans="1:6" ht="39.75" customHeight="1" x14ac:dyDescent="0.2">
      <c r="B90" s="94"/>
      <c r="C90" s="95"/>
      <c r="D90" s="95"/>
    </row>
    <row r="91" spans="1:6" ht="13.5" customHeight="1" x14ac:dyDescent="0.2"/>
    <row r="92" spans="1:6" x14ac:dyDescent="0.2">
      <c r="B92" s="77"/>
      <c r="C92" s="77"/>
      <c r="D92" s="77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B00-000000000000}">
      <formula1>Liste_Activités</formula1>
    </dataValidation>
  </dataValidations>
  <printOptions horizontalCentered="1"/>
  <pageMargins left="0" right="0" top="0" bottom="0" header="0" footer="0"/>
  <pageSetup paperSize="126" scale="84" orientation="portrait" horizontalDpi="1200" verticalDpi="120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2:F92"/>
  <sheetViews>
    <sheetView view="pageBreakPreview" zoomScale="80" zoomScaleNormal="100" zoomScaleSheetLayoutView="80" workbookViewId="0">
      <selection activeCell="B36" sqref="B36:D36"/>
    </sheetView>
  </sheetViews>
  <sheetFormatPr baseColWidth="10" defaultColWidth="11.42578125" defaultRowHeight="12.75" x14ac:dyDescent="0.2"/>
  <cols>
    <col min="1" max="1" width="5.140625" style="53" customWidth="1"/>
    <col min="2" max="2" width="120" style="53" customWidth="1"/>
    <col min="3" max="3" width="11.5703125" style="53" customWidth="1"/>
    <col min="4" max="4" width="17.5703125" style="53" customWidth="1"/>
    <col min="5" max="5" width="17.7109375" style="53" customWidth="1"/>
    <col min="6" max="6" width="10.5703125" style="53" customWidth="1"/>
    <col min="7" max="16384" width="11.42578125" style="53"/>
  </cols>
  <sheetData>
    <row r="12" spans="2:5" x14ac:dyDescent="0.2">
      <c r="B12" s="52"/>
      <c r="E12" s="54"/>
    </row>
    <row r="13" spans="2:5" x14ac:dyDescent="0.2">
      <c r="B13" s="52"/>
      <c r="E13" s="54"/>
    </row>
    <row r="14" spans="2:5" x14ac:dyDescent="0.2">
      <c r="B14" s="52"/>
      <c r="E14" s="54"/>
    </row>
    <row r="15" spans="2:5" x14ac:dyDescent="0.2">
      <c r="B15" s="52"/>
      <c r="E15" s="54"/>
    </row>
    <row r="16" spans="2:5" x14ac:dyDescent="0.2">
      <c r="B16" s="52"/>
      <c r="E16" s="54"/>
    </row>
    <row r="17" spans="1:6" x14ac:dyDescent="0.2">
      <c r="B17" s="52"/>
      <c r="E17" s="54"/>
    </row>
    <row r="18" spans="1:6" x14ac:dyDescent="0.2">
      <c r="B18" s="52"/>
      <c r="E18" s="54"/>
    </row>
    <row r="19" spans="1:6" x14ac:dyDescent="0.2">
      <c r="B19" s="52"/>
      <c r="E19" s="54"/>
    </row>
    <row r="20" spans="1:6" x14ac:dyDescent="0.2">
      <c r="B20" s="52"/>
      <c r="E20" s="54"/>
    </row>
    <row r="21" spans="1:6" ht="15" x14ac:dyDescent="0.2">
      <c r="A21" s="55"/>
      <c r="B21" s="56" t="s">
        <v>91</v>
      </c>
      <c r="C21" s="57"/>
      <c r="D21" s="57"/>
      <c r="E21" s="57"/>
      <c r="F21" s="57"/>
    </row>
    <row r="22" spans="1:6" ht="15" x14ac:dyDescent="0.2">
      <c r="A22" s="55"/>
      <c r="B22" s="58"/>
      <c r="C22" s="57"/>
      <c r="D22" s="57"/>
      <c r="E22" s="57"/>
      <c r="F22" s="57"/>
    </row>
    <row r="23" spans="1:6" ht="15" x14ac:dyDescent="0.2">
      <c r="A23" s="55"/>
      <c r="B23" s="58"/>
      <c r="C23" s="57"/>
      <c r="D23" s="57"/>
      <c r="E23" s="57"/>
      <c r="F23" s="57"/>
    </row>
    <row r="24" spans="1:6" ht="15" x14ac:dyDescent="0.2">
      <c r="A24" s="55"/>
      <c r="B24" s="56"/>
      <c r="C24" s="57"/>
      <c r="D24" s="57"/>
      <c r="E24" s="57"/>
      <c r="F24" s="57"/>
    </row>
    <row r="25" spans="1:6" ht="15" x14ac:dyDescent="0.2">
      <c r="A25" s="55"/>
      <c r="B25" s="34" t="s">
        <v>51</v>
      </c>
      <c r="C25" s="57"/>
      <c r="D25" s="57"/>
      <c r="E25" s="57"/>
      <c r="F25" s="57"/>
    </row>
    <row r="26" spans="1:6" ht="33.75" customHeight="1" x14ac:dyDescent="0.2">
      <c r="A26" s="55"/>
      <c r="B26" s="78" t="s">
        <v>79</v>
      </c>
      <c r="C26" s="57"/>
      <c r="D26" s="57"/>
      <c r="E26" s="57"/>
      <c r="F26" s="57"/>
    </row>
    <row r="27" spans="1:6" x14ac:dyDescent="0.2">
      <c r="A27" s="59"/>
      <c r="B27" s="57"/>
      <c r="C27" s="60"/>
      <c r="D27" s="60"/>
      <c r="E27" s="61"/>
      <c r="F27" s="57"/>
    </row>
    <row r="28" spans="1:6" ht="15" x14ac:dyDescent="0.2">
      <c r="A28" s="55"/>
      <c r="B28" s="60"/>
      <c r="C28" s="60"/>
      <c r="D28" s="62" t="s">
        <v>41</v>
      </c>
      <c r="E28" s="62" t="s">
        <v>92</v>
      </c>
      <c r="F28" s="57"/>
    </row>
    <row r="29" spans="1:6" ht="13.5" thickBot="1" x14ac:dyDescent="0.25">
      <c r="A29" s="63"/>
      <c r="B29" s="63"/>
      <c r="C29" s="63"/>
      <c r="D29" s="63"/>
      <c r="E29" s="63"/>
      <c r="F29" s="64"/>
    </row>
    <row r="30" spans="1:6" s="65" customFormat="1" ht="21.75" customHeight="1" x14ac:dyDescent="0.2">
      <c r="A30" s="91" t="s">
        <v>0</v>
      </c>
      <c r="B30" s="91"/>
      <c r="C30" s="91"/>
      <c r="D30" s="91"/>
      <c r="E30" s="91"/>
      <c r="F30" s="91"/>
    </row>
    <row r="31" spans="1:6" x14ac:dyDescent="0.2">
      <c r="A31" s="55"/>
      <c r="B31" s="59"/>
      <c r="C31" s="55"/>
      <c r="D31" s="55"/>
      <c r="E31" s="55"/>
    </row>
    <row r="32" spans="1:6" ht="14.25" x14ac:dyDescent="0.2">
      <c r="A32" s="57"/>
      <c r="B32" s="66" t="s">
        <v>7</v>
      </c>
      <c r="C32" s="66"/>
      <c r="D32" s="66"/>
      <c r="E32" s="67"/>
      <c r="F32" s="57"/>
    </row>
    <row r="33" spans="1:6" ht="14.25" x14ac:dyDescent="0.2">
      <c r="A33" s="57"/>
      <c r="B33" s="90"/>
      <c r="C33" s="90"/>
      <c r="D33" s="90"/>
      <c r="E33" s="67"/>
      <c r="F33" s="57"/>
    </row>
    <row r="34" spans="1:6" ht="14.25" x14ac:dyDescent="0.2">
      <c r="A34" s="57"/>
      <c r="B34" s="90"/>
      <c r="C34" s="90"/>
      <c r="D34" s="90"/>
      <c r="E34" s="67"/>
      <c r="F34" s="57"/>
    </row>
    <row r="35" spans="1:6" ht="14.25" x14ac:dyDescent="0.2">
      <c r="A35" s="57"/>
      <c r="B35" s="90" t="s">
        <v>93</v>
      </c>
      <c r="C35" s="90"/>
      <c r="D35" s="90"/>
      <c r="E35" s="67">
        <f>0.75*245</f>
        <v>183.75</v>
      </c>
      <c r="F35" s="57"/>
    </row>
    <row r="36" spans="1:6" ht="14.25" x14ac:dyDescent="0.2">
      <c r="A36" s="57"/>
      <c r="B36" s="90"/>
      <c r="C36" s="90"/>
      <c r="D36" s="90"/>
      <c r="E36" s="67"/>
      <c r="F36" s="57"/>
    </row>
    <row r="37" spans="1:6" ht="14.25" x14ac:dyDescent="0.2">
      <c r="A37" s="57"/>
      <c r="B37" s="90"/>
      <c r="C37" s="90"/>
      <c r="D37" s="90"/>
      <c r="E37" s="67"/>
      <c r="F37" s="57"/>
    </row>
    <row r="38" spans="1:6" ht="14.25" x14ac:dyDescent="0.2">
      <c r="A38" s="57"/>
      <c r="B38" s="90"/>
      <c r="C38" s="90"/>
      <c r="D38" s="90"/>
      <c r="E38" s="67"/>
      <c r="F38" s="57"/>
    </row>
    <row r="39" spans="1:6" ht="14.25" x14ac:dyDescent="0.2">
      <c r="A39" s="57"/>
      <c r="B39" s="90"/>
      <c r="C39" s="90"/>
      <c r="D39" s="90"/>
      <c r="E39" s="67"/>
      <c r="F39" s="57"/>
    </row>
    <row r="40" spans="1:6" ht="14.25" x14ac:dyDescent="0.2">
      <c r="A40" s="57"/>
      <c r="B40" s="90"/>
      <c r="C40" s="90"/>
      <c r="D40" s="90"/>
      <c r="E40" s="67"/>
      <c r="F40" s="57"/>
    </row>
    <row r="41" spans="1:6" ht="14.25" x14ac:dyDescent="0.2">
      <c r="A41" s="57"/>
      <c r="B41" s="90"/>
      <c r="C41" s="90"/>
      <c r="D41" s="90"/>
      <c r="E41" s="67"/>
      <c r="F41" s="57"/>
    </row>
    <row r="42" spans="1:6" ht="14.25" x14ac:dyDescent="0.2">
      <c r="A42" s="57"/>
      <c r="B42" s="90"/>
      <c r="C42" s="90"/>
      <c r="D42" s="90"/>
      <c r="E42" s="67"/>
      <c r="F42" s="57"/>
    </row>
    <row r="43" spans="1:6" ht="14.25" x14ac:dyDescent="0.2">
      <c r="A43" s="57"/>
      <c r="B43" s="90"/>
      <c r="C43" s="90"/>
      <c r="D43" s="90"/>
      <c r="E43" s="67"/>
      <c r="F43" s="57"/>
    </row>
    <row r="44" spans="1:6" ht="14.25" x14ac:dyDescent="0.2">
      <c r="A44" s="57"/>
      <c r="B44" s="90"/>
      <c r="C44" s="90"/>
      <c r="D44" s="90"/>
      <c r="E44" s="67"/>
      <c r="F44" s="57"/>
    </row>
    <row r="45" spans="1:6" ht="14.25" x14ac:dyDescent="0.2">
      <c r="A45" s="57"/>
      <c r="B45" s="90"/>
      <c r="C45" s="90"/>
      <c r="D45" s="90"/>
      <c r="E45" s="67"/>
      <c r="F45" s="57"/>
    </row>
    <row r="46" spans="1:6" ht="14.25" x14ac:dyDescent="0.2">
      <c r="A46" s="57"/>
      <c r="B46" s="90"/>
      <c r="C46" s="90"/>
      <c r="D46" s="90"/>
      <c r="E46" s="67"/>
      <c r="F46" s="57"/>
    </row>
    <row r="47" spans="1:6" ht="14.25" x14ac:dyDescent="0.2">
      <c r="A47" s="57"/>
      <c r="B47" s="90"/>
      <c r="C47" s="90"/>
      <c r="D47" s="90"/>
      <c r="E47" s="67"/>
      <c r="F47" s="57"/>
    </row>
    <row r="48" spans="1:6" ht="14.25" x14ac:dyDescent="0.2">
      <c r="A48" s="57"/>
      <c r="B48" s="90"/>
      <c r="C48" s="90"/>
      <c r="D48" s="90"/>
      <c r="E48" s="67"/>
      <c r="F48" s="57"/>
    </row>
    <row r="49" spans="1:6" ht="14.25" x14ac:dyDescent="0.2">
      <c r="A49" s="57"/>
      <c r="B49" s="90"/>
      <c r="C49" s="90"/>
      <c r="D49" s="90"/>
      <c r="E49" s="67"/>
      <c r="F49" s="57"/>
    </row>
    <row r="50" spans="1:6" ht="14.25" x14ac:dyDescent="0.2">
      <c r="A50" s="57"/>
      <c r="B50" s="90"/>
      <c r="C50" s="90"/>
      <c r="D50" s="90"/>
      <c r="E50" s="67"/>
      <c r="F50" s="57"/>
    </row>
    <row r="51" spans="1:6" ht="14.25" x14ac:dyDescent="0.2">
      <c r="A51" s="57"/>
      <c r="B51" s="90"/>
      <c r="C51" s="90"/>
      <c r="D51" s="90"/>
      <c r="E51" s="67"/>
      <c r="F51" s="57"/>
    </row>
    <row r="52" spans="1:6" ht="14.25" x14ac:dyDescent="0.2">
      <c r="A52" s="57"/>
      <c r="B52" s="90"/>
      <c r="C52" s="90"/>
      <c r="D52" s="90"/>
      <c r="E52" s="67"/>
      <c r="F52" s="57"/>
    </row>
    <row r="53" spans="1:6" ht="14.25" x14ac:dyDescent="0.2">
      <c r="A53" s="57"/>
      <c r="B53" s="90"/>
      <c r="C53" s="90"/>
      <c r="D53" s="90"/>
      <c r="E53" s="67"/>
      <c r="F53" s="57"/>
    </row>
    <row r="54" spans="1:6" ht="14.25" x14ac:dyDescent="0.2">
      <c r="A54" s="57"/>
      <c r="B54" s="90"/>
      <c r="C54" s="90"/>
      <c r="D54" s="90"/>
      <c r="E54" s="67"/>
      <c r="F54" s="57"/>
    </row>
    <row r="55" spans="1:6" ht="14.25" x14ac:dyDescent="0.2">
      <c r="A55" s="57"/>
      <c r="B55" s="68"/>
      <c r="C55" s="68"/>
      <c r="D55" s="68"/>
      <c r="E55" s="67"/>
      <c r="F55" s="57"/>
    </row>
    <row r="56" spans="1:6" ht="14.25" x14ac:dyDescent="0.2">
      <c r="A56" s="57"/>
      <c r="B56" s="90"/>
      <c r="C56" s="90"/>
      <c r="D56" s="90"/>
      <c r="E56" s="67"/>
      <c r="F56" s="57"/>
    </row>
    <row r="57" spans="1:6" ht="14.25" x14ac:dyDescent="0.2">
      <c r="A57" s="57"/>
      <c r="B57" s="90"/>
      <c r="C57" s="90"/>
      <c r="D57" s="90"/>
      <c r="E57" s="67"/>
      <c r="F57" s="57"/>
    </row>
    <row r="58" spans="1:6" ht="14.25" x14ac:dyDescent="0.2">
      <c r="A58" s="57"/>
      <c r="B58" s="90"/>
      <c r="C58" s="90"/>
      <c r="D58" s="90"/>
      <c r="E58" s="67"/>
      <c r="F58" s="57"/>
    </row>
    <row r="59" spans="1:6" ht="14.25" x14ac:dyDescent="0.2">
      <c r="A59" s="57"/>
      <c r="B59" s="90"/>
      <c r="C59" s="90"/>
      <c r="D59" s="90"/>
      <c r="E59" s="67"/>
      <c r="F59" s="57"/>
    </row>
    <row r="60" spans="1:6" ht="14.25" x14ac:dyDescent="0.2">
      <c r="A60" s="57"/>
      <c r="B60" s="90"/>
      <c r="C60" s="90"/>
      <c r="D60" s="90"/>
      <c r="E60" s="67"/>
      <c r="F60" s="57"/>
    </row>
    <row r="61" spans="1:6" ht="14.25" x14ac:dyDescent="0.2">
      <c r="A61" s="57"/>
      <c r="B61" s="90"/>
      <c r="C61" s="90"/>
      <c r="D61" s="90"/>
      <c r="E61" s="67"/>
      <c r="F61" s="57"/>
    </row>
    <row r="62" spans="1:6" ht="14.25" x14ac:dyDescent="0.2">
      <c r="A62" s="57"/>
      <c r="B62" s="90"/>
      <c r="C62" s="90"/>
      <c r="D62" s="90"/>
      <c r="E62" s="67"/>
      <c r="F62" s="57"/>
    </row>
    <row r="63" spans="1:6" ht="14.25" x14ac:dyDescent="0.2">
      <c r="A63" s="57"/>
      <c r="B63" s="90"/>
      <c r="C63" s="90"/>
      <c r="D63" s="90"/>
      <c r="E63" s="67"/>
      <c r="F63" s="57"/>
    </row>
    <row r="64" spans="1:6" ht="14.25" x14ac:dyDescent="0.2">
      <c r="A64" s="57"/>
      <c r="B64" s="90"/>
      <c r="C64" s="90"/>
      <c r="D64" s="90"/>
      <c r="E64" s="67"/>
      <c r="F64" s="57"/>
    </row>
    <row r="65" spans="1:6" ht="14.25" x14ac:dyDescent="0.2">
      <c r="A65" s="57"/>
      <c r="B65" s="90"/>
      <c r="C65" s="90"/>
      <c r="D65" s="90"/>
      <c r="E65" s="67"/>
      <c r="F65" s="57"/>
    </row>
    <row r="66" spans="1:6" ht="14.25" x14ac:dyDescent="0.2">
      <c r="A66" s="57"/>
      <c r="B66" s="90"/>
      <c r="C66" s="90"/>
      <c r="D66" s="90"/>
      <c r="E66" s="67"/>
      <c r="F66" s="57"/>
    </row>
    <row r="67" spans="1:6" ht="14.25" x14ac:dyDescent="0.2">
      <c r="A67" s="57"/>
      <c r="B67" s="90"/>
      <c r="C67" s="90"/>
      <c r="D67" s="90"/>
      <c r="E67" s="67"/>
      <c r="F67" s="57"/>
    </row>
    <row r="68" spans="1:6" ht="13.5" customHeight="1" x14ac:dyDescent="0.2">
      <c r="A68" s="57"/>
      <c r="B68" s="90"/>
      <c r="C68" s="90"/>
      <c r="D68" s="90"/>
      <c r="E68" s="67"/>
      <c r="F68" s="57"/>
    </row>
    <row r="69" spans="1:6" ht="13.5" customHeight="1" x14ac:dyDescent="0.2">
      <c r="A69" s="57"/>
      <c r="B69" s="56" t="s">
        <v>45</v>
      </c>
      <c r="C69" s="58"/>
      <c r="D69" s="58"/>
      <c r="E69" s="38">
        <f>SUM(E35:E68)</f>
        <v>183.75</v>
      </c>
      <c r="F69" s="57"/>
    </row>
    <row r="70" spans="1:6" ht="13.5" customHeight="1" x14ac:dyDescent="0.2">
      <c r="A70" s="57"/>
      <c r="B70" s="69" t="s">
        <v>42</v>
      </c>
      <c r="C70" s="58"/>
      <c r="D70" s="58"/>
      <c r="E70" s="39">
        <v>0</v>
      </c>
      <c r="F70" s="57"/>
    </row>
    <row r="71" spans="1:6" ht="13.5" customHeight="1" x14ac:dyDescent="0.2">
      <c r="A71" s="57"/>
      <c r="B71" s="69" t="s">
        <v>43</v>
      </c>
      <c r="C71" s="58"/>
      <c r="D71" s="58"/>
      <c r="E71" s="39">
        <v>0</v>
      </c>
      <c r="F71" s="57"/>
    </row>
    <row r="72" spans="1:6" ht="13.5" customHeight="1" x14ac:dyDescent="0.2">
      <c r="A72" s="57"/>
      <c r="B72" s="56" t="s">
        <v>44</v>
      </c>
      <c r="C72" s="58"/>
      <c r="D72" s="58"/>
      <c r="E72" s="38">
        <f>SUM(E69:E71)</f>
        <v>183.75</v>
      </c>
      <c r="F72" s="57"/>
    </row>
    <row r="73" spans="1:6" ht="13.5" customHeight="1" x14ac:dyDescent="0.2">
      <c r="A73" s="57"/>
      <c r="B73" s="58" t="s">
        <v>6</v>
      </c>
      <c r="C73" s="70">
        <v>0.05</v>
      </c>
      <c r="D73" s="58"/>
      <c r="E73" s="44">
        <f>ROUND(E72*C73,2)</f>
        <v>9.19</v>
      </c>
      <c r="F73" s="57"/>
    </row>
    <row r="74" spans="1:6" ht="13.5" customHeight="1" x14ac:dyDescent="0.2">
      <c r="A74" s="57"/>
      <c r="B74" s="58" t="s">
        <v>5</v>
      </c>
      <c r="C74" s="71">
        <v>9.9750000000000005E-2</v>
      </c>
      <c r="D74" s="58"/>
      <c r="E74" s="45">
        <f>ROUND(E72*C74,2)</f>
        <v>18.329999999999998</v>
      </c>
      <c r="F74" s="57"/>
    </row>
    <row r="75" spans="1:6" ht="13.5" customHeight="1" x14ac:dyDescent="0.2">
      <c r="A75" s="57"/>
      <c r="B75" s="58"/>
      <c r="C75" s="58"/>
      <c r="D75" s="58"/>
      <c r="E75" s="72"/>
      <c r="F75" s="57"/>
    </row>
    <row r="76" spans="1:6" ht="16.5" customHeight="1" thickBot="1" x14ac:dyDescent="0.25">
      <c r="A76" s="57"/>
      <c r="B76" s="56" t="s">
        <v>46</v>
      </c>
      <c r="C76" s="58"/>
      <c r="D76" s="58"/>
      <c r="E76" s="42">
        <f>SUM(E72:E74)</f>
        <v>211.26999999999998</v>
      </c>
      <c r="F76" s="57"/>
    </row>
    <row r="77" spans="1:6" ht="15.75" thickTop="1" x14ac:dyDescent="0.2">
      <c r="A77" s="57"/>
      <c r="B77" s="96"/>
      <c r="C77" s="96"/>
      <c r="D77" s="96"/>
      <c r="E77" s="73"/>
      <c r="F77" s="57"/>
    </row>
    <row r="78" spans="1:6" ht="15" x14ac:dyDescent="0.2">
      <c r="A78" s="57"/>
      <c r="B78" s="97" t="s">
        <v>48</v>
      </c>
      <c r="C78" s="97"/>
      <c r="D78" s="97"/>
      <c r="E78" s="73">
        <v>0</v>
      </c>
      <c r="F78" s="57"/>
    </row>
    <row r="79" spans="1:6" ht="15" x14ac:dyDescent="0.2">
      <c r="A79" s="57"/>
      <c r="B79" s="96"/>
      <c r="C79" s="96"/>
      <c r="D79" s="96"/>
      <c r="E79" s="73"/>
      <c r="F79" s="57"/>
    </row>
    <row r="80" spans="1:6" ht="19.5" customHeight="1" x14ac:dyDescent="0.2">
      <c r="A80" s="57"/>
      <c r="B80" s="74" t="s">
        <v>47</v>
      </c>
      <c r="C80" s="75"/>
      <c r="D80" s="75"/>
      <c r="E80" s="76">
        <f>E76-E78</f>
        <v>211.26999999999998</v>
      </c>
      <c r="F80" s="57"/>
    </row>
    <row r="81" spans="1:6" ht="13.5" customHeight="1" x14ac:dyDescent="0.2">
      <c r="A81" s="57"/>
      <c r="B81" s="57"/>
      <c r="C81" s="57"/>
      <c r="D81" s="57"/>
      <c r="E81" s="57"/>
      <c r="F81" s="57"/>
    </row>
    <row r="82" spans="1:6" x14ac:dyDescent="0.2">
      <c r="A82" s="57"/>
      <c r="B82" s="57"/>
      <c r="C82" s="57"/>
      <c r="D82" s="57"/>
      <c r="E82" s="57"/>
      <c r="F82" s="57"/>
    </row>
    <row r="83" spans="1:6" x14ac:dyDescent="0.2">
      <c r="A83" s="57"/>
      <c r="B83" s="98"/>
      <c r="C83" s="98"/>
      <c r="D83" s="98"/>
      <c r="E83" s="98"/>
      <c r="F83" s="57"/>
    </row>
    <row r="84" spans="1:6" ht="14.25" x14ac:dyDescent="0.2">
      <c r="A84" s="99" t="s">
        <v>76</v>
      </c>
      <c r="B84" s="99"/>
      <c r="C84" s="99"/>
      <c r="D84" s="99"/>
      <c r="E84" s="99"/>
      <c r="F84" s="99"/>
    </row>
    <row r="85" spans="1:6" ht="14.25" x14ac:dyDescent="0.2">
      <c r="A85" s="100" t="s">
        <v>77</v>
      </c>
      <c r="B85" s="100"/>
      <c r="C85" s="100"/>
      <c r="D85" s="100"/>
      <c r="E85" s="100"/>
      <c r="F85" s="100"/>
    </row>
    <row r="86" spans="1:6" x14ac:dyDescent="0.2">
      <c r="A86" s="57"/>
      <c r="B86" s="57"/>
      <c r="C86" s="57"/>
      <c r="D86" s="57"/>
      <c r="E86" s="57"/>
      <c r="F86" s="57"/>
    </row>
    <row r="87" spans="1:6" x14ac:dyDescent="0.2">
      <c r="A87" s="57"/>
      <c r="B87" s="92"/>
      <c r="C87" s="92"/>
      <c r="D87" s="92"/>
      <c r="E87" s="92"/>
      <c r="F87" s="57"/>
    </row>
    <row r="88" spans="1:6" ht="15" x14ac:dyDescent="0.2">
      <c r="A88" s="93" t="s">
        <v>9</v>
      </c>
      <c r="B88" s="93"/>
      <c r="C88" s="93"/>
      <c r="D88" s="93"/>
      <c r="E88" s="93"/>
      <c r="F88" s="93"/>
    </row>
    <row r="90" spans="1:6" ht="39.75" customHeight="1" x14ac:dyDescent="0.2">
      <c r="B90" s="94"/>
      <c r="C90" s="95"/>
      <c r="D90" s="95"/>
    </row>
    <row r="91" spans="1:6" ht="13.5" customHeight="1" x14ac:dyDescent="0.2"/>
    <row r="92" spans="1:6" x14ac:dyDescent="0.2">
      <c r="B92" s="77"/>
      <c r="C92" s="77"/>
      <c r="D92" s="77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00000000-0002-0000-0C00-000000000000}">
      <formula1>Liste_Activités</formula1>
    </dataValidation>
  </dataValidations>
  <printOptions horizontalCentered="1"/>
  <pageMargins left="0" right="0" top="0" bottom="0" header="0" footer="0"/>
  <pageSetup paperSize="126" scale="84" orientation="portrait" horizontalDpi="1200" verticalDpi="1200" r:id="rId1"/>
  <headerFooter scaleWithDoc="0"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2:F92"/>
  <sheetViews>
    <sheetView view="pageBreakPreview" zoomScale="80" zoomScaleNormal="100" zoomScaleSheetLayoutView="80" workbookViewId="0">
      <selection activeCell="B36" sqref="B36:D36"/>
    </sheetView>
  </sheetViews>
  <sheetFormatPr baseColWidth="10" defaultColWidth="11.42578125" defaultRowHeight="12.75" x14ac:dyDescent="0.2"/>
  <cols>
    <col min="1" max="1" width="5.140625" style="53" customWidth="1"/>
    <col min="2" max="2" width="120" style="53" customWidth="1"/>
    <col min="3" max="3" width="11.5703125" style="53" customWidth="1"/>
    <col min="4" max="4" width="17.5703125" style="53" customWidth="1"/>
    <col min="5" max="5" width="17.7109375" style="53" customWidth="1"/>
    <col min="6" max="6" width="10.5703125" style="53" customWidth="1"/>
    <col min="7" max="16384" width="11.42578125" style="53"/>
  </cols>
  <sheetData>
    <row r="12" spans="2:5" x14ac:dyDescent="0.2">
      <c r="B12" s="52"/>
      <c r="E12" s="54"/>
    </row>
    <row r="13" spans="2:5" x14ac:dyDescent="0.2">
      <c r="B13" s="52"/>
      <c r="E13" s="54"/>
    </row>
    <row r="14" spans="2:5" x14ac:dyDescent="0.2">
      <c r="B14" s="52"/>
      <c r="E14" s="54"/>
    </row>
    <row r="15" spans="2:5" x14ac:dyDescent="0.2">
      <c r="B15" s="52"/>
      <c r="E15" s="54"/>
    </row>
    <row r="16" spans="2:5" x14ac:dyDescent="0.2">
      <c r="B16" s="52"/>
      <c r="E16" s="54"/>
    </row>
    <row r="17" spans="1:6" x14ac:dyDescent="0.2">
      <c r="B17" s="52"/>
      <c r="E17" s="54"/>
    </row>
    <row r="18" spans="1:6" x14ac:dyDescent="0.2">
      <c r="B18" s="52"/>
      <c r="E18" s="54"/>
    </row>
    <row r="19" spans="1:6" x14ac:dyDescent="0.2">
      <c r="B19" s="52"/>
      <c r="E19" s="54"/>
    </row>
    <row r="20" spans="1:6" x14ac:dyDescent="0.2">
      <c r="B20" s="52"/>
      <c r="E20" s="54"/>
    </row>
    <row r="21" spans="1:6" ht="15" x14ac:dyDescent="0.2">
      <c r="A21" s="55"/>
      <c r="B21" s="56" t="s">
        <v>94</v>
      </c>
      <c r="C21" s="57"/>
      <c r="D21" s="57"/>
      <c r="E21" s="57"/>
      <c r="F21" s="57"/>
    </row>
    <row r="22" spans="1:6" ht="15" x14ac:dyDescent="0.2">
      <c r="A22" s="55"/>
      <c r="B22" s="58"/>
      <c r="C22" s="57"/>
      <c r="D22" s="57"/>
      <c r="E22" s="57"/>
      <c r="F22" s="57"/>
    </row>
    <row r="23" spans="1:6" ht="15" x14ac:dyDescent="0.2">
      <c r="A23" s="55"/>
      <c r="B23" s="58"/>
      <c r="C23" s="57"/>
      <c r="D23" s="57"/>
      <c r="E23" s="57"/>
      <c r="F23" s="57"/>
    </row>
    <row r="24" spans="1:6" ht="15" x14ac:dyDescent="0.2">
      <c r="A24" s="55"/>
      <c r="B24" s="56"/>
      <c r="C24" s="57"/>
      <c r="D24" s="57"/>
      <c r="E24" s="57"/>
      <c r="F24" s="57"/>
    </row>
    <row r="25" spans="1:6" ht="15" x14ac:dyDescent="0.2">
      <c r="A25" s="55"/>
      <c r="B25" s="34" t="s">
        <v>51</v>
      </c>
      <c r="C25" s="57"/>
      <c r="D25" s="57"/>
      <c r="E25" s="57"/>
      <c r="F25" s="57"/>
    </row>
    <row r="26" spans="1:6" ht="33.75" customHeight="1" x14ac:dyDescent="0.2">
      <c r="A26" s="55"/>
      <c r="B26" s="78" t="s">
        <v>79</v>
      </c>
      <c r="C26" s="57"/>
      <c r="D26" s="57"/>
      <c r="E26" s="57"/>
      <c r="F26" s="57"/>
    </row>
    <row r="27" spans="1:6" x14ac:dyDescent="0.2">
      <c r="A27" s="59"/>
      <c r="B27" s="57"/>
      <c r="C27" s="60"/>
      <c r="D27" s="60"/>
      <c r="E27" s="61"/>
      <c r="F27" s="57"/>
    </row>
    <row r="28" spans="1:6" ht="15" x14ac:dyDescent="0.2">
      <c r="A28" s="55"/>
      <c r="B28" s="60"/>
      <c r="C28" s="60"/>
      <c r="D28" s="62" t="s">
        <v>41</v>
      </c>
      <c r="E28" s="62" t="s">
        <v>95</v>
      </c>
      <c r="F28" s="57"/>
    </row>
    <row r="29" spans="1:6" ht="13.5" thickBot="1" x14ac:dyDescent="0.25">
      <c r="A29" s="63"/>
      <c r="B29" s="63"/>
      <c r="C29" s="63"/>
      <c r="D29" s="63"/>
      <c r="E29" s="63"/>
      <c r="F29" s="64"/>
    </row>
    <row r="30" spans="1:6" s="65" customFormat="1" ht="21.75" customHeight="1" x14ac:dyDescent="0.2">
      <c r="A30" s="91" t="s">
        <v>0</v>
      </c>
      <c r="B30" s="91"/>
      <c r="C30" s="91"/>
      <c r="D30" s="91"/>
      <c r="E30" s="91"/>
      <c r="F30" s="91"/>
    </row>
    <row r="31" spans="1:6" x14ac:dyDescent="0.2">
      <c r="A31" s="55"/>
      <c r="B31" s="59"/>
      <c r="C31" s="55"/>
      <c r="D31" s="55"/>
      <c r="E31" s="55"/>
    </row>
    <row r="32" spans="1:6" ht="14.25" x14ac:dyDescent="0.2">
      <c r="A32" s="57"/>
      <c r="B32" s="66" t="s">
        <v>7</v>
      </c>
      <c r="C32" s="66"/>
      <c r="D32" s="66"/>
      <c r="E32" s="67"/>
      <c r="F32" s="57"/>
    </row>
    <row r="33" spans="1:6" ht="14.25" x14ac:dyDescent="0.2">
      <c r="A33" s="57"/>
      <c r="B33" s="90"/>
      <c r="C33" s="90"/>
      <c r="D33" s="90"/>
      <c r="E33" s="67"/>
      <c r="F33" s="57"/>
    </row>
    <row r="34" spans="1:6" ht="14.25" x14ac:dyDescent="0.2">
      <c r="A34" s="57"/>
      <c r="B34" s="90"/>
      <c r="C34" s="90"/>
      <c r="D34" s="90"/>
      <c r="E34" s="67"/>
      <c r="F34" s="57"/>
    </row>
    <row r="35" spans="1:6" ht="14.25" x14ac:dyDescent="0.2">
      <c r="A35" s="57"/>
      <c r="B35" s="90" t="s">
        <v>96</v>
      </c>
      <c r="C35" s="90"/>
      <c r="D35" s="90"/>
      <c r="E35" s="67">
        <f>0.25*245</f>
        <v>61.25</v>
      </c>
      <c r="F35" s="57"/>
    </row>
    <row r="36" spans="1:6" ht="14.25" x14ac:dyDescent="0.2">
      <c r="A36" s="57"/>
      <c r="B36" s="90"/>
      <c r="C36" s="90"/>
      <c r="D36" s="90"/>
      <c r="E36" s="67"/>
      <c r="F36" s="57"/>
    </row>
    <row r="37" spans="1:6" ht="14.25" x14ac:dyDescent="0.2">
      <c r="A37" s="57"/>
      <c r="B37" s="90"/>
      <c r="C37" s="90"/>
      <c r="D37" s="90"/>
      <c r="E37" s="67"/>
      <c r="F37" s="57"/>
    </row>
    <row r="38" spans="1:6" ht="14.25" x14ac:dyDescent="0.2">
      <c r="A38" s="57"/>
      <c r="B38" s="90"/>
      <c r="C38" s="90"/>
      <c r="D38" s="90"/>
      <c r="E38" s="67"/>
      <c r="F38" s="57"/>
    </row>
    <row r="39" spans="1:6" ht="14.25" x14ac:dyDescent="0.2">
      <c r="A39" s="57"/>
      <c r="B39" s="90"/>
      <c r="C39" s="90"/>
      <c r="D39" s="90"/>
      <c r="E39" s="67"/>
      <c r="F39" s="57"/>
    </row>
    <row r="40" spans="1:6" ht="14.25" x14ac:dyDescent="0.2">
      <c r="A40" s="57"/>
      <c r="B40" s="90"/>
      <c r="C40" s="90"/>
      <c r="D40" s="90"/>
      <c r="E40" s="67"/>
      <c r="F40" s="57"/>
    </row>
    <row r="41" spans="1:6" ht="14.25" x14ac:dyDescent="0.2">
      <c r="A41" s="57"/>
      <c r="B41" s="90"/>
      <c r="C41" s="90"/>
      <c r="D41" s="90"/>
      <c r="E41" s="67"/>
      <c r="F41" s="57"/>
    </row>
    <row r="42" spans="1:6" ht="14.25" x14ac:dyDescent="0.2">
      <c r="A42" s="57"/>
      <c r="B42" s="90"/>
      <c r="C42" s="90"/>
      <c r="D42" s="90"/>
      <c r="E42" s="67"/>
      <c r="F42" s="57"/>
    </row>
    <row r="43" spans="1:6" ht="14.25" x14ac:dyDescent="0.2">
      <c r="A43" s="57"/>
      <c r="B43" s="90"/>
      <c r="C43" s="90"/>
      <c r="D43" s="90"/>
      <c r="E43" s="67"/>
      <c r="F43" s="57"/>
    </row>
    <row r="44" spans="1:6" ht="14.25" x14ac:dyDescent="0.2">
      <c r="A44" s="57"/>
      <c r="B44" s="90"/>
      <c r="C44" s="90"/>
      <c r="D44" s="90"/>
      <c r="E44" s="67"/>
      <c r="F44" s="57"/>
    </row>
    <row r="45" spans="1:6" ht="14.25" x14ac:dyDescent="0.2">
      <c r="A45" s="57"/>
      <c r="B45" s="90"/>
      <c r="C45" s="90"/>
      <c r="D45" s="90"/>
      <c r="E45" s="67"/>
      <c r="F45" s="57"/>
    </row>
    <row r="46" spans="1:6" ht="14.25" x14ac:dyDescent="0.2">
      <c r="A46" s="57"/>
      <c r="B46" s="90"/>
      <c r="C46" s="90"/>
      <c r="D46" s="90"/>
      <c r="E46" s="67"/>
      <c r="F46" s="57"/>
    </row>
    <row r="47" spans="1:6" ht="14.25" x14ac:dyDescent="0.2">
      <c r="A47" s="57"/>
      <c r="B47" s="90"/>
      <c r="C47" s="90"/>
      <c r="D47" s="90"/>
      <c r="E47" s="67"/>
      <c r="F47" s="57"/>
    </row>
    <row r="48" spans="1:6" ht="14.25" x14ac:dyDescent="0.2">
      <c r="A48" s="57"/>
      <c r="B48" s="90"/>
      <c r="C48" s="90"/>
      <c r="D48" s="90"/>
      <c r="E48" s="67"/>
      <c r="F48" s="57"/>
    </row>
    <row r="49" spans="1:6" ht="14.25" x14ac:dyDescent="0.2">
      <c r="A49" s="57"/>
      <c r="B49" s="90"/>
      <c r="C49" s="90"/>
      <c r="D49" s="90"/>
      <c r="E49" s="67"/>
      <c r="F49" s="57"/>
    </row>
    <row r="50" spans="1:6" ht="14.25" x14ac:dyDescent="0.2">
      <c r="A50" s="57"/>
      <c r="B50" s="90"/>
      <c r="C50" s="90"/>
      <c r="D50" s="90"/>
      <c r="E50" s="67"/>
      <c r="F50" s="57"/>
    </row>
    <row r="51" spans="1:6" ht="14.25" x14ac:dyDescent="0.2">
      <c r="A51" s="57"/>
      <c r="B51" s="90"/>
      <c r="C51" s="90"/>
      <c r="D51" s="90"/>
      <c r="E51" s="67"/>
      <c r="F51" s="57"/>
    </row>
    <row r="52" spans="1:6" ht="14.25" x14ac:dyDescent="0.2">
      <c r="A52" s="57"/>
      <c r="B52" s="90"/>
      <c r="C52" s="90"/>
      <c r="D52" s="90"/>
      <c r="E52" s="67"/>
      <c r="F52" s="57"/>
    </row>
    <row r="53" spans="1:6" ht="14.25" x14ac:dyDescent="0.2">
      <c r="A53" s="57"/>
      <c r="B53" s="90"/>
      <c r="C53" s="90"/>
      <c r="D53" s="90"/>
      <c r="E53" s="67"/>
      <c r="F53" s="57"/>
    </row>
    <row r="54" spans="1:6" ht="14.25" x14ac:dyDescent="0.2">
      <c r="A54" s="57"/>
      <c r="B54" s="90"/>
      <c r="C54" s="90"/>
      <c r="D54" s="90"/>
      <c r="E54" s="67"/>
      <c r="F54" s="57"/>
    </row>
    <row r="55" spans="1:6" ht="14.25" x14ac:dyDescent="0.2">
      <c r="A55" s="57"/>
      <c r="B55" s="68"/>
      <c r="C55" s="68"/>
      <c r="D55" s="68"/>
      <c r="E55" s="67"/>
      <c r="F55" s="57"/>
    </row>
    <row r="56" spans="1:6" ht="14.25" x14ac:dyDescent="0.2">
      <c r="A56" s="57"/>
      <c r="B56" s="90"/>
      <c r="C56" s="90"/>
      <c r="D56" s="90"/>
      <c r="E56" s="67"/>
      <c r="F56" s="57"/>
    </row>
    <row r="57" spans="1:6" ht="14.25" x14ac:dyDescent="0.2">
      <c r="A57" s="57"/>
      <c r="B57" s="90"/>
      <c r="C57" s="90"/>
      <c r="D57" s="90"/>
      <c r="E57" s="67"/>
      <c r="F57" s="57"/>
    </row>
    <row r="58" spans="1:6" ht="14.25" x14ac:dyDescent="0.2">
      <c r="A58" s="57"/>
      <c r="B58" s="90"/>
      <c r="C58" s="90"/>
      <c r="D58" s="90"/>
      <c r="E58" s="67"/>
      <c r="F58" s="57"/>
    </row>
    <row r="59" spans="1:6" ht="14.25" x14ac:dyDescent="0.2">
      <c r="A59" s="57"/>
      <c r="B59" s="90"/>
      <c r="C59" s="90"/>
      <c r="D59" s="90"/>
      <c r="E59" s="67"/>
      <c r="F59" s="57"/>
    </row>
    <row r="60" spans="1:6" ht="14.25" x14ac:dyDescent="0.2">
      <c r="A60" s="57"/>
      <c r="B60" s="90"/>
      <c r="C60" s="90"/>
      <c r="D60" s="90"/>
      <c r="E60" s="67"/>
      <c r="F60" s="57"/>
    </row>
    <row r="61" spans="1:6" ht="14.25" x14ac:dyDescent="0.2">
      <c r="A61" s="57"/>
      <c r="B61" s="90"/>
      <c r="C61" s="90"/>
      <c r="D61" s="90"/>
      <c r="E61" s="67"/>
      <c r="F61" s="57"/>
    </row>
    <row r="62" spans="1:6" ht="14.25" x14ac:dyDescent="0.2">
      <c r="A62" s="57"/>
      <c r="B62" s="90"/>
      <c r="C62" s="90"/>
      <c r="D62" s="90"/>
      <c r="E62" s="67"/>
      <c r="F62" s="57"/>
    </row>
    <row r="63" spans="1:6" ht="14.25" x14ac:dyDescent="0.2">
      <c r="A63" s="57"/>
      <c r="B63" s="90"/>
      <c r="C63" s="90"/>
      <c r="D63" s="90"/>
      <c r="E63" s="67"/>
      <c r="F63" s="57"/>
    </row>
    <row r="64" spans="1:6" ht="14.25" x14ac:dyDescent="0.2">
      <c r="A64" s="57"/>
      <c r="B64" s="90"/>
      <c r="C64" s="90"/>
      <c r="D64" s="90"/>
      <c r="E64" s="67"/>
      <c r="F64" s="57"/>
    </row>
    <row r="65" spans="1:6" ht="14.25" x14ac:dyDescent="0.2">
      <c r="A65" s="57"/>
      <c r="B65" s="90"/>
      <c r="C65" s="90"/>
      <c r="D65" s="90"/>
      <c r="E65" s="67"/>
      <c r="F65" s="57"/>
    </row>
    <row r="66" spans="1:6" ht="14.25" x14ac:dyDescent="0.2">
      <c r="A66" s="57"/>
      <c r="B66" s="90"/>
      <c r="C66" s="90"/>
      <c r="D66" s="90"/>
      <c r="E66" s="67"/>
      <c r="F66" s="57"/>
    </row>
    <row r="67" spans="1:6" ht="14.25" x14ac:dyDescent="0.2">
      <c r="A67" s="57"/>
      <c r="B67" s="90"/>
      <c r="C67" s="90"/>
      <c r="D67" s="90"/>
      <c r="E67" s="67"/>
      <c r="F67" s="57"/>
    </row>
    <row r="68" spans="1:6" ht="13.5" customHeight="1" x14ac:dyDescent="0.2">
      <c r="A68" s="57"/>
      <c r="B68" s="90"/>
      <c r="C68" s="90"/>
      <c r="D68" s="90"/>
      <c r="E68" s="67"/>
      <c r="F68" s="57"/>
    </row>
    <row r="69" spans="1:6" ht="13.5" customHeight="1" x14ac:dyDescent="0.2">
      <c r="A69" s="57"/>
      <c r="B69" s="56" t="s">
        <v>45</v>
      </c>
      <c r="C69" s="58"/>
      <c r="D69" s="58"/>
      <c r="E69" s="38">
        <f>SUM(E35:E68)</f>
        <v>61.25</v>
      </c>
      <c r="F69" s="57"/>
    </row>
    <row r="70" spans="1:6" ht="13.5" customHeight="1" x14ac:dyDescent="0.2">
      <c r="A70" s="57"/>
      <c r="B70" s="69" t="s">
        <v>42</v>
      </c>
      <c r="C70" s="58"/>
      <c r="D70" s="58"/>
      <c r="E70" s="39">
        <v>0</v>
      </c>
      <c r="F70" s="57"/>
    </row>
    <row r="71" spans="1:6" ht="13.5" customHeight="1" x14ac:dyDescent="0.2">
      <c r="A71" s="57"/>
      <c r="B71" s="69" t="s">
        <v>43</v>
      </c>
      <c r="C71" s="58"/>
      <c r="D71" s="58"/>
      <c r="E71" s="39">
        <v>0</v>
      </c>
      <c r="F71" s="57"/>
    </row>
    <row r="72" spans="1:6" ht="13.5" customHeight="1" x14ac:dyDescent="0.2">
      <c r="A72" s="57"/>
      <c r="B72" s="56" t="s">
        <v>44</v>
      </c>
      <c r="C72" s="58"/>
      <c r="D72" s="58"/>
      <c r="E72" s="38">
        <f>SUM(E69:E71)</f>
        <v>61.25</v>
      </c>
      <c r="F72" s="57"/>
    </row>
    <row r="73" spans="1:6" ht="13.5" customHeight="1" x14ac:dyDescent="0.2">
      <c r="A73" s="57"/>
      <c r="B73" s="58" t="s">
        <v>6</v>
      </c>
      <c r="C73" s="70">
        <v>0.05</v>
      </c>
      <c r="D73" s="58"/>
      <c r="E73" s="44">
        <f>ROUND(E72*C73,2)</f>
        <v>3.06</v>
      </c>
      <c r="F73" s="57"/>
    </row>
    <row r="74" spans="1:6" ht="13.5" customHeight="1" x14ac:dyDescent="0.2">
      <c r="A74" s="57"/>
      <c r="B74" s="58" t="s">
        <v>5</v>
      </c>
      <c r="C74" s="71">
        <v>9.9750000000000005E-2</v>
      </c>
      <c r="D74" s="58"/>
      <c r="E74" s="45">
        <f>ROUND(E72*C74,2)</f>
        <v>6.11</v>
      </c>
      <c r="F74" s="57"/>
    </row>
    <row r="75" spans="1:6" ht="13.5" customHeight="1" x14ac:dyDescent="0.2">
      <c r="A75" s="57"/>
      <c r="B75" s="58"/>
      <c r="C75" s="58"/>
      <c r="D75" s="58"/>
      <c r="E75" s="72"/>
      <c r="F75" s="57"/>
    </row>
    <row r="76" spans="1:6" ht="16.5" customHeight="1" thickBot="1" x14ac:dyDescent="0.25">
      <c r="A76" s="57"/>
      <c r="B76" s="56" t="s">
        <v>46</v>
      </c>
      <c r="C76" s="58"/>
      <c r="D76" s="58"/>
      <c r="E76" s="42">
        <f>SUM(E72:E74)</f>
        <v>70.42</v>
      </c>
      <c r="F76" s="57"/>
    </row>
    <row r="77" spans="1:6" ht="15.75" thickTop="1" x14ac:dyDescent="0.2">
      <c r="A77" s="57"/>
      <c r="B77" s="96"/>
      <c r="C77" s="96"/>
      <c r="D77" s="96"/>
      <c r="E77" s="73"/>
      <c r="F77" s="57"/>
    </row>
    <row r="78" spans="1:6" ht="15" x14ac:dyDescent="0.2">
      <c r="A78" s="57"/>
      <c r="B78" s="97" t="s">
        <v>48</v>
      </c>
      <c r="C78" s="97"/>
      <c r="D78" s="97"/>
      <c r="E78" s="73">
        <v>0</v>
      </c>
      <c r="F78" s="57"/>
    </row>
    <row r="79" spans="1:6" ht="15" x14ac:dyDescent="0.2">
      <c r="A79" s="57"/>
      <c r="B79" s="96"/>
      <c r="C79" s="96"/>
      <c r="D79" s="96"/>
      <c r="E79" s="73"/>
      <c r="F79" s="57"/>
    </row>
    <row r="80" spans="1:6" ht="19.5" customHeight="1" x14ac:dyDescent="0.2">
      <c r="A80" s="57"/>
      <c r="B80" s="74" t="s">
        <v>47</v>
      </c>
      <c r="C80" s="75"/>
      <c r="D80" s="75"/>
      <c r="E80" s="76">
        <f>E76-E78</f>
        <v>70.42</v>
      </c>
      <c r="F80" s="57"/>
    </row>
    <row r="81" spans="1:6" ht="13.5" customHeight="1" x14ac:dyDescent="0.2">
      <c r="A81" s="57"/>
      <c r="B81" s="57"/>
      <c r="C81" s="57"/>
      <c r="D81" s="57"/>
      <c r="E81" s="57"/>
      <c r="F81" s="57"/>
    </row>
    <row r="82" spans="1:6" x14ac:dyDescent="0.2">
      <c r="A82" s="57"/>
      <c r="B82" s="57"/>
      <c r="C82" s="57"/>
      <c r="D82" s="57"/>
      <c r="E82" s="57"/>
      <c r="F82" s="57"/>
    </row>
    <row r="83" spans="1:6" x14ac:dyDescent="0.2">
      <c r="A83" s="57"/>
      <c r="B83" s="98"/>
      <c r="C83" s="98"/>
      <c r="D83" s="98"/>
      <c r="E83" s="98"/>
      <c r="F83" s="57"/>
    </row>
    <row r="84" spans="1:6" ht="14.25" x14ac:dyDescent="0.2">
      <c r="A84" s="99" t="s">
        <v>76</v>
      </c>
      <c r="B84" s="99"/>
      <c r="C84" s="99"/>
      <c r="D84" s="99"/>
      <c r="E84" s="99"/>
      <c r="F84" s="99"/>
    </row>
    <row r="85" spans="1:6" ht="14.25" x14ac:dyDescent="0.2">
      <c r="A85" s="100" t="s">
        <v>77</v>
      </c>
      <c r="B85" s="100"/>
      <c r="C85" s="100"/>
      <c r="D85" s="100"/>
      <c r="E85" s="100"/>
      <c r="F85" s="100"/>
    </row>
    <row r="86" spans="1:6" x14ac:dyDescent="0.2">
      <c r="A86" s="57"/>
      <c r="B86" s="57"/>
      <c r="C86" s="57"/>
      <c r="D86" s="57"/>
      <c r="E86" s="57"/>
      <c r="F86" s="57"/>
    </row>
    <row r="87" spans="1:6" x14ac:dyDescent="0.2">
      <c r="A87" s="57"/>
      <c r="B87" s="92"/>
      <c r="C87" s="92"/>
      <c r="D87" s="92"/>
      <c r="E87" s="92"/>
      <c r="F87" s="57"/>
    </row>
    <row r="88" spans="1:6" ht="15" x14ac:dyDescent="0.2">
      <c r="A88" s="93" t="s">
        <v>9</v>
      </c>
      <c r="B88" s="93"/>
      <c r="C88" s="93"/>
      <c r="D88" s="93"/>
      <c r="E88" s="93"/>
      <c r="F88" s="93"/>
    </row>
    <row r="90" spans="1:6" ht="39.75" customHeight="1" x14ac:dyDescent="0.2">
      <c r="B90" s="94"/>
      <c r="C90" s="95"/>
      <c r="D90" s="95"/>
    </row>
    <row r="91" spans="1:6" ht="13.5" customHeight="1" x14ac:dyDescent="0.2"/>
    <row r="92" spans="1:6" x14ac:dyDescent="0.2">
      <c r="B92" s="77"/>
      <c r="C92" s="77"/>
      <c r="D92" s="77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D00-000000000000}">
      <formula1>Liste_Activités</formula1>
    </dataValidation>
  </dataValidations>
  <printOptions horizontalCentered="1"/>
  <pageMargins left="0" right="0" top="0" bottom="0" header="0" footer="0"/>
  <pageSetup paperSize="126" scale="84" orientation="portrait" horizontalDpi="1200" verticalDpi="1200" r:id="rId1"/>
  <headerFooter scaleWithDoc="0"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FB910-A116-4520-9393-7994B64DE633}">
  <sheetPr>
    <pageSetUpPr fitToPage="1"/>
  </sheetPr>
  <dimension ref="A12:F92"/>
  <sheetViews>
    <sheetView view="pageBreakPreview" zoomScale="80" zoomScaleNormal="100" zoomScaleSheetLayoutView="80" workbookViewId="0">
      <selection activeCell="E69" sqref="E69"/>
    </sheetView>
  </sheetViews>
  <sheetFormatPr baseColWidth="10" defaultColWidth="11.42578125" defaultRowHeight="12.75" x14ac:dyDescent="0.2"/>
  <cols>
    <col min="1" max="1" width="5.140625" style="53" customWidth="1"/>
    <col min="2" max="2" width="120" style="53" customWidth="1"/>
    <col min="3" max="3" width="11.5703125" style="53" customWidth="1"/>
    <col min="4" max="4" width="17.5703125" style="53" customWidth="1"/>
    <col min="5" max="5" width="17.7109375" style="53" customWidth="1"/>
    <col min="6" max="6" width="10.5703125" style="53" customWidth="1"/>
    <col min="7" max="16384" width="11.42578125" style="53"/>
  </cols>
  <sheetData>
    <row r="12" spans="2:5" x14ac:dyDescent="0.2">
      <c r="B12" s="52"/>
      <c r="E12" s="54"/>
    </row>
    <row r="13" spans="2:5" x14ac:dyDescent="0.2">
      <c r="B13" s="52"/>
      <c r="E13" s="54"/>
    </row>
    <row r="14" spans="2:5" x14ac:dyDescent="0.2">
      <c r="B14" s="52"/>
      <c r="E14" s="54"/>
    </row>
    <row r="15" spans="2:5" x14ac:dyDescent="0.2">
      <c r="B15" s="52"/>
      <c r="E15" s="54"/>
    </row>
    <row r="16" spans="2:5" x14ac:dyDescent="0.2">
      <c r="B16" s="52"/>
      <c r="E16" s="54"/>
    </row>
    <row r="17" spans="1:6" x14ac:dyDescent="0.2">
      <c r="B17" s="52"/>
      <c r="E17" s="54"/>
    </row>
    <row r="18" spans="1:6" x14ac:dyDescent="0.2">
      <c r="B18" s="52"/>
      <c r="E18" s="54"/>
    </row>
    <row r="19" spans="1:6" x14ac:dyDescent="0.2">
      <c r="B19" s="52"/>
      <c r="E19" s="54"/>
    </row>
    <row r="20" spans="1:6" x14ac:dyDescent="0.2">
      <c r="B20" s="52"/>
      <c r="E20" s="54"/>
    </row>
    <row r="21" spans="1:6" ht="15" x14ac:dyDescent="0.2">
      <c r="A21" s="55"/>
      <c r="B21" s="56" t="s">
        <v>97</v>
      </c>
      <c r="C21" s="57"/>
      <c r="D21" s="57"/>
      <c r="E21" s="57"/>
      <c r="F21" s="57"/>
    </row>
    <row r="22" spans="1:6" ht="15" x14ac:dyDescent="0.2">
      <c r="A22" s="55"/>
      <c r="B22" s="58"/>
      <c r="C22" s="57"/>
      <c r="D22" s="57"/>
      <c r="E22" s="57"/>
      <c r="F22" s="57"/>
    </row>
    <row r="23" spans="1:6" ht="15" x14ac:dyDescent="0.2">
      <c r="A23" s="55"/>
      <c r="B23" s="58"/>
      <c r="C23" s="57"/>
      <c r="D23" s="57"/>
      <c r="E23" s="57"/>
      <c r="F23" s="57"/>
    </row>
    <row r="24" spans="1:6" ht="15" x14ac:dyDescent="0.2">
      <c r="A24" s="55"/>
      <c r="B24" s="56"/>
      <c r="C24" s="57"/>
      <c r="D24" s="57"/>
      <c r="E24" s="57"/>
      <c r="F24" s="57"/>
    </row>
    <row r="25" spans="1:6" ht="15" x14ac:dyDescent="0.2">
      <c r="A25" s="55"/>
      <c r="B25" s="34" t="s">
        <v>51</v>
      </c>
      <c r="C25" s="57"/>
      <c r="D25" s="57"/>
      <c r="E25" s="57"/>
      <c r="F25" s="57"/>
    </row>
    <row r="26" spans="1:6" ht="33.75" customHeight="1" x14ac:dyDescent="0.2">
      <c r="A26" s="55"/>
      <c r="B26" s="78" t="s">
        <v>79</v>
      </c>
      <c r="C26" s="57"/>
      <c r="D26" s="57"/>
      <c r="E26" s="57"/>
      <c r="F26" s="57"/>
    </row>
    <row r="27" spans="1:6" x14ac:dyDescent="0.2">
      <c r="A27" s="59"/>
      <c r="B27" s="57"/>
      <c r="C27" s="60"/>
      <c r="D27" s="60"/>
      <c r="E27" s="61"/>
      <c r="F27" s="57"/>
    </row>
    <row r="28" spans="1:6" ht="15" x14ac:dyDescent="0.2">
      <c r="A28" s="55"/>
      <c r="B28" s="60"/>
      <c r="C28" s="60"/>
      <c r="D28" s="62" t="s">
        <v>41</v>
      </c>
      <c r="E28" s="62" t="s">
        <v>98</v>
      </c>
      <c r="F28" s="57"/>
    </row>
    <row r="29" spans="1:6" ht="13.5" thickBot="1" x14ac:dyDescent="0.25">
      <c r="A29" s="63"/>
      <c r="B29" s="63"/>
      <c r="C29" s="63"/>
      <c r="D29" s="63"/>
      <c r="E29" s="63"/>
      <c r="F29" s="64"/>
    </row>
    <row r="30" spans="1:6" s="65" customFormat="1" ht="21.75" customHeight="1" x14ac:dyDescent="0.2">
      <c r="A30" s="91" t="s">
        <v>0</v>
      </c>
      <c r="B30" s="91"/>
      <c r="C30" s="91"/>
      <c r="D30" s="91"/>
      <c r="E30" s="91"/>
      <c r="F30" s="91"/>
    </row>
    <row r="31" spans="1:6" x14ac:dyDescent="0.2">
      <c r="A31" s="55"/>
      <c r="B31" s="59"/>
      <c r="C31" s="55"/>
      <c r="D31" s="55"/>
      <c r="E31" s="55"/>
    </row>
    <row r="32" spans="1:6" ht="14.25" x14ac:dyDescent="0.2">
      <c r="A32" s="57"/>
      <c r="B32" s="66" t="s">
        <v>7</v>
      </c>
      <c r="C32" s="66"/>
      <c r="D32" s="66"/>
      <c r="E32" s="67"/>
      <c r="F32" s="57"/>
    </row>
    <row r="33" spans="1:6" ht="14.25" x14ac:dyDescent="0.2">
      <c r="A33" s="57"/>
      <c r="B33" s="90"/>
      <c r="C33" s="90"/>
      <c r="D33" s="90"/>
      <c r="E33" s="67"/>
      <c r="F33" s="57"/>
    </row>
    <row r="34" spans="1:6" ht="14.25" x14ac:dyDescent="0.2">
      <c r="A34" s="57"/>
      <c r="B34" s="90"/>
      <c r="C34" s="90"/>
      <c r="D34" s="90"/>
      <c r="E34" s="67"/>
      <c r="F34" s="57"/>
    </row>
    <row r="35" spans="1:6" ht="14.25" x14ac:dyDescent="0.2">
      <c r="A35" s="57"/>
      <c r="B35" s="90" t="s">
        <v>99</v>
      </c>
      <c r="C35" s="90"/>
      <c r="D35" s="90"/>
      <c r="E35" s="67">
        <f>0.25*265</f>
        <v>66.25</v>
      </c>
      <c r="F35" s="57"/>
    </row>
    <row r="36" spans="1:6" ht="14.25" x14ac:dyDescent="0.2">
      <c r="A36" s="57"/>
      <c r="B36" s="90"/>
      <c r="C36" s="90"/>
      <c r="D36" s="90"/>
      <c r="E36" s="67"/>
      <c r="F36" s="57"/>
    </row>
    <row r="37" spans="1:6" ht="14.25" x14ac:dyDescent="0.2">
      <c r="A37" s="57"/>
      <c r="B37" s="90"/>
      <c r="C37" s="90"/>
      <c r="D37" s="90"/>
      <c r="E37" s="67"/>
      <c r="F37" s="57"/>
    </row>
    <row r="38" spans="1:6" ht="14.25" x14ac:dyDescent="0.2">
      <c r="A38" s="57"/>
      <c r="B38" s="90"/>
      <c r="C38" s="90"/>
      <c r="D38" s="90"/>
      <c r="E38" s="67"/>
      <c r="F38" s="57"/>
    </row>
    <row r="39" spans="1:6" ht="14.25" x14ac:dyDescent="0.2">
      <c r="A39" s="57"/>
      <c r="B39" s="90"/>
      <c r="C39" s="90"/>
      <c r="D39" s="90"/>
      <c r="E39" s="67"/>
      <c r="F39" s="57"/>
    </row>
    <row r="40" spans="1:6" ht="14.25" x14ac:dyDescent="0.2">
      <c r="A40" s="57"/>
      <c r="B40" s="90"/>
      <c r="C40" s="90"/>
      <c r="D40" s="90"/>
      <c r="E40" s="67"/>
      <c r="F40" s="57"/>
    </row>
    <row r="41" spans="1:6" ht="14.25" x14ac:dyDescent="0.2">
      <c r="A41" s="57"/>
      <c r="B41" s="90"/>
      <c r="C41" s="90"/>
      <c r="D41" s="90"/>
      <c r="E41" s="67"/>
      <c r="F41" s="57"/>
    </row>
    <row r="42" spans="1:6" ht="14.25" x14ac:dyDescent="0.2">
      <c r="A42" s="57"/>
      <c r="B42" s="90"/>
      <c r="C42" s="90"/>
      <c r="D42" s="90"/>
      <c r="E42" s="67"/>
      <c r="F42" s="57"/>
    </row>
    <row r="43" spans="1:6" ht="14.25" x14ac:dyDescent="0.2">
      <c r="A43" s="57"/>
      <c r="B43" s="90"/>
      <c r="C43" s="90"/>
      <c r="D43" s="90"/>
      <c r="E43" s="67"/>
      <c r="F43" s="57"/>
    </row>
    <row r="44" spans="1:6" ht="14.25" x14ac:dyDescent="0.2">
      <c r="A44" s="57"/>
      <c r="B44" s="90"/>
      <c r="C44" s="90"/>
      <c r="D44" s="90"/>
      <c r="E44" s="67"/>
      <c r="F44" s="57"/>
    </row>
    <row r="45" spans="1:6" ht="14.25" x14ac:dyDescent="0.2">
      <c r="A45" s="57"/>
      <c r="B45" s="90"/>
      <c r="C45" s="90"/>
      <c r="D45" s="90"/>
      <c r="E45" s="67"/>
      <c r="F45" s="57"/>
    </row>
    <row r="46" spans="1:6" ht="14.25" x14ac:dyDescent="0.2">
      <c r="A46" s="57"/>
      <c r="B46" s="90"/>
      <c r="C46" s="90"/>
      <c r="D46" s="90"/>
      <c r="E46" s="67"/>
      <c r="F46" s="57"/>
    </row>
    <row r="47" spans="1:6" ht="14.25" x14ac:dyDescent="0.2">
      <c r="A47" s="57"/>
      <c r="B47" s="90"/>
      <c r="C47" s="90"/>
      <c r="D47" s="90"/>
      <c r="E47" s="67"/>
      <c r="F47" s="57"/>
    </row>
    <row r="48" spans="1:6" ht="14.25" x14ac:dyDescent="0.2">
      <c r="A48" s="57"/>
      <c r="B48" s="90"/>
      <c r="C48" s="90"/>
      <c r="D48" s="90"/>
      <c r="E48" s="67"/>
      <c r="F48" s="57"/>
    </row>
    <row r="49" spans="1:6" ht="14.25" x14ac:dyDescent="0.2">
      <c r="A49" s="57"/>
      <c r="B49" s="90"/>
      <c r="C49" s="90"/>
      <c r="D49" s="90"/>
      <c r="E49" s="67"/>
      <c r="F49" s="57"/>
    </row>
    <row r="50" spans="1:6" ht="14.25" x14ac:dyDescent="0.2">
      <c r="A50" s="57"/>
      <c r="B50" s="90"/>
      <c r="C50" s="90"/>
      <c r="D50" s="90"/>
      <c r="E50" s="67"/>
      <c r="F50" s="57"/>
    </row>
    <row r="51" spans="1:6" ht="14.25" x14ac:dyDescent="0.2">
      <c r="A51" s="57"/>
      <c r="B51" s="90"/>
      <c r="C51" s="90"/>
      <c r="D51" s="90"/>
      <c r="E51" s="67"/>
      <c r="F51" s="57"/>
    </row>
    <row r="52" spans="1:6" ht="14.25" x14ac:dyDescent="0.2">
      <c r="A52" s="57"/>
      <c r="B52" s="90"/>
      <c r="C52" s="90"/>
      <c r="D52" s="90"/>
      <c r="E52" s="67"/>
      <c r="F52" s="57"/>
    </row>
    <row r="53" spans="1:6" ht="14.25" x14ac:dyDescent="0.2">
      <c r="A53" s="57"/>
      <c r="B53" s="90"/>
      <c r="C53" s="90"/>
      <c r="D53" s="90"/>
      <c r="E53" s="67"/>
      <c r="F53" s="57"/>
    </row>
    <row r="54" spans="1:6" ht="14.25" x14ac:dyDescent="0.2">
      <c r="A54" s="57"/>
      <c r="B54" s="90"/>
      <c r="C54" s="90"/>
      <c r="D54" s="90"/>
      <c r="E54" s="67"/>
      <c r="F54" s="57"/>
    </row>
    <row r="55" spans="1:6" ht="14.25" x14ac:dyDescent="0.2">
      <c r="A55" s="57"/>
      <c r="B55" s="68"/>
      <c r="C55" s="68"/>
      <c r="D55" s="68"/>
      <c r="E55" s="67"/>
      <c r="F55" s="57"/>
    </row>
    <row r="56" spans="1:6" ht="14.25" x14ac:dyDescent="0.2">
      <c r="A56" s="57"/>
      <c r="B56" s="90"/>
      <c r="C56" s="90"/>
      <c r="D56" s="90"/>
      <c r="E56" s="67"/>
      <c r="F56" s="57"/>
    </row>
    <row r="57" spans="1:6" ht="14.25" x14ac:dyDescent="0.2">
      <c r="A57" s="57"/>
      <c r="B57" s="90"/>
      <c r="C57" s="90"/>
      <c r="D57" s="90"/>
      <c r="E57" s="67"/>
      <c r="F57" s="57"/>
    </row>
    <row r="58" spans="1:6" ht="14.25" x14ac:dyDescent="0.2">
      <c r="A58" s="57"/>
      <c r="B58" s="90"/>
      <c r="C58" s="90"/>
      <c r="D58" s="90"/>
      <c r="E58" s="67"/>
      <c r="F58" s="57"/>
    </row>
    <row r="59" spans="1:6" ht="14.25" x14ac:dyDescent="0.2">
      <c r="A59" s="57"/>
      <c r="B59" s="90"/>
      <c r="C59" s="90"/>
      <c r="D59" s="90"/>
      <c r="E59" s="67"/>
      <c r="F59" s="57"/>
    </row>
    <row r="60" spans="1:6" ht="14.25" x14ac:dyDescent="0.2">
      <c r="A60" s="57"/>
      <c r="B60" s="90"/>
      <c r="C60" s="90"/>
      <c r="D60" s="90"/>
      <c r="E60" s="67"/>
      <c r="F60" s="57"/>
    </row>
    <row r="61" spans="1:6" ht="14.25" x14ac:dyDescent="0.2">
      <c r="A61" s="57"/>
      <c r="B61" s="90"/>
      <c r="C61" s="90"/>
      <c r="D61" s="90"/>
      <c r="E61" s="67"/>
      <c r="F61" s="57"/>
    </row>
    <row r="62" spans="1:6" ht="14.25" x14ac:dyDescent="0.2">
      <c r="A62" s="57"/>
      <c r="B62" s="90"/>
      <c r="C62" s="90"/>
      <c r="D62" s="90"/>
      <c r="E62" s="67"/>
      <c r="F62" s="57"/>
    </row>
    <row r="63" spans="1:6" ht="14.25" x14ac:dyDescent="0.2">
      <c r="A63" s="57"/>
      <c r="B63" s="90"/>
      <c r="C63" s="90"/>
      <c r="D63" s="90"/>
      <c r="E63" s="67"/>
      <c r="F63" s="57"/>
    </row>
    <row r="64" spans="1:6" ht="14.25" x14ac:dyDescent="0.2">
      <c r="A64" s="57"/>
      <c r="B64" s="90"/>
      <c r="C64" s="90"/>
      <c r="D64" s="90"/>
      <c r="E64" s="67"/>
      <c r="F64" s="57"/>
    </row>
    <row r="65" spans="1:6" ht="14.25" x14ac:dyDescent="0.2">
      <c r="A65" s="57"/>
      <c r="B65" s="90"/>
      <c r="C65" s="90"/>
      <c r="D65" s="90"/>
      <c r="E65" s="67"/>
      <c r="F65" s="57"/>
    </row>
    <row r="66" spans="1:6" ht="14.25" x14ac:dyDescent="0.2">
      <c r="A66" s="57"/>
      <c r="B66" s="90"/>
      <c r="C66" s="90"/>
      <c r="D66" s="90"/>
      <c r="E66" s="67"/>
      <c r="F66" s="57"/>
    </row>
    <row r="67" spans="1:6" ht="14.25" x14ac:dyDescent="0.2">
      <c r="A67" s="57"/>
      <c r="B67" s="90"/>
      <c r="C67" s="90"/>
      <c r="D67" s="90"/>
      <c r="E67" s="67"/>
      <c r="F67" s="57"/>
    </row>
    <row r="68" spans="1:6" ht="13.5" customHeight="1" x14ac:dyDescent="0.2">
      <c r="A68" s="57"/>
      <c r="B68" s="90"/>
      <c r="C68" s="90"/>
      <c r="D68" s="90"/>
      <c r="E68" s="67"/>
      <c r="F68" s="57"/>
    </row>
    <row r="69" spans="1:6" ht="13.5" customHeight="1" x14ac:dyDescent="0.2">
      <c r="A69" s="57"/>
      <c r="B69" s="56" t="s">
        <v>45</v>
      </c>
      <c r="C69" s="58"/>
      <c r="D69" s="58"/>
      <c r="E69" s="38">
        <f>SUM(E35:E68)</f>
        <v>66.25</v>
      </c>
      <c r="F69" s="57"/>
    </row>
    <row r="70" spans="1:6" ht="13.5" customHeight="1" x14ac:dyDescent="0.2">
      <c r="A70" s="57"/>
      <c r="B70" s="69" t="s">
        <v>42</v>
      </c>
      <c r="C70" s="58"/>
      <c r="D70" s="58"/>
      <c r="E70" s="39">
        <v>0</v>
      </c>
      <c r="F70" s="57"/>
    </row>
    <row r="71" spans="1:6" ht="13.5" customHeight="1" x14ac:dyDescent="0.2">
      <c r="A71" s="57"/>
      <c r="B71" s="69" t="s">
        <v>43</v>
      </c>
      <c r="C71" s="58"/>
      <c r="D71" s="58"/>
      <c r="E71" s="39">
        <v>0</v>
      </c>
      <c r="F71" s="57"/>
    </row>
    <row r="72" spans="1:6" ht="13.5" customHeight="1" x14ac:dyDescent="0.2">
      <c r="A72" s="57"/>
      <c r="B72" s="56" t="s">
        <v>44</v>
      </c>
      <c r="C72" s="58"/>
      <c r="D72" s="58"/>
      <c r="E72" s="38">
        <f>SUM(E69:E71)</f>
        <v>66.25</v>
      </c>
      <c r="F72" s="57"/>
    </row>
    <row r="73" spans="1:6" ht="13.5" customHeight="1" x14ac:dyDescent="0.2">
      <c r="A73" s="57"/>
      <c r="B73" s="58" t="s">
        <v>6</v>
      </c>
      <c r="C73" s="70">
        <v>0.05</v>
      </c>
      <c r="D73" s="58"/>
      <c r="E73" s="44">
        <f>ROUND(E72*C73,2)</f>
        <v>3.31</v>
      </c>
      <c r="F73" s="57"/>
    </row>
    <row r="74" spans="1:6" ht="13.5" customHeight="1" x14ac:dyDescent="0.2">
      <c r="A74" s="57"/>
      <c r="B74" s="58" t="s">
        <v>5</v>
      </c>
      <c r="C74" s="71">
        <v>9.9750000000000005E-2</v>
      </c>
      <c r="D74" s="58"/>
      <c r="E74" s="45">
        <f>ROUND(E72*C74,2)</f>
        <v>6.61</v>
      </c>
      <c r="F74" s="57"/>
    </row>
    <row r="75" spans="1:6" ht="13.5" customHeight="1" x14ac:dyDescent="0.2">
      <c r="A75" s="57"/>
      <c r="B75" s="58"/>
      <c r="C75" s="58"/>
      <c r="D75" s="58"/>
      <c r="E75" s="72"/>
      <c r="F75" s="57"/>
    </row>
    <row r="76" spans="1:6" ht="16.5" customHeight="1" thickBot="1" x14ac:dyDescent="0.25">
      <c r="A76" s="57"/>
      <c r="B76" s="56" t="s">
        <v>46</v>
      </c>
      <c r="C76" s="58"/>
      <c r="D76" s="58"/>
      <c r="E76" s="42">
        <f>SUM(E72:E74)</f>
        <v>76.17</v>
      </c>
      <c r="F76" s="57"/>
    </row>
    <row r="77" spans="1:6" ht="15.75" thickTop="1" x14ac:dyDescent="0.2">
      <c r="A77" s="57"/>
      <c r="B77" s="96"/>
      <c r="C77" s="96"/>
      <c r="D77" s="96"/>
      <c r="E77" s="73"/>
      <c r="F77" s="57"/>
    </row>
    <row r="78" spans="1:6" ht="15" x14ac:dyDescent="0.2">
      <c r="A78" s="57"/>
      <c r="B78" s="97" t="s">
        <v>48</v>
      </c>
      <c r="C78" s="97"/>
      <c r="D78" s="97"/>
      <c r="E78" s="73">
        <v>0</v>
      </c>
      <c r="F78" s="57"/>
    </row>
    <row r="79" spans="1:6" ht="15" x14ac:dyDescent="0.2">
      <c r="A79" s="57"/>
      <c r="B79" s="96"/>
      <c r="C79" s="96"/>
      <c r="D79" s="96"/>
      <c r="E79" s="73"/>
      <c r="F79" s="57"/>
    </row>
    <row r="80" spans="1:6" ht="19.5" customHeight="1" x14ac:dyDescent="0.2">
      <c r="A80" s="57"/>
      <c r="B80" s="74" t="s">
        <v>47</v>
      </c>
      <c r="C80" s="75"/>
      <c r="D80" s="75"/>
      <c r="E80" s="76">
        <f>E76-E78</f>
        <v>76.17</v>
      </c>
      <c r="F80" s="57"/>
    </row>
    <row r="81" spans="1:6" ht="13.5" customHeight="1" x14ac:dyDescent="0.2">
      <c r="A81" s="57"/>
      <c r="B81" s="57"/>
      <c r="C81" s="57"/>
      <c r="D81" s="57"/>
      <c r="E81" s="57"/>
      <c r="F81" s="57"/>
    </row>
    <row r="82" spans="1:6" x14ac:dyDescent="0.2">
      <c r="A82" s="57"/>
      <c r="B82" s="57"/>
      <c r="C82" s="57"/>
      <c r="D82" s="57"/>
      <c r="E82" s="57"/>
      <c r="F82" s="57"/>
    </row>
    <row r="83" spans="1:6" x14ac:dyDescent="0.2">
      <c r="A83" s="57"/>
      <c r="B83" s="98"/>
      <c r="C83" s="98"/>
      <c r="D83" s="98"/>
      <c r="E83" s="98"/>
      <c r="F83" s="57"/>
    </row>
    <row r="84" spans="1:6" ht="14.25" x14ac:dyDescent="0.2">
      <c r="A84" s="99" t="s">
        <v>76</v>
      </c>
      <c r="B84" s="99"/>
      <c r="C84" s="99"/>
      <c r="D84" s="99"/>
      <c r="E84" s="99"/>
      <c r="F84" s="99"/>
    </row>
    <row r="85" spans="1:6" ht="14.25" x14ac:dyDescent="0.2">
      <c r="A85" s="100" t="s">
        <v>77</v>
      </c>
      <c r="B85" s="100"/>
      <c r="C85" s="100"/>
      <c r="D85" s="100"/>
      <c r="E85" s="100"/>
      <c r="F85" s="100"/>
    </row>
    <row r="86" spans="1:6" x14ac:dyDescent="0.2">
      <c r="A86" s="57"/>
      <c r="B86" s="57"/>
      <c r="C86" s="57"/>
      <c r="D86" s="57"/>
      <c r="E86" s="57"/>
      <c r="F86" s="57"/>
    </row>
    <row r="87" spans="1:6" x14ac:dyDescent="0.2">
      <c r="A87" s="57"/>
      <c r="B87" s="92"/>
      <c r="C87" s="92"/>
      <c r="D87" s="92"/>
      <c r="E87" s="92"/>
      <c r="F87" s="57"/>
    </row>
    <row r="88" spans="1:6" ht="15" x14ac:dyDescent="0.2">
      <c r="A88" s="93" t="s">
        <v>9</v>
      </c>
      <c r="B88" s="93"/>
      <c r="C88" s="93"/>
      <c r="D88" s="93"/>
      <c r="E88" s="93"/>
      <c r="F88" s="93"/>
    </row>
    <row r="90" spans="1:6" ht="39.75" customHeight="1" x14ac:dyDescent="0.2">
      <c r="B90" s="94"/>
      <c r="C90" s="95"/>
      <c r="D90" s="95"/>
    </row>
    <row r="91" spans="1:6" ht="13.5" customHeight="1" x14ac:dyDescent="0.2"/>
    <row r="92" spans="1:6" x14ac:dyDescent="0.2">
      <c r="B92" s="77"/>
      <c r="C92" s="77"/>
      <c r="D92" s="77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714C4F31-ED5E-44C8-9E65-0CE32289AF26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D8802-0B56-48D2-B622-376E18CF2003}">
  <sheetPr>
    <pageSetUpPr fitToPage="1"/>
  </sheetPr>
  <dimension ref="A12:F92"/>
  <sheetViews>
    <sheetView view="pageBreakPreview" topLeftCell="A10" zoomScale="80" zoomScaleNormal="100" zoomScaleSheetLayoutView="80" workbookViewId="0">
      <selection activeCell="E35" sqref="E35"/>
    </sheetView>
  </sheetViews>
  <sheetFormatPr baseColWidth="10" defaultColWidth="11.42578125" defaultRowHeight="12.75" x14ac:dyDescent="0.2"/>
  <cols>
    <col min="1" max="1" width="5.140625" style="53" customWidth="1"/>
    <col min="2" max="2" width="120" style="53" customWidth="1"/>
    <col min="3" max="3" width="11.5703125" style="53" customWidth="1"/>
    <col min="4" max="4" width="17.5703125" style="53" customWidth="1"/>
    <col min="5" max="5" width="17.7109375" style="53" customWidth="1"/>
    <col min="6" max="6" width="10.5703125" style="53" customWidth="1"/>
    <col min="7" max="16384" width="11.42578125" style="53"/>
  </cols>
  <sheetData>
    <row r="12" spans="2:5" x14ac:dyDescent="0.2">
      <c r="B12" s="52"/>
      <c r="E12" s="54"/>
    </row>
    <row r="13" spans="2:5" x14ac:dyDescent="0.2">
      <c r="B13" s="52"/>
      <c r="E13" s="54"/>
    </row>
    <row r="14" spans="2:5" x14ac:dyDescent="0.2">
      <c r="B14" s="52"/>
      <c r="E14" s="54"/>
    </row>
    <row r="15" spans="2:5" x14ac:dyDescent="0.2">
      <c r="B15" s="52"/>
      <c r="E15" s="54"/>
    </row>
    <row r="16" spans="2:5" x14ac:dyDescent="0.2">
      <c r="B16" s="52"/>
      <c r="E16" s="54"/>
    </row>
    <row r="17" spans="1:6" x14ac:dyDescent="0.2">
      <c r="B17" s="52"/>
      <c r="E17" s="54"/>
    </row>
    <row r="18" spans="1:6" x14ac:dyDescent="0.2">
      <c r="B18" s="52"/>
      <c r="E18" s="54"/>
    </row>
    <row r="19" spans="1:6" x14ac:dyDescent="0.2">
      <c r="B19" s="52"/>
      <c r="E19" s="54"/>
    </row>
    <row r="20" spans="1:6" x14ac:dyDescent="0.2">
      <c r="B20" s="52"/>
      <c r="E20" s="54"/>
    </row>
    <row r="21" spans="1:6" ht="15" x14ac:dyDescent="0.2">
      <c r="A21" s="55"/>
      <c r="B21" s="56" t="s">
        <v>100</v>
      </c>
      <c r="C21" s="57"/>
      <c r="D21" s="57"/>
      <c r="E21" s="57"/>
      <c r="F21" s="57"/>
    </row>
    <row r="22" spans="1:6" ht="15" x14ac:dyDescent="0.2">
      <c r="A22" s="55"/>
      <c r="B22" s="58"/>
      <c r="C22" s="57"/>
      <c r="D22" s="57"/>
      <c r="E22" s="57"/>
      <c r="F22" s="57"/>
    </row>
    <row r="23" spans="1:6" ht="15" x14ac:dyDescent="0.2">
      <c r="A23" s="55"/>
      <c r="B23" s="58"/>
      <c r="C23" s="57"/>
      <c r="D23" s="57"/>
      <c r="E23" s="57"/>
      <c r="F23" s="57"/>
    </row>
    <row r="24" spans="1:6" ht="15" x14ac:dyDescent="0.2">
      <c r="A24" s="55"/>
      <c r="B24" s="56"/>
      <c r="C24" s="57"/>
      <c r="D24" s="57"/>
      <c r="E24" s="57"/>
      <c r="F24" s="57"/>
    </row>
    <row r="25" spans="1:6" ht="15" x14ac:dyDescent="0.2">
      <c r="A25" s="55"/>
      <c r="B25" s="34" t="s">
        <v>51</v>
      </c>
      <c r="C25" s="57"/>
      <c r="D25" s="57"/>
      <c r="E25" s="57"/>
      <c r="F25" s="57"/>
    </row>
    <row r="26" spans="1:6" ht="33.75" customHeight="1" x14ac:dyDescent="0.2">
      <c r="A26" s="55"/>
      <c r="B26" s="78" t="s">
        <v>79</v>
      </c>
      <c r="C26" s="57"/>
      <c r="D26" s="57"/>
      <c r="E26" s="57"/>
      <c r="F26" s="57"/>
    </row>
    <row r="27" spans="1:6" x14ac:dyDescent="0.2">
      <c r="A27" s="59"/>
      <c r="B27" s="57"/>
      <c r="C27" s="60"/>
      <c r="D27" s="60"/>
      <c r="E27" s="61"/>
      <c r="F27" s="57"/>
    </row>
    <row r="28" spans="1:6" ht="15" x14ac:dyDescent="0.2">
      <c r="A28" s="55"/>
      <c r="B28" s="60"/>
      <c r="C28" s="60"/>
      <c r="D28" s="62" t="s">
        <v>41</v>
      </c>
      <c r="E28" s="62" t="s">
        <v>101</v>
      </c>
      <c r="F28" s="57"/>
    </row>
    <row r="29" spans="1:6" ht="13.5" thickBot="1" x14ac:dyDescent="0.25">
      <c r="A29" s="63"/>
      <c r="B29" s="63"/>
      <c r="C29" s="63"/>
      <c r="D29" s="63"/>
      <c r="E29" s="63"/>
      <c r="F29" s="64"/>
    </row>
    <row r="30" spans="1:6" s="65" customFormat="1" ht="21.75" customHeight="1" x14ac:dyDescent="0.2">
      <c r="A30" s="91" t="s">
        <v>0</v>
      </c>
      <c r="B30" s="91"/>
      <c r="C30" s="91"/>
      <c r="D30" s="91"/>
      <c r="E30" s="91"/>
      <c r="F30" s="91"/>
    </row>
    <row r="31" spans="1:6" x14ac:dyDescent="0.2">
      <c r="A31" s="55"/>
      <c r="B31" s="59"/>
      <c r="C31" s="55"/>
      <c r="D31" s="55"/>
      <c r="E31" s="55"/>
    </row>
    <row r="32" spans="1:6" ht="14.25" x14ac:dyDescent="0.2">
      <c r="A32" s="57"/>
      <c r="B32" s="66" t="s">
        <v>7</v>
      </c>
      <c r="C32" s="66"/>
      <c r="D32" s="66"/>
      <c r="E32" s="67"/>
      <c r="F32" s="57"/>
    </row>
    <row r="33" spans="1:6" ht="14.25" x14ac:dyDescent="0.2">
      <c r="A33" s="57"/>
      <c r="B33" s="90"/>
      <c r="C33" s="90"/>
      <c r="D33" s="90"/>
      <c r="E33" s="67"/>
      <c r="F33" s="57"/>
    </row>
    <row r="34" spans="1:6" ht="14.25" x14ac:dyDescent="0.2">
      <c r="A34" s="57"/>
      <c r="B34" s="90"/>
      <c r="C34" s="90"/>
      <c r="D34" s="90"/>
      <c r="E34" s="67"/>
      <c r="F34" s="57"/>
    </row>
    <row r="35" spans="1:6" ht="14.25" x14ac:dyDescent="0.2">
      <c r="A35" s="57"/>
      <c r="B35" s="90" t="s">
        <v>102</v>
      </c>
      <c r="C35" s="90"/>
      <c r="D35" s="90"/>
      <c r="E35" s="67">
        <v>265</v>
      </c>
      <c r="F35" s="57"/>
    </row>
    <row r="36" spans="1:6" ht="14.25" x14ac:dyDescent="0.2">
      <c r="A36" s="57"/>
      <c r="B36" s="90"/>
      <c r="C36" s="90"/>
      <c r="D36" s="90"/>
      <c r="E36" s="67"/>
      <c r="F36" s="57"/>
    </row>
    <row r="37" spans="1:6" ht="14.25" x14ac:dyDescent="0.2">
      <c r="A37" s="57"/>
      <c r="B37" s="90"/>
      <c r="C37" s="90"/>
      <c r="D37" s="90"/>
      <c r="E37" s="67"/>
      <c r="F37" s="57"/>
    </row>
    <row r="38" spans="1:6" ht="14.25" x14ac:dyDescent="0.2">
      <c r="A38" s="57"/>
      <c r="B38" s="90"/>
      <c r="C38" s="90"/>
      <c r="D38" s="90"/>
      <c r="E38" s="67"/>
      <c r="F38" s="57"/>
    </row>
    <row r="39" spans="1:6" ht="14.25" x14ac:dyDescent="0.2">
      <c r="A39" s="57"/>
      <c r="B39" s="90"/>
      <c r="C39" s="90"/>
      <c r="D39" s="90"/>
      <c r="E39" s="67"/>
      <c r="F39" s="57"/>
    </row>
    <row r="40" spans="1:6" ht="14.25" x14ac:dyDescent="0.2">
      <c r="A40" s="57"/>
      <c r="B40" s="90"/>
      <c r="C40" s="90"/>
      <c r="D40" s="90"/>
      <c r="E40" s="67"/>
      <c r="F40" s="57"/>
    </row>
    <row r="41" spans="1:6" ht="14.25" x14ac:dyDescent="0.2">
      <c r="A41" s="57"/>
      <c r="B41" s="90"/>
      <c r="C41" s="90"/>
      <c r="D41" s="90"/>
      <c r="E41" s="67"/>
      <c r="F41" s="57"/>
    </row>
    <row r="42" spans="1:6" ht="14.25" x14ac:dyDescent="0.2">
      <c r="A42" s="57"/>
      <c r="B42" s="90"/>
      <c r="C42" s="90"/>
      <c r="D42" s="90"/>
      <c r="E42" s="67"/>
      <c r="F42" s="57"/>
    </row>
    <row r="43" spans="1:6" ht="14.25" x14ac:dyDescent="0.2">
      <c r="A43" s="57"/>
      <c r="B43" s="90"/>
      <c r="C43" s="90"/>
      <c r="D43" s="90"/>
      <c r="E43" s="67"/>
      <c r="F43" s="57"/>
    </row>
    <row r="44" spans="1:6" ht="14.25" x14ac:dyDescent="0.2">
      <c r="A44" s="57"/>
      <c r="B44" s="90"/>
      <c r="C44" s="90"/>
      <c r="D44" s="90"/>
      <c r="E44" s="67"/>
      <c r="F44" s="57"/>
    </row>
    <row r="45" spans="1:6" ht="14.25" x14ac:dyDescent="0.2">
      <c r="A45" s="57"/>
      <c r="B45" s="90"/>
      <c r="C45" s="90"/>
      <c r="D45" s="90"/>
      <c r="E45" s="67"/>
      <c r="F45" s="57"/>
    </row>
    <row r="46" spans="1:6" ht="14.25" x14ac:dyDescent="0.2">
      <c r="A46" s="57"/>
      <c r="B46" s="90"/>
      <c r="C46" s="90"/>
      <c r="D46" s="90"/>
      <c r="E46" s="67"/>
      <c r="F46" s="57"/>
    </row>
    <row r="47" spans="1:6" ht="14.25" x14ac:dyDescent="0.2">
      <c r="A47" s="57"/>
      <c r="B47" s="90"/>
      <c r="C47" s="90"/>
      <c r="D47" s="90"/>
      <c r="E47" s="67"/>
      <c r="F47" s="57"/>
    </row>
    <row r="48" spans="1:6" ht="14.25" x14ac:dyDescent="0.2">
      <c r="A48" s="57"/>
      <c r="B48" s="90"/>
      <c r="C48" s="90"/>
      <c r="D48" s="90"/>
      <c r="E48" s="67"/>
      <c r="F48" s="57"/>
    </row>
    <row r="49" spans="1:6" ht="14.25" x14ac:dyDescent="0.2">
      <c r="A49" s="57"/>
      <c r="B49" s="90"/>
      <c r="C49" s="90"/>
      <c r="D49" s="90"/>
      <c r="E49" s="67"/>
      <c r="F49" s="57"/>
    </row>
    <row r="50" spans="1:6" ht="14.25" x14ac:dyDescent="0.2">
      <c r="A50" s="57"/>
      <c r="B50" s="90"/>
      <c r="C50" s="90"/>
      <c r="D50" s="90"/>
      <c r="E50" s="67"/>
      <c r="F50" s="57"/>
    </row>
    <row r="51" spans="1:6" ht="14.25" x14ac:dyDescent="0.2">
      <c r="A51" s="57"/>
      <c r="B51" s="90"/>
      <c r="C51" s="90"/>
      <c r="D51" s="90"/>
      <c r="E51" s="67"/>
      <c r="F51" s="57"/>
    </row>
    <row r="52" spans="1:6" ht="14.25" x14ac:dyDescent="0.2">
      <c r="A52" s="57"/>
      <c r="B52" s="90"/>
      <c r="C52" s="90"/>
      <c r="D52" s="90"/>
      <c r="E52" s="67"/>
      <c r="F52" s="57"/>
    </row>
    <row r="53" spans="1:6" ht="14.25" x14ac:dyDescent="0.2">
      <c r="A53" s="57"/>
      <c r="B53" s="90"/>
      <c r="C53" s="90"/>
      <c r="D53" s="90"/>
      <c r="E53" s="67"/>
      <c r="F53" s="57"/>
    </row>
    <row r="54" spans="1:6" ht="14.25" x14ac:dyDescent="0.2">
      <c r="A54" s="57"/>
      <c r="B54" s="90"/>
      <c r="C54" s="90"/>
      <c r="D54" s="90"/>
      <c r="E54" s="67"/>
      <c r="F54" s="57"/>
    </row>
    <row r="55" spans="1:6" ht="14.25" x14ac:dyDescent="0.2">
      <c r="A55" s="57"/>
      <c r="B55" s="68"/>
      <c r="C55" s="68"/>
      <c r="D55" s="68"/>
      <c r="E55" s="67"/>
      <c r="F55" s="57"/>
    </row>
    <row r="56" spans="1:6" ht="14.25" x14ac:dyDescent="0.2">
      <c r="A56" s="57"/>
      <c r="B56" s="90"/>
      <c r="C56" s="90"/>
      <c r="D56" s="90"/>
      <c r="E56" s="67"/>
      <c r="F56" s="57"/>
    </row>
    <row r="57" spans="1:6" ht="14.25" x14ac:dyDescent="0.2">
      <c r="A57" s="57"/>
      <c r="B57" s="90"/>
      <c r="C57" s="90"/>
      <c r="D57" s="90"/>
      <c r="E57" s="67"/>
      <c r="F57" s="57"/>
    </row>
    <row r="58" spans="1:6" ht="14.25" x14ac:dyDescent="0.2">
      <c r="A58" s="57"/>
      <c r="B58" s="90"/>
      <c r="C58" s="90"/>
      <c r="D58" s="90"/>
      <c r="E58" s="67"/>
      <c r="F58" s="57"/>
    </row>
    <row r="59" spans="1:6" ht="14.25" x14ac:dyDescent="0.2">
      <c r="A59" s="57"/>
      <c r="B59" s="90"/>
      <c r="C59" s="90"/>
      <c r="D59" s="90"/>
      <c r="E59" s="67"/>
      <c r="F59" s="57"/>
    </row>
    <row r="60" spans="1:6" ht="14.25" x14ac:dyDescent="0.2">
      <c r="A60" s="57"/>
      <c r="B60" s="90"/>
      <c r="C60" s="90"/>
      <c r="D60" s="90"/>
      <c r="E60" s="67"/>
      <c r="F60" s="57"/>
    </row>
    <row r="61" spans="1:6" ht="14.25" x14ac:dyDescent="0.2">
      <c r="A61" s="57"/>
      <c r="B61" s="90"/>
      <c r="C61" s="90"/>
      <c r="D61" s="90"/>
      <c r="E61" s="67"/>
      <c r="F61" s="57"/>
    </row>
    <row r="62" spans="1:6" ht="14.25" x14ac:dyDescent="0.2">
      <c r="A62" s="57"/>
      <c r="B62" s="90"/>
      <c r="C62" s="90"/>
      <c r="D62" s="90"/>
      <c r="E62" s="67"/>
      <c r="F62" s="57"/>
    </row>
    <row r="63" spans="1:6" ht="14.25" x14ac:dyDescent="0.2">
      <c r="A63" s="57"/>
      <c r="B63" s="90"/>
      <c r="C63" s="90"/>
      <c r="D63" s="90"/>
      <c r="E63" s="67"/>
      <c r="F63" s="57"/>
    </row>
    <row r="64" spans="1:6" ht="14.25" x14ac:dyDescent="0.2">
      <c r="A64" s="57"/>
      <c r="B64" s="90"/>
      <c r="C64" s="90"/>
      <c r="D64" s="90"/>
      <c r="E64" s="67"/>
      <c r="F64" s="57"/>
    </row>
    <row r="65" spans="1:6" ht="14.25" x14ac:dyDescent="0.2">
      <c r="A65" s="57"/>
      <c r="B65" s="90"/>
      <c r="C65" s="90"/>
      <c r="D65" s="90"/>
      <c r="E65" s="67"/>
      <c r="F65" s="57"/>
    </row>
    <row r="66" spans="1:6" ht="14.25" x14ac:dyDescent="0.2">
      <c r="A66" s="57"/>
      <c r="B66" s="90"/>
      <c r="C66" s="90"/>
      <c r="D66" s="90"/>
      <c r="E66" s="67"/>
      <c r="F66" s="57"/>
    </row>
    <row r="67" spans="1:6" ht="14.25" x14ac:dyDescent="0.2">
      <c r="A67" s="57"/>
      <c r="B67" s="90"/>
      <c r="C67" s="90"/>
      <c r="D67" s="90"/>
      <c r="E67" s="67"/>
      <c r="F67" s="57"/>
    </row>
    <row r="68" spans="1:6" ht="13.5" customHeight="1" x14ac:dyDescent="0.2">
      <c r="A68" s="57"/>
      <c r="B68" s="90"/>
      <c r="C68" s="90"/>
      <c r="D68" s="90"/>
      <c r="E68" s="67"/>
      <c r="F68" s="57"/>
    </row>
    <row r="69" spans="1:6" ht="13.5" customHeight="1" x14ac:dyDescent="0.2">
      <c r="A69" s="57"/>
      <c r="B69" s="56" t="s">
        <v>45</v>
      </c>
      <c r="C69" s="58"/>
      <c r="D69" s="58"/>
      <c r="E69" s="38">
        <f>SUM(E35:E68)</f>
        <v>265</v>
      </c>
      <c r="F69" s="57"/>
    </row>
    <row r="70" spans="1:6" ht="13.5" customHeight="1" x14ac:dyDescent="0.2">
      <c r="A70" s="57"/>
      <c r="B70" s="69" t="s">
        <v>42</v>
      </c>
      <c r="C70" s="58"/>
      <c r="D70" s="58"/>
      <c r="E70" s="39">
        <v>0</v>
      </c>
      <c r="F70" s="57"/>
    </row>
    <row r="71" spans="1:6" ht="13.5" customHeight="1" x14ac:dyDescent="0.2">
      <c r="A71" s="57"/>
      <c r="B71" s="69" t="s">
        <v>43</v>
      </c>
      <c r="C71" s="58"/>
      <c r="D71" s="58"/>
      <c r="E71" s="39">
        <v>0</v>
      </c>
      <c r="F71" s="57"/>
    </row>
    <row r="72" spans="1:6" ht="13.5" customHeight="1" x14ac:dyDescent="0.2">
      <c r="A72" s="57"/>
      <c r="B72" s="56" t="s">
        <v>44</v>
      </c>
      <c r="C72" s="58"/>
      <c r="D72" s="58"/>
      <c r="E72" s="38">
        <f>SUM(E69:E71)</f>
        <v>265</v>
      </c>
      <c r="F72" s="57"/>
    </row>
    <row r="73" spans="1:6" ht="13.5" customHeight="1" x14ac:dyDescent="0.2">
      <c r="A73" s="57"/>
      <c r="B73" s="58" t="s">
        <v>6</v>
      </c>
      <c r="C73" s="70">
        <v>0.05</v>
      </c>
      <c r="D73" s="58"/>
      <c r="E73" s="44">
        <f>ROUND(E72*C73,2)</f>
        <v>13.25</v>
      </c>
      <c r="F73" s="57"/>
    </row>
    <row r="74" spans="1:6" ht="13.5" customHeight="1" x14ac:dyDescent="0.2">
      <c r="A74" s="57"/>
      <c r="B74" s="58" t="s">
        <v>5</v>
      </c>
      <c r="C74" s="71">
        <v>9.9750000000000005E-2</v>
      </c>
      <c r="D74" s="58"/>
      <c r="E74" s="45">
        <f>ROUND(E72*C74,2)</f>
        <v>26.43</v>
      </c>
      <c r="F74" s="57"/>
    </row>
    <row r="75" spans="1:6" ht="13.5" customHeight="1" x14ac:dyDescent="0.2">
      <c r="A75" s="57"/>
      <c r="B75" s="58"/>
      <c r="C75" s="58"/>
      <c r="D75" s="58"/>
      <c r="E75" s="72"/>
      <c r="F75" s="57"/>
    </row>
    <row r="76" spans="1:6" ht="16.5" customHeight="1" thickBot="1" x14ac:dyDescent="0.25">
      <c r="A76" s="57"/>
      <c r="B76" s="56" t="s">
        <v>46</v>
      </c>
      <c r="C76" s="58"/>
      <c r="D76" s="58"/>
      <c r="E76" s="42">
        <f>SUM(E72:E74)</f>
        <v>304.68</v>
      </c>
      <c r="F76" s="57"/>
    </row>
    <row r="77" spans="1:6" ht="15.75" thickTop="1" x14ac:dyDescent="0.2">
      <c r="A77" s="57"/>
      <c r="B77" s="96"/>
      <c r="C77" s="96"/>
      <c r="D77" s="96"/>
      <c r="E77" s="73"/>
      <c r="F77" s="57"/>
    </row>
    <row r="78" spans="1:6" ht="15" x14ac:dyDescent="0.2">
      <c r="A78" s="57"/>
      <c r="B78" s="97" t="s">
        <v>48</v>
      </c>
      <c r="C78" s="97"/>
      <c r="D78" s="97"/>
      <c r="E78" s="73">
        <v>0</v>
      </c>
      <c r="F78" s="57"/>
    </row>
    <row r="79" spans="1:6" ht="15" x14ac:dyDescent="0.2">
      <c r="A79" s="57"/>
      <c r="B79" s="96"/>
      <c r="C79" s="96"/>
      <c r="D79" s="96"/>
      <c r="E79" s="73"/>
      <c r="F79" s="57"/>
    </row>
    <row r="80" spans="1:6" ht="19.5" customHeight="1" x14ac:dyDescent="0.2">
      <c r="A80" s="57"/>
      <c r="B80" s="74" t="s">
        <v>47</v>
      </c>
      <c r="C80" s="75"/>
      <c r="D80" s="75"/>
      <c r="E80" s="76">
        <f>E76-E78</f>
        <v>304.68</v>
      </c>
      <c r="F80" s="57"/>
    </row>
    <row r="81" spans="1:6" ht="13.5" customHeight="1" x14ac:dyDescent="0.2">
      <c r="A81" s="57"/>
      <c r="B81" s="57"/>
      <c r="C81" s="57"/>
      <c r="D81" s="57"/>
      <c r="E81" s="57"/>
      <c r="F81" s="57"/>
    </row>
    <row r="82" spans="1:6" x14ac:dyDescent="0.2">
      <c r="A82" s="57"/>
      <c r="B82" s="57"/>
      <c r="C82" s="57"/>
      <c r="D82" s="57"/>
      <c r="E82" s="57"/>
      <c r="F82" s="57"/>
    </row>
    <row r="83" spans="1:6" x14ac:dyDescent="0.2">
      <c r="A83" s="57"/>
      <c r="B83" s="98"/>
      <c r="C83" s="98"/>
      <c r="D83" s="98"/>
      <c r="E83" s="98"/>
      <c r="F83" s="57"/>
    </row>
    <row r="84" spans="1:6" ht="14.25" x14ac:dyDescent="0.2">
      <c r="A84" s="99" t="s">
        <v>76</v>
      </c>
      <c r="B84" s="99"/>
      <c r="C84" s="99"/>
      <c r="D84" s="99"/>
      <c r="E84" s="99"/>
      <c r="F84" s="99"/>
    </row>
    <row r="85" spans="1:6" ht="14.25" x14ac:dyDescent="0.2">
      <c r="A85" s="100" t="s">
        <v>77</v>
      </c>
      <c r="B85" s="100"/>
      <c r="C85" s="100"/>
      <c r="D85" s="100"/>
      <c r="E85" s="100"/>
      <c r="F85" s="100"/>
    </row>
    <row r="86" spans="1:6" x14ac:dyDescent="0.2">
      <c r="A86" s="57"/>
      <c r="B86" s="57"/>
      <c r="C86" s="57"/>
      <c r="D86" s="57"/>
      <c r="E86" s="57"/>
      <c r="F86" s="57"/>
    </row>
    <row r="87" spans="1:6" x14ac:dyDescent="0.2">
      <c r="A87" s="57"/>
      <c r="B87" s="92"/>
      <c r="C87" s="92"/>
      <c r="D87" s="92"/>
      <c r="E87" s="92"/>
      <c r="F87" s="57"/>
    </row>
    <row r="88" spans="1:6" ht="15" x14ac:dyDescent="0.2">
      <c r="A88" s="93" t="s">
        <v>9</v>
      </c>
      <c r="B88" s="93"/>
      <c r="C88" s="93"/>
      <c r="D88" s="93"/>
      <c r="E88" s="93"/>
      <c r="F88" s="93"/>
    </row>
    <row r="90" spans="1:6" ht="39.75" customHeight="1" x14ac:dyDescent="0.2">
      <c r="B90" s="94"/>
      <c r="C90" s="95"/>
      <c r="D90" s="95"/>
    </row>
    <row r="91" spans="1:6" ht="13.5" customHeight="1" x14ac:dyDescent="0.2"/>
    <row r="92" spans="1:6" x14ac:dyDescent="0.2">
      <c r="B92" s="77"/>
      <c r="C92" s="77"/>
      <c r="D92" s="77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5C046C2D-FBFD-4C0A-B562-AB5B1BC51FD2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0481E-5B78-41C8-9C42-448B61DF2E62}">
  <sheetPr>
    <pageSetUpPr fitToPage="1"/>
  </sheetPr>
  <dimension ref="A12:F92"/>
  <sheetViews>
    <sheetView view="pageBreakPreview" topLeftCell="A10" zoomScale="80" zoomScaleNormal="100" zoomScaleSheetLayoutView="80" workbookViewId="0">
      <selection activeCell="B36" sqref="B36:D36"/>
    </sheetView>
  </sheetViews>
  <sheetFormatPr baseColWidth="10" defaultColWidth="11.42578125" defaultRowHeight="12.75" x14ac:dyDescent="0.2"/>
  <cols>
    <col min="1" max="1" width="5.140625" style="53" customWidth="1"/>
    <col min="2" max="2" width="120" style="53" customWidth="1"/>
    <col min="3" max="3" width="11.5703125" style="53" customWidth="1"/>
    <col min="4" max="4" width="17.5703125" style="53" customWidth="1"/>
    <col min="5" max="5" width="17.7109375" style="53" customWidth="1"/>
    <col min="6" max="6" width="10.5703125" style="53" customWidth="1"/>
    <col min="7" max="16384" width="11.42578125" style="53"/>
  </cols>
  <sheetData>
    <row r="12" spans="2:5" x14ac:dyDescent="0.2">
      <c r="B12" s="52"/>
      <c r="E12" s="54"/>
    </row>
    <row r="13" spans="2:5" x14ac:dyDescent="0.2">
      <c r="B13" s="52"/>
      <c r="E13" s="54"/>
    </row>
    <row r="14" spans="2:5" x14ac:dyDescent="0.2">
      <c r="B14" s="52"/>
      <c r="E14" s="54"/>
    </row>
    <row r="15" spans="2:5" x14ac:dyDescent="0.2">
      <c r="B15" s="52"/>
      <c r="E15" s="54"/>
    </row>
    <row r="16" spans="2:5" x14ac:dyDescent="0.2">
      <c r="B16" s="52"/>
      <c r="E16" s="54"/>
    </row>
    <row r="17" spans="1:6" x14ac:dyDescent="0.2">
      <c r="B17" s="52"/>
      <c r="E17" s="54"/>
    </row>
    <row r="18" spans="1:6" x14ac:dyDescent="0.2">
      <c r="B18" s="52"/>
      <c r="E18" s="54"/>
    </row>
    <row r="19" spans="1:6" x14ac:dyDescent="0.2">
      <c r="B19" s="52"/>
      <c r="E19" s="54"/>
    </row>
    <row r="20" spans="1:6" x14ac:dyDescent="0.2">
      <c r="B20" s="52"/>
      <c r="E20" s="54"/>
    </row>
    <row r="21" spans="1:6" ht="15" x14ac:dyDescent="0.2">
      <c r="A21" s="55"/>
      <c r="B21" s="56" t="s">
        <v>103</v>
      </c>
      <c r="C21" s="57"/>
      <c r="D21" s="57"/>
      <c r="E21" s="57"/>
      <c r="F21" s="57"/>
    </row>
    <row r="22" spans="1:6" ht="15" x14ac:dyDescent="0.2">
      <c r="A22" s="55"/>
      <c r="B22" s="58"/>
      <c r="C22" s="57"/>
      <c r="D22" s="57"/>
      <c r="E22" s="57"/>
      <c r="F22" s="57"/>
    </row>
    <row r="23" spans="1:6" ht="15" x14ac:dyDescent="0.2">
      <c r="A23" s="55"/>
      <c r="B23" s="58"/>
      <c r="C23" s="57"/>
      <c r="D23" s="57"/>
      <c r="E23" s="57"/>
      <c r="F23" s="57"/>
    </row>
    <row r="24" spans="1:6" ht="15" x14ac:dyDescent="0.2">
      <c r="A24" s="55"/>
      <c r="B24" s="56"/>
      <c r="C24" s="57"/>
      <c r="D24" s="57"/>
      <c r="E24" s="57"/>
      <c r="F24" s="57"/>
    </row>
    <row r="25" spans="1:6" ht="15" x14ac:dyDescent="0.2">
      <c r="A25" s="55"/>
      <c r="B25" s="34" t="s">
        <v>51</v>
      </c>
      <c r="C25" s="57"/>
      <c r="D25" s="57"/>
      <c r="E25" s="57"/>
      <c r="F25" s="57"/>
    </row>
    <row r="26" spans="1:6" ht="33.75" customHeight="1" x14ac:dyDescent="0.2">
      <c r="A26" s="55"/>
      <c r="B26" s="78" t="s">
        <v>79</v>
      </c>
      <c r="C26" s="57"/>
      <c r="D26" s="57"/>
      <c r="E26" s="57"/>
      <c r="F26" s="57"/>
    </row>
    <row r="27" spans="1:6" x14ac:dyDescent="0.2">
      <c r="A27" s="59"/>
      <c r="B27" s="57"/>
      <c r="C27" s="60"/>
      <c r="D27" s="60"/>
      <c r="E27" s="61"/>
      <c r="F27" s="57"/>
    </row>
    <row r="28" spans="1:6" ht="15" x14ac:dyDescent="0.2">
      <c r="A28" s="55"/>
      <c r="B28" s="60"/>
      <c r="C28" s="60"/>
      <c r="D28" s="62" t="s">
        <v>41</v>
      </c>
      <c r="E28" s="62" t="s">
        <v>104</v>
      </c>
      <c r="F28" s="57"/>
    </row>
    <row r="29" spans="1:6" ht="13.5" thickBot="1" x14ac:dyDescent="0.25">
      <c r="A29" s="63"/>
      <c r="B29" s="63"/>
      <c r="C29" s="63"/>
      <c r="D29" s="63"/>
      <c r="E29" s="63"/>
      <c r="F29" s="64"/>
    </row>
    <row r="30" spans="1:6" s="65" customFormat="1" ht="21.75" customHeight="1" x14ac:dyDescent="0.2">
      <c r="A30" s="91" t="s">
        <v>0</v>
      </c>
      <c r="B30" s="91"/>
      <c r="C30" s="91"/>
      <c r="D30" s="91"/>
      <c r="E30" s="91"/>
      <c r="F30" s="91"/>
    </row>
    <row r="31" spans="1:6" x14ac:dyDescent="0.2">
      <c r="A31" s="55"/>
      <c r="B31" s="59"/>
      <c r="C31" s="55"/>
      <c r="D31" s="55"/>
      <c r="E31" s="55"/>
    </row>
    <row r="32" spans="1:6" ht="14.25" x14ac:dyDescent="0.2">
      <c r="A32" s="57"/>
      <c r="B32" s="66" t="s">
        <v>7</v>
      </c>
      <c r="C32" s="66"/>
      <c r="D32" s="66"/>
      <c r="E32" s="67"/>
      <c r="F32" s="57"/>
    </row>
    <row r="33" spans="1:6" ht="14.25" x14ac:dyDescent="0.2">
      <c r="A33" s="57"/>
      <c r="B33" s="90"/>
      <c r="C33" s="90"/>
      <c r="D33" s="90"/>
      <c r="E33" s="67"/>
      <c r="F33" s="57"/>
    </row>
    <row r="34" spans="1:6" ht="14.25" x14ac:dyDescent="0.2">
      <c r="A34" s="57"/>
      <c r="B34" s="90"/>
      <c r="C34" s="90"/>
      <c r="D34" s="90"/>
      <c r="E34" s="67"/>
      <c r="F34" s="57"/>
    </row>
    <row r="35" spans="1:6" ht="14.25" x14ac:dyDescent="0.2">
      <c r="A35" s="57"/>
      <c r="B35" s="90" t="s">
        <v>105</v>
      </c>
      <c r="C35" s="90"/>
      <c r="D35" s="90"/>
      <c r="E35" s="67">
        <f>0.25*285</f>
        <v>71.25</v>
      </c>
      <c r="F35" s="57"/>
    </row>
    <row r="36" spans="1:6" ht="14.25" x14ac:dyDescent="0.2">
      <c r="A36" s="57"/>
      <c r="B36" s="90"/>
      <c r="C36" s="90"/>
      <c r="D36" s="90"/>
      <c r="E36" s="67"/>
      <c r="F36" s="57"/>
    </row>
    <row r="37" spans="1:6" ht="14.25" x14ac:dyDescent="0.2">
      <c r="A37" s="57"/>
      <c r="B37" s="90"/>
      <c r="C37" s="90"/>
      <c r="D37" s="90"/>
      <c r="E37" s="67"/>
      <c r="F37" s="57"/>
    </row>
    <row r="38" spans="1:6" ht="14.25" x14ac:dyDescent="0.2">
      <c r="A38" s="57"/>
      <c r="B38" s="90"/>
      <c r="C38" s="90"/>
      <c r="D38" s="90"/>
      <c r="E38" s="67"/>
      <c r="F38" s="57"/>
    </row>
    <row r="39" spans="1:6" ht="14.25" x14ac:dyDescent="0.2">
      <c r="A39" s="57"/>
      <c r="B39" s="90"/>
      <c r="C39" s="90"/>
      <c r="D39" s="90"/>
      <c r="E39" s="67"/>
      <c r="F39" s="57"/>
    </row>
    <row r="40" spans="1:6" ht="14.25" x14ac:dyDescent="0.2">
      <c r="A40" s="57"/>
      <c r="B40" s="90"/>
      <c r="C40" s="90"/>
      <c r="D40" s="90"/>
      <c r="E40" s="67"/>
      <c r="F40" s="57"/>
    </row>
    <row r="41" spans="1:6" ht="14.25" x14ac:dyDescent="0.2">
      <c r="A41" s="57"/>
      <c r="B41" s="90"/>
      <c r="C41" s="90"/>
      <c r="D41" s="90"/>
      <c r="E41" s="67"/>
      <c r="F41" s="57"/>
    </row>
    <row r="42" spans="1:6" ht="14.25" x14ac:dyDescent="0.2">
      <c r="A42" s="57"/>
      <c r="B42" s="90"/>
      <c r="C42" s="90"/>
      <c r="D42" s="90"/>
      <c r="E42" s="67"/>
      <c r="F42" s="57"/>
    </row>
    <row r="43" spans="1:6" ht="14.25" x14ac:dyDescent="0.2">
      <c r="A43" s="57"/>
      <c r="B43" s="90"/>
      <c r="C43" s="90"/>
      <c r="D43" s="90"/>
      <c r="E43" s="67"/>
      <c r="F43" s="57"/>
    </row>
    <row r="44" spans="1:6" ht="14.25" x14ac:dyDescent="0.2">
      <c r="A44" s="57"/>
      <c r="B44" s="90"/>
      <c r="C44" s="90"/>
      <c r="D44" s="90"/>
      <c r="E44" s="67"/>
      <c r="F44" s="57"/>
    </row>
    <row r="45" spans="1:6" ht="14.25" x14ac:dyDescent="0.2">
      <c r="A45" s="57"/>
      <c r="B45" s="90"/>
      <c r="C45" s="90"/>
      <c r="D45" s="90"/>
      <c r="E45" s="67"/>
      <c r="F45" s="57"/>
    </row>
    <row r="46" spans="1:6" ht="14.25" x14ac:dyDescent="0.2">
      <c r="A46" s="57"/>
      <c r="B46" s="90"/>
      <c r="C46" s="90"/>
      <c r="D46" s="90"/>
      <c r="E46" s="67"/>
      <c r="F46" s="57"/>
    </row>
    <row r="47" spans="1:6" ht="14.25" x14ac:dyDescent="0.2">
      <c r="A47" s="57"/>
      <c r="B47" s="90"/>
      <c r="C47" s="90"/>
      <c r="D47" s="90"/>
      <c r="E47" s="67"/>
      <c r="F47" s="57"/>
    </row>
    <row r="48" spans="1:6" ht="14.25" x14ac:dyDescent="0.2">
      <c r="A48" s="57"/>
      <c r="B48" s="90"/>
      <c r="C48" s="90"/>
      <c r="D48" s="90"/>
      <c r="E48" s="67"/>
      <c r="F48" s="57"/>
    </row>
    <row r="49" spans="1:6" ht="14.25" x14ac:dyDescent="0.2">
      <c r="A49" s="57"/>
      <c r="B49" s="90"/>
      <c r="C49" s="90"/>
      <c r="D49" s="90"/>
      <c r="E49" s="67"/>
      <c r="F49" s="57"/>
    </row>
    <row r="50" spans="1:6" ht="14.25" x14ac:dyDescent="0.2">
      <c r="A50" s="57"/>
      <c r="B50" s="90"/>
      <c r="C50" s="90"/>
      <c r="D50" s="90"/>
      <c r="E50" s="67"/>
      <c r="F50" s="57"/>
    </row>
    <row r="51" spans="1:6" ht="14.25" x14ac:dyDescent="0.2">
      <c r="A51" s="57"/>
      <c r="B51" s="90"/>
      <c r="C51" s="90"/>
      <c r="D51" s="90"/>
      <c r="E51" s="67"/>
      <c r="F51" s="57"/>
    </row>
    <row r="52" spans="1:6" ht="14.25" x14ac:dyDescent="0.2">
      <c r="A52" s="57"/>
      <c r="B52" s="90"/>
      <c r="C52" s="90"/>
      <c r="D52" s="90"/>
      <c r="E52" s="67"/>
      <c r="F52" s="57"/>
    </row>
    <row r="53" spans="1:6" ht="14.25" x14ac:dyDescent="0.2">
      <c r="A53" s="57"/>
      <c r="B53" s="90"/>
      <c r="C53" s="90"/>
      <c r="D53" s="90"/>
      <c r="E53" s="67"/>
      <c r="F53" s="57"/>
    </row>
    <row r="54" spans="1:6" ht="14.25" x14ac:dyDescent="0.2">
      <c r="A54" s="57"/>
      <c r="B54" s="90"/>
      <c r="C54" s="90"/>
      <c r="D54" s="90"/>
      <c r="E54" s="67"/>
      <c r="F54" s="57"/>
    </row>
    <row r="55" spans="1:6" ht="14.25" x14ac:dyDescent="0.2">
      <c r="A55" s="57"/>
      <c r="B55" s="68"/>
      <c r="C55" s="68"/>
      <c r="D55" s="68"/>
      <c r="E55" s="67"/>
      <c r="F55" s="57"/>
    </row>
    <row r="56" spans="1:6" ht="14.25" x14ac:dyDescent="0.2">
      <c r="A56" s="57"/>
      <c r="B56" s="90"/>
      <c r="C56" s="90"/>
      <c r="D56" s="90"/>
      <c r="E56" s="67"/>
      <c r="F56" s="57"/>
    </row>
    <row r="57" spans="1:6" ht="14.25" x14ac:dyDescent="0.2">
      <c r="A57" s="57"/>
      <c r="B57" s="90"/>
      <c r="C57" s="90"/>
      <c r="D57" s="90"/>
      <c r="E57" s="67"/>
      <c r="F57" s="57"/>
    </row>
    <row r="58" spans="1:6" ht="14.25" x14ac:dyDescent="0.2">
      <c r="A58" s="57"/>
      <c r="B58" s="90"/>
      <c r="C58" s="90"/>
      <c r="D58" s="90"/>
      <c r="E58" s="67"/>
      <c r="F58" s="57"/>
    </row>
    <row r="59" spans="1:6" ht="14.25" x14ac:dyDescent="0.2">
      <c r="A59" s="57"/>
      <c r="B59" s="90"/>
      <c r="C59" s="90"/>
      <c r="D59" s="90"/>
      <c r="E59" s="67"/>
      <c r="F59" s="57"/>
    </row>
    <row r="60" spans="1:6" ht="14.25" x14ac:dyDescent="0.2">
      <c r="A60" s="57"/>
      <c r="B60" s="90"/>
      <c r="C60" s="90"/>
      <c r="D60" s="90"/>
      <c r="E60" s="67"/>
      <c r="F60" s="57"/>
    </row>
    <row r="61" spans="1:6" ht="14.25" x14ac:dyDescent="0.2">
      <c r="A61" s="57"/>
      <c r="B61" s="90"/>
      <c r="C61" s="90"/>
      <c r="D61" s="90"/>
      <c r="E61" s="67"/>
      <c r="F61" s="57"/>
    </row>
    <row r="62" spans="1:6" ht="14.25" x14ac:dyDescent="0.2">
      <c r="A62" s="57"/>
      <c r="B62" s="90"/>
      <c r="C62" s="90"/>
      <c r="D62" s="90"/>
      <c r="E62" s="67"/>
      <c r="F62" s="57"/>
    </row>
    <row r="63" spans="1:6" ht="14.25" x14ac:dyDescent="0.2">
      <c r="A63" s="57"/>
      <c r="B63" s="90"/>
      <c r="C63" s="90"/>
      <c r="D63" s="90"/>
      <c r="E63" s="67"/>
      <c r="F63" s="57"/>
    </row>
    <row r="64" spans="1:6" ht="14.25" x14ac:dyDescent="0.2">
      <c r="A64" s="57"/>
      <c r="B64" s="90"/>
      <c r="C64" s="90"/>
      <c r="D64" s="90"/>
      <c r="E64" s="67"/>
      <c r="F64" s="57"/>
    </row>
    <row r="65" spans="1:6" ht="14.25" x14ac:dyDescent="0.2">
      <c r="A65" s="57"/>
      <c r="B65" s="90"/>
      <c r="C65" s="90"/>
      <c r="D65" s="90"/>
      <c r="E65" s="67"/>
      <c r="F65" s="57"/>
    </row>
    <row r="66" spans="1:6" ht="14.25" x14ac:dyDescent="0.2">
      <c r="A66" s="57"/>
      <c r="B66" s="90"/>
      <c r="C66" s="90"/>
      <c r="D66" s="90"/>
      <c r="E66" s="67"/>
      <c r="F66" s="57"/>
    </row>
    <row r="67" spans="1:6" ht="14.25" x14ac:dyDescent="0.2">
      <c r="A67" s="57"/>
      <c r="B67" s="90"/>
      <c r="C67" s="90"/>
      <c r="D67" s="90"/>
      <c r="E67" s="67"/>
      <c r="F67" s="57"/>
    </row>
    <row r="68" spans="1:6" ht="13.5" customHeight="1" x14ac:dyDescent="0.2">
      <c r="A68" s="57"/>
      <c r="B68" s="90"/>
      <c r="C68" s="90"/>
      <c r="D68" s="90"/>
      <c r="E68" s="67"/>
      <c r="F68" s="57"/>
    </row>
    <row r="69" spans="1:6" ht="13.5" customHeight="1" x14ac:dyDescent="0.2">
      <c r="A69" s="57"/>
      <c r="B69" s="56" t="s">
        <v>45</v>
      </c>
      <c r="C69" s="58"/>
      <c r="D69" s="58"/>
      <c r="E69" s="38">
        <f>SUM(E35:E68)</f>
        <v>71.25</v>
      </c>
      <c r="F69" s="57"/>
    </row>
    <row r="70" spans="1:6" ht="13.5" customHeight="1" x14ac:dyDescent="0.2">
      <c r="A70" s="57"/>
      <c r="B70" s="69" t="s">
        <v>42</v>
      </c>
      <c r="C70" s="58"/>
      <c r="D70" s="58"/>
      <c r="E70" s="39">
        <v>0</v>
      </c>
      <c r="F70" s="57"/>
    </row>
    <row r="71" spans="1:6" ht="13.5" customHeight="1" x14ac:dyDescent="0.2">
      <c r="A71" s="57"/>
      <c r="B71" s="69" t="s">
        <v>43</v>
      </c>
      <c r="C71" s="58"/>
      <c r="D71" s="58"/>
      <c r="E71" s="39">
        <v>0</v>
      </c>
      <c r="F71" s="57"/>
    </row>
    <row r="72" spans="1:6" ht="13.5" customHeight="1" x14ac:dyDescent="0.2">
      <c r="A72" s="57"/>
      <c r="B72" s="56" t="s">
        <v>44</v>
      </c>
      <c r="C72" s="58"/>
      <c r="D72" s="58"/>
      <c r="E72" s="38">
        <f>SUM(E69:E71)</f>
        <v>71.25</v>
      </c>
      <c r="F72" s="57"/>
    </row>
    <row r="73" spans="1:6" ht="13.5" customHeight="1" x14ac:dyDescent="0.2">
      <c r="A73" s="57"/>
      <c r="B73" s="58" t="s">
        <v>6</v>
      </c>
      <c r="C73" s="70">
        <v>0.05</v>
      </c>
      <c r="D73" s="58"/>
      <c r="E73" s="44">
        <f>ROUND(E72*C73,2)</f>
        <v>3.56</v>
      </c>
      <c r="F73" s="57"/>
    </row>
    <row r="74" spans="1:6" ht="13.5" customHeight="1" x14ac:dyDescent="0.2">
      <c r="A74" s="57"/>
      <c r="B74" s="58" t="s">
        <v>5</v>
      </c>
      <c r="C74" s="71">
        <v>9.9750000000000005E-2</v>
      </c>
      <c r="D74" s="58"/>
      <c r="E74" s="45">
        <f>ROUND(E72*C74,2)</f>
        <v>7.11</v>
      </c>
      <c r="F74" s="57"/>
    </row>
    <row r="75" spans="1:6" ht="13.5" customHeight="1" x14ac:dyDescent="0.2">
      <c r="A75" s="57"/>
      <c r="B75" s="58"/>
      <c r="C75" s="58"/>
      <c r="D75" s="58"/>
      <c r="E75" s="72"/>
      <c r="F75" s="57"/>
    </row>
    <row r="76" spans="1:6" ht="16.5" customHeight="1" thickBot="1" x14ac:dyDescent="0.25">
      <c r="A76" s="57"/>
      <c r="B76" s="56" t="s">
        <v>46</v>
      </c>
      <c r="C76" s="58"/>
      <c r="D76" s="58"/>
      <c r="E76" s="42">
        <f>SUM(E72:E74)</f>
        <v>81.92</v>
      </c>
      <c r="F76" s="57"/>
    </row>
    <row r="77" spans="1:6" ht="15.75" thickTop="1" x14ac:dyDescent="0.2">
      <c r="A77" s="57"/>
      <c r="B77" s="96"/>
      <c r="C77" s="96"/>
      <c r="D77" s="96"/>
      <c r="E77" s="73"/>
      <c r="F77" s="57"/>
    </row>
    <row r="78" spans="1:6" ht="15" x14ac:dyDescent="0.2">
      <c r="A78" s="57"/>
      <c r="B78" s="97" t="s">
        <v>48</v>
      </c>
      <c r="C78" s="97"/>
      <c r="D78" s="97"/>
      <c r="E78" s="73">
        <v>0</v>
      </c>
      <c r="F78" s="57"/>
    </row>
    <row r="79" spans="1:6" ht="15" x14ac:dyDescent="0.2">
      <c r="A79" s="57"/>
      <c r="B79" s="96"/>
      <c r="C79" s="96"/>
      <c r="D79" s="96"/>
      <c r="E79" s="73"/>
      <c r="F79" s="57"/>
    </row>
    <row r="80" spans="1:6" ht="19.5" customHeight="1" x14ac:dyDescent="0.2">
      <c r="A80" s="57"/>
      <c r="B80" s="74" t="s">
        <v>47</v>
      </c>
      <c r="C80" s="75"/>
      <c r="D80" s="75"/>
      <c r="E80" s="76">
        <f>E76-E78</f>
        <v>81.92</v>
      </c>
      <c r="F80" s="57"/>
    </row>
    <row r="81" spans="1:6" ht="13.5" customHeight="1" x14ac:dyDescent="0.2">
      <c r="A81" s="57"/>
      <c r="B81" s="57"/>
      <c r="C81" s="57"/>
      <c r="D81" s="57"/>
      <c r="E81" s="57"/>
      <c r="F81" s="57"/>
    </row>
    <row r="82" spans="1:6" x14ac:dyDescent="0.2">
      <c r="A82" s="57"/>
      <c r="B82" s="57"/>
      <c r="C82" s="57"/>
      <c r="D82" s="57"/>
      <c r="E82" s="57"/>
      <c r="F82" s="57"/>
    </row>
    <row r="83" spans="1:6" x14ac:dyDescent="0.2">
      <c r="A83" s="57"/>
      <c r="B83" s="98"/>
      <c r="C83" s="98"/>
      <c r="D83" s="98"/>
      <c r="E83" s="98"/>
      <c r="F83" s="57"/>
    </row>
    <row r="84" spans="1:6" ht="14.25" x14ac:dyDescent="0.2">
      <c r="A84" s="99" t="s">
        <v>76</v>
      </c>
      <c r="B84" s="99"/>
      <c r="C84" s="99"/>
      <c r="D84" s="99"/>
      <c r="E84" s="99"/>
      <c r="F84" s="99"/>
    </row>
    <row r="85" spans="1:6" ht="14.25" x14ac:dyDescent="0.2">
      <c r="A85" s="100" t="s">
        <v>77</v>
      </c>
      <c r="B85" s="100"/>
      <c r="C85" s="100"/>
      <c r="D85" s="100"/>
      <c r="E85" s="100"/>
      <c r="F85" s="100"/>
    </row>
    <row r="86" spans="1:6" x14ac:dyDescent="0.2">
      <c r="A86" s="57"/>
      <c r="B86" s="57"/>
      <c r="C86" s="57"/>
      <c r="D86" s="57"/>
      <c r="E86" s="57"/>
      <c r="F86" s="57"/>
    </row>
    <row r="87" spans="1:6" x14ac:dyDescent="0.2">
      <c r="A87" s="57"/>
      <c r="B87" s="92"/>
      <c r="C87" s="92"/>
      <c r="D87" s="92"/>
      <c r="E87" s="92"/>
      <c r="F87" s="57"/>
    </row>
    <row r="88" spans="1:6" ht="15" x14ac:dyDescent="0.2">
      <c r="A88" s="93" t="s">
        <v>9</v>
      </c>
      <c r="B88" s="93"/>
      <c r="C88" s="93"/>
      <c r="D88" s="93"/>
      <c r="E88" s="93"/>
      <c r="F88" s="93"/>
    </row>
    <row r="90" spans="1:6" ht="39.75" customHeight="1" x14ac:dyDescent="0.2">
      <c r="B90" s="94"/>
      <c r="C90" s="95"/>
      <c r="D90" s="95"/>
    </row>
    <row r="91" spans="1:6" ht="13.5" customHeight="1" x14ac:dyDescent="0.2"/>
    <row r="92" spans="1:6" x14ac:dyDescent="0.2">
      <c r="B92" s="77"/>
      <c r="C92" s="77"/>
      <c r="D92" s="77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02AFAA28-CE7B-4B5A-847F-B8D249032F50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18B7D-DB9A-4CF4-999F-8CB1C02B9D4D}">
  <sheetPr>
    <pageSetUpPr fitToPage="1"/>
  </sheetPr>
  <dimension ref="A12:F92"/>
  <sheetViews>
    <sheetView view="pageBreakPreview" topLeftCell="A6" zoomScale="80" zoomScaleNormal="100" zoomScaleSheetLayoutView="80" workbookViewId="0">
      <selection activeCell="E29" sqref="E29"/>
    </sheetView>
  </sheetViews>
  <sheetFormatPr baseColWidth="10" defaultColWidth="11.42578125" defaultRowHeight="12.75" x14ac:dyDescent="0.2"/>
  <cols>
    <col min="1" max="1" width="5.140625" style="53" customWidth="1"/>
    <col min="2" max="2" width="120" style="53" customWidth="1"/>
    <col min="3" max="3" width="11.5703125" style="53" customWidth="1"/>
    <col min="4" max="4" width="17.5703125" style="53" customWidth="1"/>
    <col min="5" max="5" width="17.7109375" style="53" customWidth="1"/>
    <col min="6" max="6" width="10.5703125" style="53" customWidth="1"/>
    <col min="7" max="16384" width="11.42578125" style="53"/>
  </cols>
  <sheetData>
    <row r="12" spans="2:5" x14ac:dyDescent="0.2">
      <c r="B12" s="52"/>
      <c r="E12" s="54"/>
    </row>
    <row r="13" spans="2:5" x14ac:dyDescent="0.2">
      <c r="B13" s="52"/>
      <c r="E13" s="54"/>
    </row>
    <row r="14" spans="2:5" x14ac:dyDescent="0.2">
      <c r="B14" s="52"/>
      <c r="E14" s="54"/>
    </row>
    <row r="15" spans="2:5" x14ac:dyDescent="0.2">
      <c r="B15" s="52"/>
      <c r="E15" s="54"/>
    </row>
    <row r="16" spans="2:5" x14ac:dyDescent="0.2">
      <c r="B16" s="52"/>
      <c r="E16" s="54"/>
    </row>
    <row r="17" spans="1:6" x14ac:dyDescent="0.2">
      <c r="B17" s="52"/>
      <c r="E17" s="54"/>
    </row>
    <row r="18" spans="1:6" x14ac:dyDescent="0.2">
      <c r="B18" s="52"/>
      <c r="E18" s="54"/>
    </row>
    <row r="19" spans="1:6" x14ac:dyDescent="0.2">
      <c r="B19" s="52"/>
      <c r="E19" s="54"/>
    </row>
    <row r="20" spans="1:6" x14ac:dyDescent="0.2">
      <c r="B20" s="52"/>
      <c r="E20" s="54"/>
    </row>
    <row r="21" spans="1:6" ht="15" x14ac:dyDescent="0.2">
      <c r="A21" s="55"/>
      <c r="B21" s="56" t="s">
        <v>106</v>
      </c>
      <c r="C21" s="57"/>
      <c r="D21" s="57"/>
      <c r="E21" s="57"/>
      <c r="F21" s="57"/>
    </row>
    <row r="22" spans="1:6" ht="15" x14ac:dyDescent="0.2">
      <c r="A22" s="55"/>
      <c r="B22" s="58"/>
      <c r="C22" s="57"/>
      <c r="D22" s="57"/>
      <c r="E22" s="57"/>
      <c r="F22" s="57"/>
    </row>
    <row r="23" spans="1:6" ht="15" x14ac:dyDescent="0.2">
      <c r="A23" s="55"/>
      <c r="B23" s="58"/>
      <c r="C23" s="57"/>
      <c r="D23" s="57"/>
      <c r="E23" s="57"/>
      <c r="F23" s="57"/>
    </row>
    <row r="24" spans="1:6" ht="15" x14ac:dyDescent="0.2">
      <c r="A24" s="55"/>
      <c r="B24" s="56"/>
      <c r="C24" s="57"/>
      <c r="D24" s="57"/>
      <c r="E24" s="57"/>
      <c r="F24" s="57"/>
    </row>
    <row r="25" spans="1:6" ht="15" x14ac:dyDescent="0.2">
      <c r="A25" s="55"/>
      <c r="B25" s="34" t="s">
        <v>51</v>
      </c>
      <c r="C25" s="57"/>
      <c r="D25" s="57"/>
      <c r="E25" s="57"/>
      <c r="F25" s="57"/>
    </row>
    <row r="26" spans="1:6" ht="33.75" customHeight="1" x14ac:dyDescent="0.2">
      <c r="A26" s="55"/>
      <c r="B26" s="78" t="s">
        <v>79</v>
      </c>
      <c r="C26" s="57"/>
      <c r="D26" s="57"/>
      <c r="E26" s="57"/>
      <c r="F26" s="57"/>
    </row>
    <row r="27" spans="1:6" x14ac:dyDescent="0.2">
      <c r="A27" s="59"/>
      <c r="B27" s="57"/>
      <c r="C27" s="60"/>
      <c r="D27" s="60"/>
      <c r="E27" s="61"/>
      <c r="F27" s="57"/>
    </row>
    <row r="28" spans="1:6" ht="15" x14ac:dyDescent="0.2">
      <c r="A28" s="55"/>
      <c r="B28" s="60"/>
      <c r="C28" s="60"/>
      <c r="D28" s="62" t="s">
        <v>41</v>
      </c>
      <c r="E28" s="62" t="s">
        <v>110</v>
      </c>
      <c r="F28" s="57"/>
    </row>
    <row r="29" spans="1:6" ht="13.5" thickBot="1" x14ac:dyDescent="0.25">
      <c r="A29" s="63"/>
      <c r="B29" s="63"/>
      <c r="C29" s="63"/>
      <c r="D29" s="63"/>
      <c r="E29" s="63"/>
      <c r="F29" s="64"/>
    </row>
    <row r="30" spans="1:6" s="65" customFormat="1" ht="21.75" customHeight="1" x14ac:dyDescent="0.2">
      <c r="A30" s="91" t="s">
        <v>0</v>
      </c>
      <c r="B30" s="91"/>
      <c r="C30" s="91"/>
      <c r="D30" s="91"/>
      <c r="E30" s="91"/>
      <c r="F30" s="91"/>
    </row>
    <row r="31" spans="1:6" x14ac:dyDescent="0.2">
      <c r="A31" s="55"/>
      <c r="B31" s="59"/>
      <c r="C31" s="55"/>
      <c r="D31" s="55"/>
      <c r="E31" s="55"/>
    </row>
    <row r="32" spans="1:6" ht="14.25" x14ac:dyDescent="0.2">
      <c r="A32" s="57"/>
      <c r="B32" s="66" t="s">
        <v>7</v>
      </c>
      <c r="C32" s="66"/>
      <c r="D32" s="66"/>
      <c r="E32" s="67"/>
      <c r="F32" s="57"/>
    </row>
    <row r="33" spans="1:6" ht="14.25" x14ac:dyDescent="0.2">
      <c r="A33" s="57"/>
      <c r="B33" s="90"/>
      <c r="C33" s="90"/>
      <c r="D33" s="90"/>
      <c r="E33" s="67"/>
      <c r="F33" s="57"/>
    </row>
    <row r="34" spans="1:6" ht="14.25" x14ac:dyDescent="0.2">
      <c r="A34" s="57"/>
      <c r="B34" s="90"/>
      <c r="C34" s="90"/>
      <c r="D34" s="90"/>
      <c r="E34" s="67"/>
      <c r="F34" s="57"/>
    </row>
    <row r="35" spans="1:6" ht="14.25" x14ac:dyDescent="0.2">
      <c r="A35" s="57"/>
      <c r="B35" s="90" t="s">
        <v>107</v>
      </c>
      <c r="C35" s="90"/>
      <c r="D35" s="90"/>
      <c r="E35" s="67">
        <f>0.4*285</f>
        <v>114</v>
      </c>
      <c r="F35" s="57"/>
    </row>
    <row r="36" spans="1:6" ht="14.25" x14ac:dyDescent="0.2">
      <c r="A36" s="57"/>
      <c r="B36" s="90"/>
      <c r="C36" s="90"/>
      <c r="D36" s="90"/>
      <c r="E36" s="67"/>
      <c r="F36" s="57"/>
    </row>
    <row r="37" spans="1:6" ht="14.25" x14ac:dyDescent="0.2">
      <c r="A37" s="57"/>
      <c r="B37" s="90"/>
      <c r="C37" s="90"/>
      <c r="D37" s="90"/>
      <c r="E37" s="67"/>
      <c r="F37" s="57"/>
    </row>
    <row r="38" spans="1:6" ht="14.25" x14ac:dyDescent="0.2">
      <c r="A38" s="57"/>
      <c r="B38" s="90" t="s">
        <v>108</v>
      </c>
      <c r="C38" s="90"/>
      <c r="D38" s="90"/>
      <c r="E38" s="67">
        <f>0.4*285</f>
        <v>114</v>
      </c>
      <c r="F38" s="57"/>
    </row>
    <row r="39" spans="1:6" ht="14.25" x14ac:dyDescent="0.2">
      <c r="A39" s="57"/>
      <c r="B39" s="90"/>
      <c r="C39" s="90"/>
      <c r="D39" s="90"/>
      <c r="E39" s="67"/>
      <c r="F39" s="57"/>
    </row>
    <row r="40" spans="1:6" ht="14.25" x14ac:dyDescent="0.2">
      <c r="A40" s="57"/>
      <c r="B40" s="90"/>
      <c r="C40" s="90"/>
      <c r="D40" s="90"/>
      <c r="E40" s="67"/>
      <c r="F40" s="57"/>
    </row>
    <row r="41" spans="1:6" ht="14.25" x14ac:dyDescent="0.2">
      <c r="A41" s="57"/>
      <c r="B41" s="90" t="s">
        <v>109</v>
      </c>
      <c r="C41" s="90"/>
      <c r="D41" s="90"/>
      <c r="E41" s="67">
        <f>0.4*285</f>
        <v>114</v>
      </c>
      <c r="F41" s="57"/>
    </row>
    <row r="42" spans="1:6" ht="14.25" x14ac:dyDescent="0.2">
      <c r="A42" s="57"/>
      <c r="B42" s="90"/>
      <c r="C42" s="90"/>
      <c r="D42" s="90"/>
      <c r="E42" s="67"/>
      <c r="F42" s="57"/>
    </row>
    <row r="43" spans="1:6" ht="14.25" x14ac:dyDescent="0.2">
      <c r="A43" s="57"/>
      <c r="B43" s="90"/>
      <c r="C43" s="90"/>
      <c r="D43" s="90"/>
      <c r="E43" s="67"/>
      <c r="F43" s="57"/>
    </row>
    <row r="44" spans="1:6" ht="14.25" x14ac:dyDescent="0.2">
      <c r="A44" s="57"/>
      <c r="B44" s="90"/>
      <c r="C44" s="90"/>
      <c r="D44" s="90"/>
      <c r="E44" s="67"/>
      <c r="F44" s="57"/>
    </row>
    <row r="45" spans="1:6" ht="14.25" x14ac:dyDescent="0.2">
      <c r="A45" s="57"/>
      <c r="B45" s="90"/>
      <c r="C45" s="90"/>
      <c r="D45" s="90"/>
      <c r="E45" s="67"/>
      <c r="F45" s="57"/>
    </row>
    <row r="46" spans="1:6" ht="14.25" x14ac:dyDescent="0.2">
      <c r="A46" s="57"/>
      <c r="B46" s="90"/>
      <c r="C46" s="90"/>
      <c r="D46" s="90"/>
      <c r="E46" s="67"/>
      <c r="F46" s="57"/>
    </row>
    <row r="47" spans="1:6" ht="14.25" x14ac:dyDescent="0.2">
      <c r="A47" s="57"/>
      <c r="B47" s="90"/>
      <c r="C47" s="90"/>
      <c r="D47" s="90"/>
      <c r="E47" s="67"/>
      <c r="F47" s="57"/>
    </row>
    <row r="48" spans="1:6" ht="14.25" x14ac:dyDescent="0.2">
      <c r="A48" s="57"/>
      <c r="B48" s="90"/>
      <c r="C48" s="90"/>
      <c r="D48" s="90"/>
      <c r="E48" s="67"/>
      <c r="F48" s="57"/>
    </row>
    <row r="49" spans="1:6" ht="14.25" x14ac:dyDescent="0.2">
      <c r="A49" s="57"/>
      <c r="B49" s="90"/>
      <c r="C49" s="90"/>
      <c r="D49" s="90"/>
      <c r="E49" s="67"/>
      <c r="F49" s="57"/>
    </row>
    <row r="50" spans="1:6" ht="14.25" x14ac:dyDescent="0.2">
      <c r="A50" s="57"/>
      <c r="B50" s="90"/>
      <c r="C50" s="90"/>
      <c r="D50" s="90"/>
      <c r="E50" s="67"/>
      <c r="F50" s="57"/>
    </row>
    <row r="51" spans="1:6" ht="14.25" x14ac:dyDescent="0.2">
      <c r="A51" s="57"/>
      <c r="B51" s="90"/>
      <c r="C51" s="90"/>
      <c r="D51" s="90"/>
      <c r="E51" s="67"/>
      <c r="F51" s="57"/>
    </row>
    <row r="52" spans="1:6" ht="14.25" x14ac:dyDescent="0.2">
      <c r="A52" s="57"/>
      <c r="B52" s="90"/>
      <c r="C52" s="90"/>
      <c r="D52" s="90"/>
      <c r="E52" s="67"/>
      <c r="F52" s="57"/>
    </row>
    <row r="53" spans="1:6" ht="14.25" x14ac:dyDescent="0.2">
      <c r="A53" s="57"/>
      <c r="B53" s="90"/>
      <c r="C53" s="90"/>
      <c r="D53" s="90"/>
      <c r="E53" s="67"/>
      <c r="F53" s="57"/>
    </row>
    <row r="54" spans="1:6" ht="14.25" x14ac:dyDescent="0.2">
      <c r="A54" s="57"/>
      <c r="B54" s="90"/>
      <c r="C54" s="90"/>
      <c r="D54" s="90"/>
      <c r="E54" s="67"/>
      <c r="F54" s="57"/>
    </row>
    <row r="55" spans="1:6" ht="14.25" x14ac:dyDescent="0.2">
      <c r="A55" s="57"/>
      <c r="B55" s="68"/>
      <c r="C55" s="68"/>
      <c r="D55" s="68"/>
      <c r="E55" s="67"/>
      <c r="F55" s="57"/>
    </row>
    <row r="56" spans="1:6" ht="14.25" x14ac:dyDescent="0.2">
      <c r="A56" s="57"/>
      <c r="B56" s="90"/>
      <c r="C56" s="90"/>
      <c r="D56" s="90"/>
      <c r="E56" s="67"/>
      <c r="F56" s="57"/>
    </row>
    <row r="57" spans="1:6" ht="14.25" x14ac:dyDescent="0.2">
      <c r="A57" s="57"/>
      <c r="B57" s="90"/>
      <c r="C57" s="90"/>
      <c r="D57" s="90"/>
      <c r="E57" s="67"/>
      <c r="F57" s="57"/>
    </row>
    <row r="58" spans="1:6" ht="14.25" x14ac:dyDescent="0.2">
      <c r="A58" s="57"/>
      <c r="B58" s="90"/>
      <c r="C58" s="90"/>
      <c r="D58" s="90"/>
      <c r="E58" s="67"/>
      <c r="F58" s="57"/>
    </row>
    <row r="59" spans="1:6" ht="14.25" x14ac:dyDescent="0.2">
      <c r="A59" s="57"/>
      <c r="B59" s="90"/>
      <c r="C59" s="90"/>
      <c r="D59" s="90"/>
      <c r="E59" s="67"/>
      <c r="F59" s="57"/>
    </row>
    <row r="60" spans="1:6" ht="14.25" x14ac:dyDescent="0.2">
      <c r="A60" s="57"/>
      <c r="B60" s="90"/>
      <c r="C60" s="90"/>
      <c r="D60" s="90"/>
      <c r="E60" s="67"/>
      <c r="F60" s="57"/>
    </row>
    <row r="61" spans="1:6" ht="14.25" x14ac:dyDescent="0.2">
      <c r="A61" s="57"/>
      <c r="B61" s="90"/>
      <c r="C61" s="90"/>
      <c r="D61" s="90"/>
      <c r="E61" s="67"/>
      <c r="F61" s="57"/>
    </row>
    <row r="62" spans="1:6" ht="14.25" x14ac:dyDescent="0.2">
      <c r="A62" s="57"/>
      <c r="B62" s="90"/>
      <c r="C62" s="90"/>
      <c r="D62" s="90"/>
      <c r="E62" s="67"/>
      <c r="F62" s="57"/>
    </row>
    <row r="63" spans="1:6" ht="14.25" x14ac:dyDescent="0.2">
      <c r="A63" s="57"/>
      <c r="B63" s="90"/>
      <c r="C63" s="90"/>
      <c r="D63" s="90"/>
      <c r="E63" s="67"/>
      <c r="F63" s="57"/>
    </row>
    <row r="64" spans="1:6" ht="14.25" x14ac:dyDescent="0.2">
      <c r="A64" s="57"/>
      <c r="B64" s="90"/>
      <c r="C64" s="90"/>
      <c r="D64" s="90"/>
      <c r="E64" s="67"/>
      <c r="F64" s="57"/>
    </row>
    <row r="65" spans="1:6" ht="14.25" x14ac:dyDescent="0.2">
      <c r="A65" s="57"/>
      <c r="B65" s="90"/>
      <c r="C65" s="90"/>
      <c r="D65" s="90"/>
      <c r="E65" s="67"/>
      <c r="F65" s="57"/>
    </row>
    <row r="66" spans="1:6" ht="14.25" x14ac:dyDescent="0.2">
      <c r="A66" s="57"/>
      <c r="B66" s="90"/>
      <c r="C66" s="90"/>
      <c r="D66" s="90"/>
      <c r="E66" s="67"/>
      <c r="F66" s="57"/>
    </row>
    <row r="67" spans="1:6" ht="14.25" x14ac:dyDescent="0.2">
      <c r="A67" s="57"/>
      <c r="B67" s="90"/>
      <c r="C67" s="90"/>
      <c r="D67" s="90"/>
      <c r="E67" s="67"/>
      <c r="F67" s="57"/>
    </row>
    <row r="68" spans="1:6" ht="13.5" customHeight="1" x14ac:dyDescent="0.2">
      <c r="A68" s="57"/>
      <c r="B68" s="90"/>
      <c r="C68" s="90"/>
      <c r="D68" s="90"/>
      <c r="E68" s="67"/>
      <c r="F68" s="57"/>
    </row>
    <row r="69" spans="1:6" ht="13.5" customHeight="1" x14ac:dyDescent="0.2">
      <c r="A69" s="57"/>
      <c r="B69" s="56" t="s">
        <v>45</v>
      </c>
      <c r="C69" s="58"/>
      <c r="D69" s="58"/>
      <c r="E69" s="38">
        <f>SUM(E35:E68)</f>
        <v>342</v>
      </c>
      <c r="F69" s="57"/>
    </row>
    <row r="70" spans="1:6" ht="13.5" customHeight="1" x14ac:dyDescent="0.2">
      <c r="A70" s="57"/>
      <c r="B70" s="69" t="s">
        <v>42</v>
      </c>
      <c r="C70" s="58"/>
      <c r="D70" s="58"/>
      <c r="E70" s="39">
        <v>0</v>
      </c>
      <c r="F70" s="57"/>
    </row>
    <row r="71" spans="1:6" ht="13.5" customHeight="1" x14ac:dyDescent="0.2">
      <c r="A71" s="57"/>
      <c r="B71" s="69" t="s">
        <v>43</v>
      </c>
      <c r="C71" s="58"/>
      <c r="D71" s="58"/>
      <c r="E71" s="39">
        <v>0</v>
      </c>
      <c r="F71" s="57"/>
    </row>
    <row r="72" spans="1:6" ht="13.5" customHeight="1" x14ac:dyDescent="0.2">
      <c r="A72" s="57"/>
      <c r="B72" s="56" t="s">
        <v>44</v>
      </c>
      <c r="C72" s="58"/>
      <c r="D72" s="58"/>
      <c r="E72" s="38">
        <f>SUM(E69:E71)</f>
        <v>342</v>
      </c>
      <c r="F72" s="57"/>
    </row>
    <row r="73" spans="1:6" ht="13.5" customHeight="1" x14ac:dyDescent="0.2">
      <c r="A73" s="57"/>
      <c r="B73" s="58" t="s">
        <v>6</v>
      </c>
      <c r="C73" s="70">
        <v>0.05</v>
      </c>
      <c r="D73" s="58"/>
      <c r="E73" s="44">
        <f>ROUND(E72*C73,2)</f>
        <v>17.100000000000001</v>
      </c>
      <c r="F73" s="57"/>
    </row>
    <row r="74" spans="1:6" ht="13.5" customHeight="1" x14ac:dyDescent="0.2">
      <c r="A74" s="57"/>
      <c r="B74" s="58" t="s">
        <v>5</v>
      </c>
      <c r="C74" s="71">
        <v>9.9750000000000005E-2</v>
      </c>
      <c r="D74" s="58"/>
      <c r="E74" s="45">
        <f>ROUND(E72*C74,2)</f>
        <v>34.11</v>
      </c>
      <c r="F74" s="57"/>
    </row>
    <row r="75" spans="1:6" ht="13.5" customHeight="1" x14ac:dyDescent="0.2">
      <c r="A75" s="57"/>
      <c r="B75" s="58"/>
      <c r="C75" s="58"/>
      <c r="D75" s="58"/>
      <c r="E75" s="72"/>
      <c r="F75" s="57"/>
    </row>
    <row r="76" spans="1:6" ht="16.5" customHeight="1" thickBot="1" x14ac:dyDescent="0.25">
      <c r="A76" s="57"/>
      <c r="B76" s="56" t="s">
        <v>46</v>
      </c>
      <c r="C76" s="58"/>
      <c r="D76" s="58"/>
      <c r="E76" s="42">
        <f>SUM(E72:E74)</f>
        <v>393.21000000000004</v>
      </c>
      <c r="F76" s="57"/>
    </row>
    <row r="77" spans="1:6" ht="15.75" thickTop="1" x14ac:dyDescent="0.2">
      <c r="A77" s="57"/>
      <c r="B77" s="96"/>
      <c r="C77" s="96"/>
      <c r="D77" s="96"/>
      <c r="E77" s="73"/>
      <c r="F77" s="57"/>
    </row>
    <row r="78" spans="1:6" ht="15" x14ac:dyDescent="0.2">
      <c r="A78" s="57"/>
      <c r="B78" s="97" t="s">
        <v>48</v>
      </c>
      <c r="C78" s="97"/>
      <c r="D78" s="97"/>
      <c r="E78" s="73">
        <v>0</v>
      </c>
      <c r="F78" s="57"/>
    </row>
    <row r="79" spans="1:6" ht="15" x14ac:dyDescent="0.2">
      <c r="A79" s="57"/>
      <c r="B79" s="96"/>
      <c r="C79" s="96"/>
      <c r="D79" s="96"/>
      <c r="E79" s="73"/>
      <c r="F79" s="57"/>
    </row>
    <row r="80" spans="1:6" ht="19.5" customHeight="1" x14ac:dyDescent="0.2">
      <c r="A80" s="57"/>
      <c r="B80" s="74" t="s">
        <v>47</v>
      </c>
      <c r="C80" s="75"/>
      <c r="D80" s="75"/>
      <c r="E80" s="76">
        <f>E76-E78</f>
        <v>393.21000000000004</v>
      </c>
      <c r="F80" s="57"/>
    </row>
    <row r="81" spans="1:6" ht="13.5" customHeight="1" x14ac:dyDescent="0.2">
      <c r="A81" s="57"/>
      <c r="B81" s="57"/>
      <c r="C81" s="57"/>
      <c r="D81" s="57"/>
      <c r="E81" s="57"/>
      <c r="F81" s="57"/>
    </row>
    <row r="82" spans="1:6" x14ac:dyDescent="0.2">
      <c r="A82" s="57"/>
      <c r="B82" s="57"/>
      <c r="C82" s="57"/>
      <c r="D82" s="57"/>
      <c r="E82" s="57"/>
      <c r="F82" s="57"/>
    </row>
    <row r="83" spans="1:6" x14ac:dyDescent="0.2">
      <c r="A83" s="57"/>
      <c r="B83" s="98"/>
      <c r="C83" s="98"/>
      <c r="D83" s="98"/>
      <c r="E83" s="98"/>
      <c r="F83" s="57"/>
    </row>
    <row r="84" spans="1:6" ht="14.25" x14ac:dyDescent="0.2">
      <c r="A84" s="99" t="s">
        <v>76</v>
      </c>
      <c r="B84" s="99"/>
      <c r="C84" s="99"/>
      <c r="D84" s="99"/>
      <c r="E84" s="99"/>
      <c r="F84" s="99"/>
    </row>
    <row r="85" spans="1:6" ht="14.25" x14ac:dyDescent="0.2">
      <c r="A85" s="100" t="s">
        <v>77</v>
      </c>
      <c r="B85" s="100"/>
      <c r="C85" s="100"/>
      <c r="D85" s="100"/>
      <c r="E85" s="100"/>
      <c r="F85" s="100"/>
    </row>
    <row r="86" spans="1:6" x14ac:dyDescent="0.2">
      <c r="A86" s="57"/>
      <c r="B86" s="57"/>
      <c r="C86" s="57"/>
      <c r="D86" s="57"/>
      <c r="E86" s="57"/>
      <c r="F86" s="57"/>
    </row>
    <row r="87" spans="1:6" x14ac:dyDescent="0.2">
      <c r="A87" s="57"/>
      <c r="B87" s="92"/>
      <c r="C87" s="92"/>
      <c r="D87" s="92"/>
      <c r="E87" s="92"/>
      <c r="F87" s="57"/>
    </row>
    <row r="88" spans="1:6" ht="15" x14ac:dyDescent="0.2">
      <c r="A88" s="93" t="s">
        <v>9</v>
      </c>
      <c r="B88" s="93"/>
      <c r="C88" s="93"/>
      <c r="D88" s="93"/>
      <c r="E88" s="93"/>
      <c r="F88" s="93"/>
    </row>
    <row r="90" spans="1:6" ht="39.75" customHeight="1" x14ac:dyDescent="0.2">
      <c r="B90" s="94"/>
      <c r="C90" s="95"/>
      <c r="D90" s="95"/>
    </row>
    <row r="91" spans="1:6" ht="13.5" customHeight="1" x14ac:dyDescent="0.2"/>
    <row r="92" spans="1:6" x14ac:dyDescent="0.2">
      <c r="B92" s="77"/>
      <c r="C92" s="77"/>
      <c r="D92" s="77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A1E77612-E313-40AB-A2E5-5BCDFCB58D25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62B63-A901-4E4D-A35D-D0980F03E133}">
  <sheetPr>
    <pageSetUpPr fitToPage="1"/>
  </sheetPr>
  <dimension ref="A12:F92"/>
  <sheetViews>
    <sheetView view="pageBreakPreview" topLeftCell="A28" zoomScale="80" zoomScaleNormal="100" zoomScaleSheetLayoutView="80" workbookViewId="0">
      <selection activeCell="E38" sqref="E38"/>
    </sheetView>
  </sheetViews>
  <sheetFormatPr baseColWidth="10" defaultColWidth="11.42578125" defaultRowHeight="12.75" x14ac:dyDescent="0.2"/>
  <cols>
    <col min="1" max="1" width="5.140625" style="53" customWidth="1"/>
    <col min="2" max="2" width="120" style="53" customWidth="1"/>
    <col min="3" max="3" width="11.5703125" style="53" customWidth="1"/>
    <col min="4" max="4" width="17.5703125" style="53" customWidth="1"/>
    <col min="5" max="5" width="17.7109375" style="53" customWidth="1"/>
    <col min="6" max="6" width="10.5703125" style="53" customWidth="1"/>
    <col min="7" max="16384" width="11.42578125" style="53"/>
  </cols>
  <sheetData>
    <row r="12" spans="2:5" x14ac:dyDescent="0.2">
      <c r="B12" s="52"/>
      <c r="E12" s="54"/>
    </row>
    <row r="13" spans="2:5" x14ac:dyDescent="0.2">
      <c r="B13" s="52"/>
      <c r="E13" s="54"/>
    </row>
    <row r="14" spans="2:5" x14ac:dyDescent="0.2">
      <c r="B14" s="52"/>
      <c r="E14" s="54"/>
    </row>
    <row r="15" spans="2:5" x14ac:dyDescent="0.2">
      <c r="B15" s="52"/>
      <c r="E15" s="54"/>
    </row>
    <row r="16" spans="2:5" x14ac:dyDescent="0.2">
      <c r="B16" s="52"/>
      <c r="E16" s="54"/>
    </row>
    <row r="17" spans="1:6" x14ac:dyDescent="0.2">
      <c r="B17" s="52"/>
      <c r="E17" s="54"/>
    </row>
    <row r="18" spans="1:6" x14ac:dyDescent="0.2">
      <c r="B18" s="52"/>
      <c r="E18" s="54"/>
    </row>
    <row r="19" spans="1:6" x14ac:dyDescent="0.2">
      <c r="B19" s="52"/>
      <c r="E19" s="54"/>
    </row>
    <row r="20" spans="1:6" x14ac:dyDescent="0.2">
      <c r="B20" s="52"/>
      <c r="E20" s="54"/>
    </row>
    <row r="21" spans="1:6" ht="15" x14ac:dyDescent="0.2">
      <c r="A21" s="55"/>
      <c r="B21" s="56" t="s">
        <v>111</v>
      </c>
      <c r="C21" s="57"/>
      <c r="D21" s="57"/>
      <c r="E21" s="57"/>
      <c r="F21" s="57"/>
    </row>
    <row r="22" spans="1:6" ht="15" x14ac:dyDescent="0.2">
      <c r="A22" s="55"/>
      <c r="B22" s="58"/>
      <c r="C22" s="57"/>
      <c r="D22" s="57"/>
      <c r="E22" s="57"/>
      <c r="F22" s="57"/>
    </row>
    <row r="23" spans="1:6" ht="15" x14ac:dyDescent="0.2">
      <c r="A23" s="55"/>
      <c r="B23" s="58"/>
      <c r="C23" s="57"/>
      <c r="D23" s="57"/>
      <c r="E23" s="57"/>
      <c r="F23" s="57"/>
    </row>
    <row r="24" spans="1:6" ht="15" x14ac:dyDescent="0.2">
      <c r="A24" s="55"/>
      <c r="B24" s="56"/>
      <c r="C24" s="57"/>
      <c r="D24" s="57"/>
      <c r="E24" s="57"/>
      <c r="F24" s="57"/>
    </row>
    <row r="25" spans="1:6" ht="15" x14ac:dyDescent="0.2">
      <c r="A25" s="55"/>
      <c r="B25" s="34" t="s">
        <v>51</v>
      </c>
      <c r="C25" s="57"/>
      <c r="D25" s="57"/>
      <c r="E25" s="57"/>
      <c r="F25" s="57"/>
    </row>
    <row r="26" spans="1:6" ht="33.75" customHeight="1" x14ac:dyDescent="0.2">
      <c r="A26" s="55"/>
      <c r="B26" s="78" t="s">
        <v>79</v>
      </c>
      <c r="C26" s="57"/>
      <c r="D26" s="57"/>
      <c r="E26" s="57"/>
      <c r="F26" s="57"/>
    </row>
    <row r="27" spans="1:6" x14ac:dyDescent="0.2">
      <c r="A27" s="59"/>
      <c r="B27" s="57"/>
      <c r="C27" s="60"/>
      <c r="D27" s="60"/>
      <c r="E27" s="61"/>
      <c r="F27" s="57"/>
    </row>
    <row r="28" spans="1:6" ht="15" x14ac:dyDescent="0.2">
      <c r="A28" s="55"/>
      <c r="B28" s="60"/>
      <c r="C28" s="60"/>
      <c r="D28" s="62" t="s">
        <v>41</v>
      </c>
      <c r="E28" s="62" t="s">
        <v>112</v>
      </c>
      <c r="F28" s="57"/>
    </row>
    <row r="29" spans="1:6" ht="13.5" thickBot="1" x14ac:dyDescent="0.25">
      <c r="A29" s="63"/>
      <c r="B29" s="63"/>
      <c r="C29" s="63"/>
      <c r="D29" s="63"/>
      <c r="E29" s="63"/>
      <c r="F29" s="64"/>
    </row>
    <row r="30" spans="1:6" s="65" customFormat="1" ht="21.75" customHeight="1" x14ac:dyDescent="0.2">
      <c r="A30" s="91" t="s">
        <v>0</v>
      </c>
      <c r="B30" s="91"/>
      <c r="C30" s="91"/>
      <c r="D30" s="91"/>
      <c r="E30" s="91"/>
      <c r="F30" s="91"/>
    </row>
    <row r="31" spans="1:6" x14ac:dyDescent="0.2">
      <c r="A31" s="55"/>
      <c r="B31" s="59"/>
      <c r="C31" s="55"/>
      <c r="D31" s="55"/>
      <c r="E31" s="55"/>
    </row>
    <row r="32" spans="1:6" ht="14.25" x14ac:dyDescent="0.2">
      <c r="A32" s="57"/>
      <c r="B32" s="66" t="s">
        <v>7</v>
      </c>
      <c r="C32" s="66"/>
      <c r="D32" s="66"/>
      <c r="E32" s="67"/>
      <c r="F32" s="57"/>
    </row>
    <row r="33" spans="1:6" ht="14.25" x14ac:dyDescent="0.2">
      <c r="A33" s="57"/>
      <c r="B33" s="90"/>
      <c r="C33" s="90"/>
      <c r="D33" s="90"/>
      <c r="E33" s="67"/>
      <c r="F33" s="57"/>
    </row>
    <row r="34" spans="1:6" ht="14.25" x14ac:dyDescent="0.2">
      <c r="A34" s="57"/>
      <c r="B34" s="90"/>
      <c r="C34" s="90"/>
      <c r="D34" s="90"/>
      <c r="E34" s="67"/>
      <c r="F34" s="57"/>
    </row>
    <row r="35" spans="1:6" ht="14.25" x14ac:dyDescent="0.2">
      <c r="A35" s="57"/>
      <c r="B35" s="90" t="s">
        <v>113</v>
      </c>
      <c r="C35" s="90"/>
      <c r="D35" s="90"/>
      <c r="E35" s="67">
        <f>0.4*285</f>
        <v>114</v>
      </c>
      <c r="F35" s="57"/>
    </row>
    <row r="36" spans="1:6" ht="14.25" x14ac:dyDescent="0.2">
      <c r="A36" s="57"/>
      <c r="B36" s="90"/>
      <c r="C36" s="90"/>
      <c r="D36" s="90"/>
      <c r="E36" s="67"/>
      <c r="F36" s="57"/>
    </row>
    <row r="37" spans="1:6" ht="14.25" x14ac:dyDescent="0.2">
      <c r="A37" s="57"/>
      <c r="B37" s="90"/>
      <c r="C37" s="90"/>
      <c r="D37" s="90"/>
      <c r="E37" s="67"/>
      <c r="F37" s="57"/>
    </row>
    <row r="38" spans="1:6" ht="14.25" x14ac:dyDescent="0.2">
      <c r="A38" s="57"/>
      <c r="B38" s="90" t="s">
        <v>114</v>
      </c>
      <c r="C38" s="90"/>
      <c r="D38" s="90"/>
      <c r="E38" s="67">
        <f>285</f>
        <v>285</v>
      </c>
      <c r="F38" s="57"/>
    </row>
    <row r="39" spans="1:6" ht="14.25" x14ac:dyDescent="0.2">
      <c r="A39" s="57"/>
      <c r="B39" s="90"/>
      <c r="C39" s="90"/>
      <c r="D39" s="90"/>
      <c r="E39" s="67"/>
      <c r="F39" s="57"/>
    </row>
    <row r="40" spans="1:6" ht="14.25" x14ac:dyDescent="0.2">
      <c r="A40" s="57"/>
      <c r="B40" s="90"/>
      <c r="C40" s="90"/>
      <c r="D40" s="90"/>
      <c r="E40" s="67"/>
      <c r="F40" s="57"/>
    </row>
    <row r="41" spans="1:6" ht="14.25" x14ac:dyDescent="0.2">
      <c r="A41" s="57"/>
      <c r="B41" s="90"/>
      <c r="C41" s="90"/>
      <c r="D41" s="90"/>
      <c r="E41" s="67"/>
      <c r="F41" s="57"/>
    </row>
    <row r="42" spans="1:6" ht="14.25" x14ac:dyDescent="0.2">
      <c r="A42" s="57"/>
      <c r="B42" s="90"/>
      <c r="C42" s="90"/>
      <c r="D42" s="90"/>
      <c r="E42" s="67"/>
      <c r="F42" s="57"/>
    </row>
    <row r="43" spans="1:6" ht="14.25" x14ac:dyDescent="0.2">
      <c r="A43" s="57"/>
      <c r="B43" s="90"/>
      <c r="C43" s="90"/>
      <c r="D43" s="90"/>
      <c r="E43" s="67"/>
      <c r="F43" s="57"/>
    </row>
    <row r="44" spans="1:6" ht="14.25" x14ac:dyDescent="0.2">
      <c r="A44" s="57"/>
      <c r="B44" s="90"/>
      <c r="C44" s="90"/>
      <c r="D44" s="90"/>
      <c r="E44" s="67"/>
      <c r="F44" s="57"/>
    </row>
    <row r="45" spans="1:6" ht="14.25" x14ac:dyDescent="0.2">
      <c r="A45" s="57"/>
      <c r="B45" s="90"/>
      <c r="C45" s="90"/>
      <c r="D45" s="90"/>
      <c r="E45" s="67"/>
      <c r="F45" s="57"/>
    </row>
    <row r="46" spans="1:6" ht="14.25" x14ac:dyDescent="0.2">
      <c r="A46" s="57"/>
      <c r="B46" s="90"/>
      <c r="C46" s="90"/>
      <c r="D46" s="90"/>
      <c r="E46" s="67"/>
      <c r="F46" s="57"/>
    </row>
    <row r="47" spans="1:6" ht="14.25" x14ac:dyDescent="0.2">
      <c r="A47" s="57"/>
      <c r="B47" s="90"/>
      <c r="C47" s="90"/>
      <c r="D47" s="90"/>
      <c r="E47" s="67"/>
      <c r="F47" s="57"/>
    </row>
    <row r="48" spans="1:6" ht="14.25" x14ac:dyDescent="0.2">
      <c r="A48" s="57"/>
      <c r="B48" s="90"/>
      <c r="C48" s="90"/>
      <c r="D48" s="90"/>
      <c r="E48" s="67"/>
      <c r="F48" s="57"/>
    </row>
    <row r="49" spans="1:6" ht="14.25" x14ac:dyDescent="0.2">
      <c r="A49" s="57"/>
      <c r="B49" s="90"/>
      <c r="C49" s="90"/>
      <c r="D49" s="90"/>
      <c r="E49" s="67"/>
      <c r="F49" s="57"/>
    </row>
    <row r="50" spans="1:6" ht="14.25" x14ac:dyDescent="0.2">
      <c r="A50" s="57"/>
      <c r="B50" s="90"/>
      <c r="C50" s="90"/>
      <c r="D50" s="90"/>
      <c r="E50" s="67"/>
      <c r="F50" s="57"/>
    </row>
    <row r="51" spans="1:6" ht="14.25" x14ac:dyDescent="0.2">
      <c r="A51" s="57"/>
      <c r="B51" s="90"/>
      <c r="C51" s="90"/>
      <c r="D51" s="90"/>
      <c r="E51" s="67"/>
      <c r="F51" s="57"/>
    </row>
    <row r="52" spans="1:6" ht="14.25" x14ac:dyDescent="0.2">
      <c r="A52" s="57"/>
      <c r="B52" s="90"/>
      <c r="C52" s="90"/>
      <c r="D52" s="90"/>
      <c r="E52" s="67"/>
      <c r="F52" s="57"/>
    </row>
    <row r="53" spans="1:6" ht="14.25" x14ac:dyDescent="0.2">
      <c r="A53" s="57"/>
      <c r="B53" s="90"/>
      <c r="C53" s="90"/>
      <c r="D53" s="90"/>
      <c r="E53" s="67"/>
      <c r="F53" s="57"/>
    </row>
    <row r="54" spans="1:6" ht="14.25" x14ac:dyDescent="0.2">
      <c r="A54" s="57"/>
      <c r="B54" s="90"/>
      <c r="C54" s="90"/>
      <c r="D54" s="90"/>
      <c r="E54" s="67"/>
      <c r="F54" s="57"/>
    </row>
    <row r="55" spans="1:6" ht="14.25" x14ac:dyDescent="0.2">
      <c r="A55" s="57"/>
      <c r="B55" s="68"/>
      <c r="C55" s="68"/>
      <c r="D55" s="68"/>
      <c r="E55" s="67"/>
      <c r="F55" s="57"/>
    </row>
    <row r="56" spans="1:6" ht="14.25" x14ac:dyDescent="0.2">
      <c r="A56" s="57"/>
      <c r="B56" s="90"/>
      <c r="C56" s="90"/>
      <c r="D56" s="90"/>
      <c r="E56" s="67"/>
      <c r="F56" s="57"/>
    </row>
    <row r="57" spans="1:6" ht="14.25" x14ac:dyDescent="0.2">
      <c r="A57" s="57"/>
      <c r="B57" s="90"/>
      <c r="C57" s="90"/>
      <c r="D57" s="90"/>
      <c r="E57" s="67"/>
      <c r="F57" s="57"/>
    </row>
    <row r="58" spans="1:6" ht="14.25" x14ac:dyDescent="0.2">
      <c r="A58" s="57"/>
      <c r="B58" s="90"/>
      <c r="C58" s="90"/>
      <c r="D58" s="90"/>
      <c r="E58" s="67"/>
      <c r="F58" s="57"/>
    </row>
    <row r="59" spans="1:6" ht="14.25" x14ac:dyDescent="0.2">
      <c r="A59" s="57"/>
      <c r="B59" s="90"/>
      <c r="C59" s="90"/>
      <c r="D59" s="90"/>
      <c r="E59" s="67"/>
      <c r="F59" s="57"/>
    </row>
    <row r="60" spans="1:6" ht="14.25" x14ac:dyDescent="0.2">
      <c r="A60" s="57"/>
      <c r="B60" s="90"/>
      <c r="C60" s="90"/>
      <c r="D60" s="90"/>
      <c r="E60" s="67"/>
      <c r="F60" s="57"/>
    </row>
    <row r="61" spans="1:6" ht="14.25" x14ac:dyDescent="0.2">
      <c r="A61" s="57"/>
      <c r="B61" s="90"/>
      <c r="C61" s="90"/>
      <c r="D61" s="90"/>
      <c r="E61" s="67"/>
      <c r="F61" s="57"/>
    </row>
    <row r="62" spans="1:6" ht="14.25" x14ac:dyDescent="0.2">
      <c r="A62" s="57"/>
      <c r="B62" s="90"/>
      <c r="C62" s="90"/>
      <c r="D62" s="90"/>
      <c r="E62" s="67"/>
      <c r="F62" s="57"/>
    </row>
    <row r="63" spans="1:6" ht="14.25" x14ac:dyDescent="0.2">
      <c r="A63" s="57"/>
      <c r="B63" s="90"/>
      <c r="C63" s="90"/>
      <c r="D63" s="90"/>
      <c r="E63" s="67"/>
      <c r="F63" s="57"/>
    </row>
    <row r="64" spans="1:6" ht="14.25" x14ac:dyDescent="0.2">
      <c r="A64" s="57"/>
      <c r="B64" s="90"/>
      <c r="C64" s="90"/>
      <c r="D64" s="90"/>
      <c r="E64" s="67"/>
      <c r="F64" s="57"/>
    </row>
    <row r="65" spans="1:6" ht="14.25" x14ac:dyDescent="0.2">
      <c r="A65" s="57"/>
      <c r="B65" s="90"/>
      <c r="C65" s="90"/>
      <c r="D65" s="90"/>
      <c r="E65" s="67"/>
      <c r="F65" s="57"/>
    </row>
    <row r="66" spans="1:6" ht="14.25" x14ac:dyDescent="0.2">
      <c r="A66" s="57"/>
      <c r="B66" s="90"/>
      <c r="C66" s="90"/>
      <c r="D66" s="90"/>
      <c r="E66" s="67"/>
      <c r="F66" s="57"/>
    </row>
    <row r="67" spans="1:6" ht="14.25" x14ac:dyDescent="0.2">
      <c r="A67" s="57"/>
      <c r="B67" s="90"/>
      <c r="C67" s="90"/>
      <c r="D67" s="90"/>
      <c r="E67" s="67"/>
      <c r="F67" s="57"/>
    </row>
    <row r="68" spans="1:6" ht="13.5" customHeight="1" x14ac:dyDescent="0.2">
      <c r="A68" s="57"/>
      <c r="B68" s="90"/>
      <c r="C68" s="90"/>
      <c r="D68" s="90"/>
      <c r="E68" s="67"/>
      <c r="F68" s="57"/>
    </row>
    <row r="69" spans="1:6" ht="13.5" customHeight="1" x14ac:dyDescent="0.2">
      <c r="A69" s="57"/>
      <c r="B69" s="56" t="s">
        <v>45</v>
      </c>
      <c r="C69" s="58"/>
      <c r="D69" s="58"/>
      <c r="E69" s="38">
        <f>SUM(E35:E68)</f>
        <v>399</v>
      </c>
      <c r="F69" s="57"/>
    </row>
    <row r="70" spans="1:6" ht="13.5" customHeight="1" x14ac:dyDescent="0.2">
      <c r="A70" s="57"/>
      <c r="B70" s="69" t="s">
        <v>42</v>
      </c>
      <c r="C70" s="58"/>
      <c r="D70" s="58"/>
      <c r="E70" s="39">
        <v>0</v>
      </c>
      <c r="F70" s="57"/>
    </row>
    <row r="71" spans="1:6" ht="13.5" customHeight="1" x14ac:dyDescent="0.2">
      <c r="A71" s="57"/>
      <c r="B71" s="69" t="s">
        <v>43</v>
      </c>
      <c r="C71" s="58"/>
      <c r="D71" s="58"/>
      <c r="E71" s="39">
        <v>0</v>
      </c>
      <c r="F71" s="57"/>
    </row>
    <row r="72" spans="1:6" ht="13.5" customHeight="1" x14ac:dyDescent="0.2">
      <c r="A72" s="57"/>
      <c r="B72" s="56" t="s">
        <v>44</v>
      </c>
      <c r="C72" s="58"/>
      <c r="D72" s="58"/>
      <c r="E72" s="38">
        <f>SUM(E69:E71)</f>
        <v>399</v>
      </c>
      <c r="F72" s="57"/>
    </row>
    <row r="73" spans="1:6" ht="13.5" customHeight="1" x14ac:dyDescent="0.2">
      <c r="A73" s="57"/>
      <c r="B73" s="58" t="s">
        <v>6</v>
      </c>
      <c r="C73" s="70">
        <v>0.05</v>
      </c>
      <c r="D73" s="58"/>
      <c r="E73" s="44">
        <f>ROUND(E72*C73,2)</f>
        <v>19.95</v>
      </c>
      <c r="F73" s="57"/>
    </row>
    <row r="74" spans="1:6" ht="13.5" customHeight="1" x14ac:dyDescent="0.2">
      <c r="A74" s="57"/>
      <c r="B74" s="58" t="s">
        <v>5</v>
      </c>
      <c r="C74" s="71">
        <v>9.9750000000000005E-2</v>
      </c>
      <c r="D74" s="58"/>
      <c r="E74" s="45">
        <f>ROUND(E72*C74,2)</f>
        <v>39.799999999999997</v>
      </c>
      <c r="F74" s="57"/>
    </row>
    <row r="75" spans="1:6" ht="13.5" customHeight="1" x14ac:dyDescent="0.2">
      <c r="A75" s="57"/>
      <c r="B75" s="58"/>
      <c r="C75" s="58"/>
      <c r="D75" s="58"/>
      <c r="E75" s="72"/>
      <c r="F75" s="57"/>
    </row>
    <row r="76" spans="1:6" ht="16.5" customHeight="1" thickBot="1" x14ac:dyDescent="0.25">
      <c r="A76" s="57"/>
      <c r="B76" s="56" t="s">
        <v>46</v>
      </c>
      <c r="C76" s="58"/>
      <c r="D76" s="58"/>
      <c r="E76" s="42">
        <f>SUM(E72:E74)</f>
        <v>458.75</v>
      </c>
      <c r="F76" s="57"/>
    </row>
    <row r="77" spans="1:6" ht="15.75" thickTop="1" x14ac:dyDescent="0.2">
      <c r="A77" s="57"/>
      <c r="B77" s="96"/>
      <c r="C77" s="96"/>
      <c r="D77" s="96"/>
      <c r="E77" s="73"/>
      <c r="F77" s="57"/>
    </row>
    <row r="78" spans="1:6" ht="15" x14ac:dyDescent="0.2">
      <c r="A78" s="57"/>
      <c r="B78" s="97" t="s">
        <v>48</v>
      </c>
      <c r="C78" s="97"/>
      <c r="D78" s="97"/>
      <c r="E78" s="73">
        <v>0</v>
      </c>
      <c r="F78" s="57"/>
    </row>
    <row r="79" spans="1:6" ht="15" x14ac:dyDescent="0.2">
      <c r="A79" s="57"/>
      <c r="B79" s="96"/>
      <c r="C79" s="96"/>
      <c r="D79" s="96"/>
      <c r="E79" s="73"/>
      <c r="F79" s="57"/>
    </row>
    <row r="80" spans="1:6" ht="19.5" customHeight="1" x14ac:dyDescent="0.2">
      <c r="A80" s="57"/>
      <c r="B80" s="74" t="s">
        <v>47</v>
      </c>
      <c r="C80" s="75"/>
      <c r="D80" s="75"/>
      <c r="E80" s="76">
        <f>E76-E78</f>
        <v>458.75</v>
      </c>
      <c r="F80" s="57"/>
    </row>
    <row r="81" spans="1:6" ht="13.5" customHeight="1" x14ac:dyDescent="0.2">
      <c r="A81" s="57"/>
      <c r="B81" s="57"/>
      <c r="C81" s="57"/>
      <c r="D81" s="57"/>
      <c r="E81" s="57"/>
      <c r="F81" s="57"/>
    </row>
    <row r="82" spans="1:6" x14ac:dyDescent="0.2">
      <c r="A82" s="57"/>
      <c r="B82" s="57"/>
      <c r="C82" s="57"/>
      <c r="D82" s="57"/>
      <c r="E82" s="57"/>
      <c r="F82" s="57"/>
    </row>
    <row r="83" spans="1:6" x14ac:dyDescent="0.2">
      <c r="A83" s="57"/>
      <c r="B83" s="98"/>
      <c r="C83" s="98"/>
      <c r="D83" s="98"/>
      <c r="E83" s="98"/>
      <c r="F83" s="57"/>
    </row>
    <row r="84" spans="1:6" ht="14.25" x14ac:dyDescent="0.2">
      <c r="A84" s="99" t="s">
        <v>76</v>
      </c>
      <c r="B84" s="99"/>
      <c r="C84" s="99"/>
      <c r="D84" s="99"/>
      <c r="E84" s="99"/>
      <c r="F84" s="99"/>
    </row>
    <row r="85" spans="1:6" ht="14.25" x14ac:dyDescent="0.2">
      <c r="A85" s="100" t="s">
        <v>77</v>
      </c>
      <c r="B85" s="100"/>
      <c r="C85" s="100"/>
      <c r="D85" s="100"/>
      <c r="E85" s="100"/>
      <c r="F85" s="100"/>
    </row>
    <row r="86" spans="1:6" x14ac:dyDescent="0.2">
      <c r="A86" s="57"/>
      <c r="B86" s="57"/>
      <c r="C86" s="57"/>
      <c r="D86" s="57"/>
      <c r="E86" s="57"/>
      <c r="F86" s="57"/>
    </row>
    <row r="87" spans="1:6" x14ac:dyDescent="0.2">
      <c r="A87" s="57"/>
      <c r="B87" s="92"/>
      <c r="C87" s="92"/>
      <c r="D87" s="92"/>
      <c r="E87" s="92"/>
      <c r="F87" s="57"/>
    </row>
    <row r="88" spans="1:6" ht="15" x14ac:dyDescent="0.2">
      <c r="A88" s="93" t="s">
        <v>9</v>
      </c>
      <c r="B88" s="93"/>
      <c r="C88" s="93"/>
      <c r="D88" s="93"/>
      <c r="E88" s="93"/>
      <c r="F88" s="93"/>
    </row>
    <row r="90" spans="1:6" ht="39.75" customHeight="1" x14ac:dyDescent="0.2">
      <c r="B90" s="94"/>
      <c r="C90" s="95"/>
      <c r="D90" s="95"/>
    </row>
    <row r="91" spans="1:6" ht="13.5" customHeight="1" x14ac:dyDescent="0.2"/>
    <row r="92" spans="1:6" x14ac:dyDescent="0.2">
      <c r="B92" s="77"/>
      <c r="C92" s="77"/>
      <c r="D92" s="77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CDA48542-1A66-4CAB-AE7F-9954301700A1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2:F98"/>
  <sheetViews>
    <sheetView view="pageBreakPreview" topLeftCell="A10" zoomScale="80" zoomScaleNormal="100" zoomScaleSheetLayoutView="80" workbookViewId="0">
      <selection activeCell="B70" sqref="B70:D70"/>
    </sheetView>
  </sheetViews>
  <sheetFormatPr baseColWidth="10" defaultColWidth="11.42578125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4" t="s">
        <v>56</v>
      </c>
      <c r="C21" s="30"/>
      <c r="D21" s="30"/>
      <c r="E21" s="30"/>
      <c r="F21" s="30"/>
    </row>
    <row r="22" spans="1:6" ht="15" x14ac:dyDescent="0.2">
      <c r="A22" s="21"/>
      <c r="B22" s="35"/>
      <c r="C22" s="30"/>
      <c r="D22" s="30"/>
      <c r="E22" s="30"/>
      <c r="F22" s="30"/>
    </row>
    <row r="23" spans="1:6" ht="15" x14ac:dyDescent="0.2">
      <c r="A23" s="21"/>
      <c r="B23" s="35"/>
      <c r="C23" s="30"/>
      <c r="D23" s="30"/>
      <c r="E23" s="30"/>
      <c r="F23" s="30"/>
    </row>
    <row r="24" spans="1:6" ht="15" x14ac:dyDescent="0.2">
      <c r="A24" s="21"/>
      <c r="B24" s="34"/>
      <c r="C24" s="30"/>
      <c r="D24" s="30"/>
      <c r="E24" s="30"/>
      <c r="F24" s="30"/>
    </row>
    <row r="25" spans="1:6" ht="15" x14ac:dyDescent="0.2">
      <c r="A25" s="21"/>
      <c r="B25" s="34" t="s">
        <v>51</v>
      </c>
      <c r="C25" s="30"/>
      <c r="D25" s="30"/>
      <c r="E25" s="30"/>
      <c r="F25" s="30"/>
    </row>
    <row r="26" spans="1:6" ht="15" x14ac:dyDescent="0.2">
      <c r="A26" s="21"/>
      <c r="B26" s="35" t="s">
        <v>52</v>
      </c>
      <c r="C26" s="30"/>
      <c r="D26" s="30"/>
      <c r="E26" s="30"/>
      <c r="F26" s="30"/>
    </row>
    <row r="27" spans="1:6" ht="15" x14ac:dyDescent="0.2">
      <c r="A27" s="21"/>
      <c r="B27" s="35" t="s">
        <v>53</v>
      </c>
      <c r="C27" s="30"/>
      <c r="D27" s="30"/>
      <c r="E27" s="30"/>
      <c r="F27" s="30"/>
    </row>
    <row r="28" spans="1:6" x14ac:dyDescent="0.2">
      <c r="A28" s="22"/>
      <c r="B28" s="30"/>
      <c r="C28" s="32"/>
      <c r="D28" s="32"/>
      <c r="E28" s="33"/>
      <c r="F28" s="30"/>
    </row>
    <row r="29" spans="1:6" ht="15" x14ac:dyDescent="0.2">
      <c r="A29" s="21"/>
      <c r="B29" s="32"/>
      <c r="C29" s="32"/>
      <c r="D29" s="36" t="s">
        <v>41</v>
      </c>
      <c r="E29" s="36" t="s">
        <v>57</v>
      </c>
      <c r="F29" s="30"/>
    </row>
    <row r="30" spans="1:6" ht="13.5" thickBot="1" x14ac:dyDescent="0.25">
      <c r="A30" s="23"/>
      <c r="B30" s="23"/>
      <c r="C30" s="23"/>
      <c r="D30" s="23"/>
      <c r="E30" s="23"/>
      <c r="F30" s="29"/>
    </row>
    <row r="31" spans="1:6" s="50" customFormat="1" ht="21.75" customHeight="1" x14ac:dyDescent="0.2">
      <c r="A31" s="84" t="s">
        <v>0</v>
      </c>
      <c r="B31" s="84"/>
      <c r="C31" s="84"/>
      <c r="D31" s="84"/>
      <c r="E31" s="84"/>
      <c r="F31" s="84"/>
    </row>
    <row r="32" spans="1:6" x14ac:dyDescent="0.2">
      <c r="A32" s="21"/>
      <c r="B32" s="22"/>
      <c r="C32" s="21"/>
      <c r="D32" s="21"/>
      <c r="E32" s="21"/>
    </row>
    <row r="33" spans="1:6" ht="14.25" x14ac:dyDescent="0.2">
      <c r="A33" s="30"/>
      <c r="B33" s="31" t="s">
        <v>7</v>
      </c>
      <c r="C33" s="31"/>
      <c r="D33" s="31"/>
      <c r="E33" s="37"/>
      <c r="F33" s="30"/>
    </row>
    <row r="34" spans="1:6" ht="14.25" x14ac:dyDescent="0.2">
      <c r="A34" s="30"/>
      <c r="B34" s="83"/>
      <c r="C34" s="83"/>
      <c r="D34" s="83"/>
      <c r="E34" s="37"/>
      <c r="F34" s="30"/>
    </row>
    <row r="35" spans="1:6" ht="14.25" x14ac:dyDescent="0.2">
      <c r="A35" s="30"/>
      <c r="B35" s="83"/>
      <c r="C35" s="83"/>
      <c r="D35" s="83"/>
      <c r="E35" s="37"/>
      <c r="F35" s="30"/>
    </row>
    <row r="36" spans="1:6" ht="14.25" x14ac:dyDescent="0.2">
      <c r="A36" s="30"/>
      <c r="B36" s="83" t="s">
        <v>58</v>
      </c>
      <c r="C36" s="83"/>
      <c r="D36" s="83"/>
      <c r="E36" s="37">
        <f>0.5*190</f>
        <v>95</v>
      </c>
      <c r="F36" s="30"/>
    </row>
    <row r="37" spans="1:6" ht="14.25" x14ac:dyDescent="0.2">
      <c r="A37" s="30"/>
      <c r="B37" s="83"/>
      <c r="C37" s="83"/>
      <c r="D37" s="83"/>
      <c r="E37" s="37"/>
      <c r="F37" s="30"/>
    </row>
    <row r="38" spans="1:6" ht="14.25" x14ac:dyDescent="0.2">
      <c r="A38" s="30"/>
      <c r="B38" s="83"/>
      <c r="C38" s="83"/>
      <c r="D38" s="83"/>
      <c r="E38" s="37"/>
      <c r="F38" s="30"/>
    </row>
    <row r="39" spans="1:6" ht="14.25" x14ac:dyDescent="0.2">
      <c r="A39" s="30"/>
      <c r="B39" s="83"/>
      <c r="C39" s="83"/>
      <c r="D39" s="83"/>
      <c r="E39" s="37"/>
      <c r="F39" s="30"/>
    </row>
    <row r="40" spans="1:6" ht="14.25" x14ac:dyDescent="0.2">
      <c r="A40" s="30"/>
      <c r="B40" s="83"/>
      <c r="C40" s="83"/>
      <c r="D40" s="83"/>
      <c r="E40" s="37"/>
      <c r="F40" s="30"/>
    </row>
    <row r="41" spans="1:6" ht="13.5" customHeight="1" x14ac:dyDescent="0.2">
      <c r="A41" s="30"/>
      <c r="B41" s="83"/>
      <c r="C41" s="83"/>
      <c r="D41" s="83"/>
      <c r="E41" s="37"/>
      <c r="F41" s="30"/>
    </row>
    <row r="42" spans="1:6" ht="14.25" x14ac:dyDescent="0.2">
      <c r="A42" s="30"/>
      <c r="B42" s="83"/>
      <c r="C42" s="83"/>
      <c r="D42" s="83"/>
      <c r="E42" s="37"/>
      <c r="F42" s="30"/>
    </row>
    <row r="43" spans="1:6" ht="14.25" x14ac:dyDescent="0.2">
      <c r="A43" s="30"/>
      <c r="B43" s="83"/>
      <c r="C43" s="83"/>
      <c r="D43" s="83"/>
      <c r="E43" s="37"/>
      <c r="F43" s="30"/>
    </row>
    <row r="44" spans="1:6" ht="14.25" x14ac:dyDescent="0.2">
      <c r="A44" s="30"/>
      <c r="B44" s="83"/>
      <c r="C44" s="83"/>
      <c r="D44" s="83"/>
      <c r="E44" s="37"/>
      <c r="F44" s="30"/>
    </row>
    <row r="45" spans="1:6" ht="14.25" x14ac:dyDescent="0.2">
      <c r="A45" s="30"/>
      <c r="B45" s="83"/>
      <c r="C45" s="83"/>
      <c r="D45" s="83"/>
      <c r="E45" s="37"/>
      <c r="F45" s="30"/>
    </row>
    <row r="46" spans="1:6" ht="14.25" x14ac:dyDescent="0.2">
      <c r="A46" s="30"/>
      <c r="B46" s="83"/>
      <c r="C46" s="83"/>
      <c r="D46" s="83"/>
      <c r="E46" s="37"/>
      <c r="F46" s="30"/>
    </row>
    <row r="47" spans="1:6" ht="14.25" x14ac:dyDescent="0.2">
      <c r="A47" s="30"/>
      <c r="B47" s="83"/>
      <c r="C47" s="83"/>
      <c r="D47" s="83"/>
      <c r="E47" s="37"/>
      <c r="F47" s="30"/>
    </row>
    <row r="48" spans="1:6" ht="14.25" x14ac:dyDescent="0.2">
      <c r="A48" s="30"/>
      <c r="B48" s="83"/>
      <c r="C48" s="83"/>
      <c r="D48" s="83"/>
      <c r="E48" s="37"/>
      <c r="F48" s="30"/>
    </row>
    <row r="49" spans="1:6" ht="14.25" x14ac:dyDescent="0.2">
      <c r="A49" s="30"/>
      <c r="B49" s="83"/>
      <c r="C49" s="83"/>
      <c r="D49" s="83"/>
      <c r="E49" s="37"/>
      <c r="F49" s="30"/>
    </row>
    <row r="50" spans="1:6" ht="14.25" x14ac:dyDescent="0.2">
      <c r="A50" s="30"/>
      <c r="B50" s="83"/>
      <c r="C50" s="83"/>
      <c r="D50" s="83"/>
      <c r="E50" s="37"/>
      <c r="F50" s="30"/>
    </row>
    <row r="51" spans="1:6" ht="14.25" x14ac:dyDescent="0.2">
      <c r="A51" s="30"/>
      <c r="B51" s="83"/>
      <c r="C51" s="83"/>
      <c r="D51" s="83"/>
      <c r="E51" s="37"/>
      <c r="F51" s="30"/>
    </row>
    <row r="52" spans="1:6" ht="14.25" x14ac:dyDescent="0.2">
      <c r="A52" s="30"/>
      <c r="B52" s="83"/>
      <c r="C52" s="83"/>
      <c r="D52" s="83"/>
      <c r="E52" s="37"/>
      <c r="F52" s="30"/>
    </row>
    <row r="53" spans="1:6" ht="14.25" x14ac:dyDescent="0.2">
      <c r="A53" s="30"/>
      <c r="B53" s="83"/>
      <c r="C53" s="83"/>
      <c r="D53" s="83"/>
      <c r="E53" s="37"/>
      <c r="F53" s="30"/>
    </row>
    <row r="54" spans="1:6" ht="14.25" x14ac:dyDescent="0.2">
      <c r="A54" s="30"/>
      <c r="B54" s="83"/>
      <c r="C54" s="83"/>
      <c r="D54" s="83"/>
      <c r="E54" s="37"/>
      <c r="F54" s="30"/>
    </row>
    <row r="55" spans="1:6" ht="14.25" x14ac:dyDescent="0.2">
      <c r="A55" s="30"/>
      <c r="B55" s="83"/>
      <c r="C55" s="83"/>
      <c r="D55" s="83"/>
      <c r="E55" s="37"/>
      <c r="F55" s="30"/>
    </row>
    <row r="56" spans="1:6" ht="14.25" x14ac:dyDescent="0.2">
      <c r="A56" s="30"/>
      <c r="B56" s="83"/>
      <c r="C56" s="83"/>
      <c r="D56" s="83"/>
      <c r="E56" s="37"/>
      <c r="F56" s="30"/>
    </row>
    <row r="57" spans="1:6" ht="14.25" x14ac:dyDescent="0.2">
      <c r="A57" s="30"/>
      <c r="B57" s="83"/>
      <c r="C57" s="83"/>
      <c r="D57" s="83"/>
      <c r="E57" s="37"/>
      <c r="F57" s="30"/>
    </row>
    <row r="58" spans="1:6" ht="14.25" x14ac:dyDescent="0.2">
      <c r="A58" s="30"/>
      <c r="B58" s="83"/>
      <c r="C58" s="83"/>
      <c r="D58" s="83"/>
      <c r="E58" s="37"/>
      <c r="F58" s="30"/>
    </row>
    <row r="59" spans="1:6" ht="14.25" x14ac:dyDescent="0.2">
      <c r="A59" s="30"/>
      <c r="B59" s="83"/>
      <c r="C59" s="83"/>
      <c r="D59" s="83"/>
      <c r="E59" s="37"/>
      <c r="F59" s="30"/>
    </row>
    <row r="60" spans="1:6" ht="14.25" x14ac:dyDescent="0.2">
      <c r="A60" s="30"/>
      <c r="B60" s="83"/>
      <c r="C60" s="83"/>
      <c r="D60" s="83"/>
      <c r="E60" s="37"/>
      <c r="F60" s="30"/>
    </row>
    <row r="61" spans="1:6" ht="14.25" x14ac:dyDescent="0.2">
      <c r="A61" s="30"/>
      <c r="B61" s="83"/>
      <c r="C61" s="83"/>
      <c r="D61" s="83"/>
      <c r="E61" s="37"/>
      <c r="F61" s="30"/>
    </row>
    <row r="62" spans="1:6" ht="14.25" x14ac:dyDescent="0.2">
      <c r="A62" s="30"/>
      <c r="B62" s="83"/>
      <c r="C62" s="83"/>
      <c r="D62" s="83"/>
      <c r="E62" s="37"/>
      <c r="F62" s="30"/>
    </row>
    <row r="63" spans="1:6" ht="14.25" x14ac:dyDescent="0.2">
      <c r="A63" s="30"/>
      <c r="B63" s="83"/>
      <c r="C63" s="83"/>
      <c r="D63" s="83"/>
      <c r="E63" s="37"/>
      <c r="F63" s="30"/>
    </row>
    <row r="64" spans="1:6" ht="14.25" x14ac:dyDescent="0.2">
      <c r="A64" s="30"/>
      <c r="B64" s="83"/>
      <c r="C64" s="83"/>
      <c r="D64" s="83"/>
      <c r="E64" s="37"/>
      <c r="F64" s="30"/>
    </row>
    <row r="65" spans="1:6" ht="14.25" x14ac:dyDescent="0.2">
      <c r="A65" s="30"/>
      <c r="B65" s="83"/>
      <c r="C65" s="83"/>
      <c r="D65" s="83"/>
      <c r="E65" s="37"/>
      <c r="F65" s="30"/>
    </row>
    <row r="66" spans="1:6" ht="14.25" x14ac:dyDescent="0.2">
      <c r="A66" s="30"/>
      <c r="B66" s="83"/>
      <c r="C66" s="83"/>
      <c r="D66" s="83"/>
      <c r="E66" s="37"/>
      <c r="F66" s="30"/>
    </row>
    <row r="67" spans="1:6" ht="14.25" x14ac:dyDescent="0.2">
      <c r="A67" s="30"/>
      <c r="B67" s="83"/>
      <c r="C67" s="83"/>
      <c r="D67" s="83"/>
      <c r="E67" s="37"/>
      <c r="F67" s="30"/>
    </row>
    <row r="68" spans="1:6" ht="14.25" x14ac:dyDescent="0.2">
      <c r="A68" s="30"/>
      <c r="B68" s="83"/>
      <c r="C68" s="83"/>
      <c r="D68" s="83"/>
      <c r="E68" s="37"/>
      <c r="F68" s="30"/>
    </row>
    <row r="69" spans="1:6" ht="14.25" x14ac:dyDescent="0.2">
      <c r="A69" s="30"/>
      <c r="B69" s="83"/>
      <c r="C69" s="83"/>
      <c r="D69" s="83"/>
      <c r="E69" s="37"/>
      <c r="F69" s="30"/>
    </row>
    <row r="70" spans="1:6" ht="14.25" x14ac:dyDescent="0.2">
      <c r="A70" s="30"/>
      <c r="B70" s="83"/>
      <c r="C70" s="83"/>
      <c r="D70" s="83"/>
      <c r="E70" s="37"/>
      <c r="F70" s="30"/>
    </row>
    <row r="71" spans="1:6" ht="14.25" x14ac:dyDescent="0.2">
      <c r="A71" s="30"/>
      <c r="B71" s="83"/>
      <c r="C71" s="83"/>
      <c r="D71" s="83"/>
      <c r="E71" s="37"/>
      <c r="F71" s="30"/>
    </row>
    <row r="72" spans="1:6" ht="14.25" x14ac:dyDescent="0.2">
      <c r="A72" s="30"/>
      <c r="B72" s="83"/>
      <c r="C72" s="83"/>
      <c r="D72" s="83"/>
      <c r="E72" s="37"/>
      <c r="F72" s="30"/>
    </row>
    <row r="73" spans="1:6" ht="14.25" x14ac:dyDescent="0.2">
      <c r="A73" s="30"/>
      <c r="B73" s="83"/>
      <c r="C73" s="83"/>
      <c r="D73" s="83"/>
      <c r="E73" s="37"/>
      <c r="F73" s="30"/>
    </row>
    <row r="74" spans="1:6" ht="13.5" customHeight="1" x14ac:dyDescent="0.2">
      <c r="A74" s="30"/>
      <c r="B74" s="83"/>
      <c r="C74" s="83"/>
      <c r="D74" s="83"/>
      <c r="E74" s="37"/>
      <c r="F74" s="30"/>
    </row>
    <row r="75" spans="1:6" ht="13.5" customHeight="1" x14ac:dyDescent="0.2">
      <c r="A75" s="30"/>
      <c r="B75" s="34" t="s">
        <v>45</v>
      </c>
      <c r="C75" s="35"/>
      <c r="D75" s="35"/>
      <c r="E75" s="38">
        <f>SUM(E34:E74)</f>
        <v>95</v>
      </c>
      <c r="F75" s="30"/>
    </row>
    <row r="76" spans="1:6" ht="13.5" customHeight="1" x14ac:dyDescent="0.2">
      <c r="A76" s="30"/>
      <c r="B76" s="43" t="s">
        <v>42</v>
      </c>
      <c r="C76" s="35"/>
      <c r="D76" s="35"/>
      <c r="E76" s="39">
        <v>0</v>
      </c>
      <c r="F76" s="30"/>
    </row>
    <row r="77" spans="1:6" ht="13.5" customHeight="1" x14ac:dyDescent="0.2">
      <c r="A77" s="30"/>
      <c r="B77" s="43" t="s">
        <v>43</v>
      </c>
      <c r="C77" s="35"/>
      <c r="D77" s="35"/>
      <c r="E77" s="39">
        <v>0</v>
      </c>
      <c r="F77" s="30"/>
    </row>
    <row r="78" spans="1:6" ht="13.5" customHeight="1" x14ac:dyDescent="0.2">
      <c r="A78" s="30"/>
      <c r="B78" s="34" t="s">
        <v>44</v>
      </c>
      <c r="C78" s="35"/>
      <c r="D78" s="35"/>
      <c r="E78" s="38">
        <f>SUM(E75:E77)</f>
        <v>95</v>
      </c>
      <c r="F78" s="30"/>
    </row>
    <row r="79" spans="1:6" ht="13.5" customHeight="1" x14ac:dyDescent="0.2">
      <c r="A79" s="30"/>
      <c r="B79" s="35" t="s">
        <v>6</v>
      </c>
      <c r="C79" s="40">
        <v>0.05</v>
      </c>
      <c r="D79" s="35"/>
      <c r="E79" s="44">
        <f>ROUND(E78*C79,2)</f>
        <v>4.75</v>
      </c>
      <c r="F79" s="30"/>
    </row>
    <row r="80" spans="1:6" ht="13.5" customHeight="1" x14ac:dyDescent="0.2">
      <c r="A80" s="30"/>
      <c r="B80" s="35" t="s">
        <v>5</v>
      </c>
      <c r="C80" s="40">
        <v>9.5000000000000001E-2</v>
      </c>
      <c r="D80" s="35"/>
      <c r="E80" s="45">
        <f>ROUND((E78+E79)*C80,2)</f>
        <v>9.48</v>
      </c>
      <c r="F80" s="30"/>
    </row>
    <row r="81" spans="1:6" ht="13.5" customHeight="1" x14ac:dyDescent="0.2">
      <c r="A81" s="30"/>
      <c r="B81" s="35"/>
      <c r="C81" s="35"/>
      <c r="D81" s="35"/>
      <c r="E81" s="41"/>
      <c r="F81" s="30"/>
    </row>
    <row r="82" spans="1:6" ht="16.5" customHeight="1" thickBot="1" x14ac:dyDescent="0.25">
      <c r="A82" s="30"/>
      <c r="B82" s="34" t="s">
        <v>46</v>
      </c>
      <c r="C82" s="35"/>
      <c r="D82" s="35"/>
      <c r="E82" s="42">
        <f>SUM(E78:E80)</f>
        <v>109.23</v>
      </c>
      <c r="F82" s="30"/>
    </row>
    <row r="83" spans="1:6" ht="15.75" thickTop="1" x14ac:dyDescent="0.2">
      <c r="A83" s="30"/>
      <c r="B83" s="86"/>
      <c r="C83" s="86"/>
      <c r="D83" s="86"/>
      <c r="E83" s="46"/>
      <c r="F83" s="30"/>
    </row>
    <row r="84" spans="1:6" ht="15" x14ac:dyDescent="0.2">
      <c r="A84" s="30"/>
      <c r="B84" s="85" t="s">
        <v>48</v>
      </c>
      <c r="C84" s="85"/>
      <c r="D84" s="85"/>
      <c r="E84" s="46">
        <v>0</v>
      </c>
      <c r="F84" s="30"/>
    </row>
    <row r="85" spans="1:6" ht="15" x14ac:dyDescent="0.2">
      <c r="A85" s="30"/>
      <c r="B85" s="86"/>
      <c r="C85" s="86"/>
      <c r="D85" s="86"/>
      <c r="E85" s="46"/>
      <c r="F85" s="30"/>
    </row>
    <row r="86" spans="1:6" ht="19.5" customHeight="1" x14ac:dyDescent="0.2">
      <c r="A86" s="30"/>
      <c r="B86" s="47" t="s">
        <v>47</v>
      </c>
      <c r="C86" s="48"/>
      <c r="D86" s="48"/>
      <c r="E86" s="49">
        <f>E82-E84</f>
        <v>109.23</v>
      </c>
      <c r="F86" s="30"/>
    </row>
    <row r="87" spans="1:6" ht="13.5" customHeight="1" x14ac:dyDescent="0.2">
      <c r="A87" s="30"/>
      <c r="B87" s="30"/>
      <c r="C87" s="30"/>
      <c r="D87" s="30"/>
      <c r="E87" s="30"/>
      <c r="F87" s="30"/>
    </row>
    <row r="88" spans="1:6" x14ac:dyDescent="0.2">
      <c r="A88" s="30"/>
      <c r="B88" s="30"/>
      <c r="C88" s="30"/>
      <c r="D88" s="30"/>
      <c r="E88" s="30"/>
      <c r="F88" s="30"/>
    </row>
    <row r="89" spans="1:6" x14ac:dyDescent="0.2">
      <c r="A89" s="30"/>
      <c r="B89" s="81"/>
      <c r="C89" s="81"/>
      <c r="D89" s="81"/>
      <c r="E89" s="81"/>
      <c r="F89" s="30"/>
    </row>
    <row r="90" spans="1:6" ht="14.25" x14ac:dyDescent="0.2">
      <c r="A90" s="89" t="s">
        <v>49</v>
      </c>
      <c r="B90" s="89"/>
      <c r="C90" s="89"/>
      <c r="D90" s="89"/>
      <c r="E90" s="89"/>
      <c r="F90" s="89"/>
    </row>
    <row r="91" spans="1:6" ht="14.25" x14ac:dyDescent="0.2">
      <c r="A91" s="87" t="s">
        <v>8</v>
      </c>
      <c r="B91" s="87"/>
      <c r="C91" s="87"/>
      <c r="D91" s="87"/>
      <c r="E91" s="87"/>
      <c r="F91" s="87"/>
    </row>
    <row r="92" spans="1:6" x14ac:dyDescent="0.2">
      <c r="A92" s="30"/>
      <c r="B92" s="30"/>
      <c r="C92" s="30"/>
      <c r="D92" s="30"/>
      <c r="E92" s="30"/>
      <c r="F92" s="30"/>
    </row>
    <row r="93" spans="1:6" x14ac:dyDescent="0.2">
      <c r="A93" s="30"/>
      <c r="B93" s="82"/>
      <c r="C93" s="82"/>
      <c r="D93" s="82"/>
      <c r="E93" s="82"/>
      <c r="F93" s="30"/>
    </row>
    <row r="94" spans="1:6" ht="15" x14ac:dyDescent="0.2">
      <c r="A94" s="88" t="s">
        <v>9</v>
      </c>
      <c r="B94" s="88"/>
      <c r="C94" s="88"/>
      <c r="D94" s="88"/>
      <c r="E94" s="88"/>
      <c r="F94" s="88"/>
    </row>
    <row r="96" spans="1:6" ht="39.75" customHeight="1" x14ac:dyDescent="0.2">
      <c r="B96" s="79"/>
      <c r="C96" s="80"/>
      <c r="D96" s="80"/>
    </row>
    <row r="97" spans="2:4" ht="13.5" customHeight="1" x14ac:dyDescent="0.2"/>
    <row r="98" spans="2:4" x14ac:dyDescent="0.2">
      <c r="B98" s="20"/>
      <c r="C98" s="20"/>
      <c r="D98" s="20"/>
    </row>
  </sheetData>
  <mergeCells count="51"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3:B85 B12:B20 B34:B74" xr:uid="{00000000-0002-0000-0100-000000000000}">
      <formula1>Liste_Activités</formula1>
    </dataValidation>
  </dataValidations>
  <pageMargins left="0" right="0" top="0" bottom="0" header="0" footer="0"/>
  <pageSetup paperSize="122" scale="45" orientation="portrait" horizontalDpi="1200" verticalDpi="1200" r:id="rId1"/>
  <headerFooter scaleWithDoc="0"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A5F54-F1C6-41B4-AFAF-5BABEA28E0A0}">
  <sheetPr>
    <pageSetUpPr fitToPage="1"/>
  </sheetPr>
  <dimension ref="A12:F92"/>
  <sheetViews>
    <sheetView view="pageBreakPreview" topLeftCell="A10" zoomScale="80" zoomScaleNormal="100" zoomScaleSheetLayoutView="80" workbookViewId="0">
      <selection activeCell="E36" sqref="E36"/>
    </sheetView>
  </sheetViews>
  <sheetFormatPr baseColWidth="10" defaultColWidth="11.42578125" defaultRowHeight="12.75" x14ac:dyDescent="0.2"/>
  <cols>
    <col min="1" max="1" width="5.140625" style="53" customWidth="1"/>
    <col min="2" max="2" width="120" style="53" customWidth="1"/>
    <col min="3" max="3" width="11.5703125" style="53" customWidth="1"/>
    <col min="4" max="4" width="17.5703125" style="53" customWidth="1"/>
    <col min="5" max="5" width="17.7109375" style="53" customWidth="1"/>
    <col min="6" max="6" width="10.5703125" style="53" customWidth="1"/>
    <col min="7" max="16384" width="11.42578125" style="53"/>
  </cols>
  <sheetData>
    <row r="12" spans="2:5" x14ac:dyDescent="0.2">
      <c r="B12" s="52"/>
      <c r="E12" s="54"/>
    </row>
    <row r="13" spans="2:5" x14ac:dyDescent="0.2">
      <c r="B13" s="52"/>
      <c r="E13" s="54"/>
    </row>
    <row r="14" spans="2:5" x14ac:dyDescent="0.2">
      <c r="B14" s="52"/>
      <c r="E14" s="54"/>
    </row>
    <row r="15" spans="2:5" x14ac:dyDescent="0.2">
      <c r="B15" s="52"/>
      <c r="E15" s="54"/>
    </row>
    <row r="16" spans="2:5" x14ac:dyDescent="0.2">
      <c r="B16" s="52"/>
      <c r="E16" s="54"/>
    </row>
    <row r="17" spans="1:6" x14ac:dyDescent="0.2">
      <c r="B17" s="52"/>
      <c r="E17" s="54"/>
    </row>
    <row r="18" spans="1:6" x14ac:dyDescent="0.2">
      <c r="B18" s="52"/>
      <c r="E18" s="54"/>
    </row>
    <row r="19" spans="1:6" x14ac:dyDescent="0.2">
      <c r="B19" s="52"/>
      <c r="E19" s="54"/>
    </row>
    <row r="20" spans="1:6" x14ac:dyDescent="0.2">
      <c r="B20" s="52"/>
      <c r="E20" s="54"/>
    </row>
    <row r="21" spans="1:6" ht="15" x14ac:dyDescent="0.2">
      <c r="A21" s="55"/>
      <c r="B21" s="56" t="s">
        <v>115</v>
      </c>
      <c r="C21" s="57"/>
      <c r="D21" s="57"/>
      <c r="E21" s="57"/>
      <c r="F21" s="57"/>
    </row>
    <row r="22" spans="1:6" ht="15" x14ac:dyDescent="0.2">
      <c r="A22" s="55"/>
      <c r="B22" s="58"/>
      <c r="C22" s="57"/>
      <c r="D22" s="57"/>
      <c r="E22" s="57"/>
      <c r="F22" s="57"/>
    </row>
    <row r="23" spans="1:6" ht="15" x14ac:dyDescent="0.2">
      <c r="A23" s="55"/>
      <c r="B23" s="58"/>
      <c r="C23" s="57"/>
      <c r="D23" s="57"/>
      <c r="E23" s="57"/>
      <c r="F23" s="57"/>
    </row>
    <row r="24" spans="1:6" ht="15" x14ac:dyDescent="0.2">
      <c r="A24" s="55"/>
      <c r="B24" s="56"/>
      <c r="C24" s="57"/>
      <c r="D24" s="57"/>
      <c r="E24" s="57"/>
      <c r="F24" s="57"/>
    </row>
    <row r="25" spans="1:6" ht="15" x14ac:dyDescent="0.2">
      <c r="A25" s="55"/>
      <c r="B25" s="34" t="s">
        <v>51</v>
      </c>
      <c r="C25" s="57"/>
      <c r="D25" s="57"/>
      <c r="E25" s="57"/>
      <c r="F25" s="57"/>
    </row>
    <row r="26" spans="1:6" ht="33.75" customHeight="1" x14ac:dyDescent="0.2">
      <c r="A26" s="55"/>
      <c r="B26" s="78" t="s">
        <v>79</v>
      </c>
      <c r="C26" s="57"/>
      <c r="D26" s="57"/>
      <c r="E26" s="57"/>
      <c r="F26" s="57"/>
    </row>
    <row r="27" spans="1:6" x14ac:dyDescent="0.2">
      <c r="A27" s="59"/>
      <c r="B27" s="57"/>
      <c r="C27" s="60"/>
      <c r="D27" s="60"/>
      <c r="E27" s="61"/>
      <c r="F27" s="57"/>
    </row>
    <row r="28" spans="1:6" ht="15" x14ac:dyDescent="0.2">
      <c r="A28" s="55"/>
      <c r="B28" s="60"/>
      <c r="C28" s="60"/>
      <c r="D28" s="62" t="s">
        <v>41</v>
      </c>
      <c r="E28" s="62" t="s">
        <v>116</v>
      </c>
      <c r="F28" s="57"/>
    </row>
    <row r="29" spans="1:6" ht="13.5" thickBot="1" x14ac:dyDescent="0.25">
      <c r="A29" s="63"/>
      <c r="B29" s="63"/>
      <c r="C29" s="63"/>
      <c r="D29" s="63"/>
      <c r="E29" s="63"/>
      <c r="F29" s="64"/>
    </row>
    <row r="30" spans="1:6" s="65" customFormat="1" ht="21.75" customHeight="1" x14ac:dyDescent="0.2">
      <c r="A30" s="91" t="s">
        <v>0</v>
      </c>
      <c r="B30" s="91"/>
      <c r="C30" s="91"/>
      <c r="D30" s="91"/>
      <c r="E30" s="91"/>
      <c r="F30" s="91"/>
    </row>
    <row r="31" spans="1:6" x14ac:dyDescent="0.2">
      <c r="A31" s="55"/>
      <c r="B31" s="59"/>
      <c r="C31" s="55"/>
      <c r="D31" s="55"/>
      <c r="E31" s="55"/>
    </row>
    <row r="32" spans="1:6" ht="14.25" x14ac:dyDescent="0.2">
      <c r="A32" s="57"/>
      <c r="B32" s="66" t="s">
        <v>7</v>
      </c>
      <c r="C32" s="66"/>
      <c r="D32" s="66"/>
      <c r="E32" s="67"/>
      <c r="F32" s="57"/>
    </row>
    <row r="33" spans="1:6" ht="14.25" x14ac:dyDescent="0.2">
      <c r="A33" s="57"/>
      <c r="B33" s="90"/>
      <c r="C33" s="90"/>
      <c r="D33" s="90"/>
      <c r="E33" s="67"/>
      <c r="F33" s="57"/>
    </row>
    <row r="34" spans="1:6" ht="14.25" x14ac:dyDescent="0.2">
      <c r="A34" s="57"/>
      <c r="B34" s="90"/>
      <c r="C34" s="90"/>
      <c r="D34" s="90"/>
      <c r="E34" s="67"/>
      <c r="F34" s="57"/>
    </row>
    <row r="35" spans="1:6" ht="14.25" x14ac:dyDescent="0.2">
      <c r="A35" s="57"/>
      <c r="B35" s="90" t="s">
        <v>114</v>
      </c>
      <c r="C35" s="90"/>
      <c r="D35" s="90"/>
      <c r="E35" s="67">
        <f>0.3*295</f>
        <v>88.5</v>
      </c>
      <c r="F35" s="57"/>
    </row>
    <row r="36" spans="1:6" ht="14.25" x14ac:dyDescent="0.2">
      <c r="A36" s="57"/>
      <c r="B36" s="90"/>
      <c r="C36" s="90"/>
      <c r="D36" s="90"/>
      <c r="E36" s="67"/>
      <c r="F36" s="57"/>
    </row>
    <row r="37" spans="1:6" ht="14.25" x14ac:dyDescent="0.2">
      <c r="A37" s="57"/>
      <c r="B37" s="90"/>
      <c r="C37" s="90"/>
      <c r="D37" s="90"/>
      <c r="E37" s="67"/>
      <c r="F37" s="57"/>
    </row>
    <row r="38" spans="1:6" ht="14.25" x14ac:dyDescent="0.2">
      <c r="A38" s="57"/>
      <c r="B38" s="90" t="s">
        <v>117</v>
      </c>
      <c r="C38" s="90"/>
      <c r="D38" s="90"/>
      <c r="E38" s="67">
        <v>295</v>
      </c>
      <c r="F38" s="57"/>
    </row>
    <row r="39" spans="1:6" ht="14.25" x14ac:dyDescent="0.2">
      <c r="A39" s="57"/>
      <c r="B39" s="90"/>
      <c r="C39" s="90"/>
      <c r="D39" s="90"/>
      <c r="E39" s="67"/>
      <c r="F39" s="57"/>
    </row>
    <row r="40" spans="1:6" ht="14.25" x14ac:dyDescent="0.2">
      <c r="A40" s="57"/>
      <c r="B40" s="90"/>
      <c r="C40" s="90"/>
      <c r="D40" s="90"/>
      <c r="E40" s="67"/>
      <c r="F40" s="57"/>
    </row>
    <row r="41" spans="1:6" ht="14.25" x14ac:dyDescent="0.2">
      <c r="A41" s="57"/>
      <c r="B41" s="90"/>
      <c r="C41" s="90"/>
      <c r="D41" s="90"/>
      <c r="E41" s="67"/>
      <c r="F41" s="57"/>
    </row>
    <row r="42" spans="1:6" ht="14.25" x14ac:dyDescent="0.2">
      <c r="A42" s="57"/>
      <c r="B42" s="90"/>
      <c r="C42" s="90"/>
      <c r="D42" s="90"/>
      <c r="E42" s="67"/>
      <c r="F42" s="57"/>
    </row>
    <row r="43" spans="1:6" ht="14.25" x14ac:dyDescent="0.2">
      <c r="A43" s="57"/>
      <c r="B43" s="90"/>
      <c r="C43" s="90"/>
      <c r="D43" s="90"/>
      <c r="E43" s="67"/>
      <c r="F43" s="57"/>
    </row>
    <row r="44" spans="1:6" ht="14.25" x14ac:dyDescent="0.2">
      <c r="A44" s="57"/>
      <c r="B44" s="90"/>
      <c r="C44" s="90"/>
      <c r="D44" s="90"/>
      <c r="E44" s="67"/>
      <c r="F44" s="57"/>
    </row>
    <row r="45" spans="1:6" ht="14.25" x14ac:dyDescent="0.2">
      <c r="A45" s="57"/>
      <c r="B45" s="90"/>
      <c r="C45" s="90"/>
      <c r="D45" s="90"/>
      <c r="E45" s="67"/>
      <c r="F45" s="57"/>
    </row>
    <row r="46" spans="1:6" ht="14.25" x14ac:dyDescent="0.2">
      <c r="A46" s="57"/>
      <c r="B46" s="90"/>
      <c r="C46" s="90"/>
      <c r="D46" s="90"/>
      <c r="E46" s="67"/>
      <c r="F46" s="57"/>
    </row>
    <row r="47" spans="1:6" ht="14.25" x14ac:dyDescent="0.2">
      <c r="A47" s="57"/>
      <c r="B47" s="90"/>
      <c r="C47" s="90"/>
      <c r="D47" s="90"/>
      <c r="E47" s="67"/>
      <c r="F47" s="57"/>
    </row>
    <row r="48" spans="1:6" ht="14.25" x14ac:dyDescent="0.2">
      <c r="A48" s="57"/>
      <c r="B48" s="90"/>
      <c r="C48" s="90"/>
      <c r="D48" s="90"/>
      <c r="E48" s="67"/>
      <c r="F48" s="57"/>
    </row>
    <row r="49" spans="1:6" ht="14.25" x14ac:dyDescent="0.2">
      <c r="A49" s="57"/>
      <c r="B49" s="90"/>
      <c r="C49" s="90"/>
      <c r="D49" s="90"/>
      <c r="E49" s="67"/>
      <c r="F49" s="57"/>
    </row>
    <row r="50" spans="1:6" ht="14.25" x14ac:dyDescent="0.2">
      <c r="A50" s="57"/>
      <c r="B50" s="90"/>
      <c r="C50" s="90"/>
      <c r="D50" s="90"/>
      <c r="E50" s="67"/>
      <c r="F50" s="57"/>
    </row>
    <row r="51" spans="1:6" ht="14.25" x14ac:dyDescent="0.2">
      <c r="A51" s="57"/>
      <c r="B51" s="90"/>
      <c r="C51" s="90"/>
      <c r="D51" s="90"/>
      <c r="E51" s="67"/>
      <c r="F51" s="57"/>
    </row>
    <row r="52" spans="1:6" ht="14.25" x14ac:dyDescent="0.2">
      <c r="A52" s="57"/>
      <c r="B52" s="90"/>
      <c r="C52" s="90"/>
      <c r="D52" s="90"/>
      <c r="E52" s="67"/>
      <c r="F52" s="57"/>
    </row>
    <row r="53" spans="1:6" ht="14.25" x14ac:dyDescent="0.2">
      <c r="A53" s="57"/>
      <c r="B53" s="90"/>
      <c r="C53" s="90"/>
      <c r="D53" s="90"/>
      <c r="E53" s="67"/>
      <c r="F53" s="57"/>
    </row>
    <row r="54" spans="1:6" ht="14.25" x14ac:dyDescent="0.2">
      <c r="A54" s="57"/>
      <c r="B54" s="90"/>
      <c r="C54" s="90"/>
      <c r="D54" s="90"/>
      <c r="E54" s="67"/>
      <c r="F54" s="57"/>
    </row>
    <row r="55" spans="1:6" ht="14.25" x14ac:dyDescent="0.2">
      <c r="A55" s="57"/>
      <c r="B55" s="68"/>
      <c r="C55" s="68"/>
      <c r="D55" s="68"/>
      <c r="E55" s="67"/>
      <c r="F55" s="57"/>
    </row>
    <row r="56" spans="1:6" ht="14.25" x14ac:dyDescent="0.2">
      <c r="A56" s="57"/>
      <c r="B56" s="90"/>
      <c r="C56" s="90"/>
      <c r="D56" s="90"/>
      <c r="E56" s="67"/>
      <c r="F56" s="57"/>
    </row>
    <row r="57" spans="1:6" ht="14.25" x14ac:dyDescent="0.2">
      <c r="A57" s="57"/>
      <c r="B57" s="90"/>
      <c r="C57" s="90"/>
      <c r="D57" s="90"/>
      <c r="E57" s="67"/>
      <c r="F57" s="57"/>
    </row>
    <row r="58" spans="1:6" ht="14.25" x14ac:dyDescent="0.2">
      <c r="A58" s="57"/>
      <c r="B58" s="90"/>
      <c r="C58" s="90"/>
      <c r="D58" s="90"/>
      <c r="E58" s="67"/>
      <c r="F58" s="57"/>
    </row>
    <row r="59" spans="1:6" ht="14.25" x14ac:dyDescent="0.2">
      <c r="A59" s="57"/>
      <c r="B59" s="90"/>
      <c r="C59" s="90"/>
      <c r="D59" s="90"/>
      <c r="E59" s="67"/>
      <c r="F59" s="57"/>
    </row>
    <row r="60" spans="1:6" ht="14.25" x14ac:dyDescent="0.2">
      <c r="A60" s="57"/>
      <c r="B60" s="90"/>
      <c r="C60" s="90"/>
      <c r="D60" s="90"/>
      <c r="E60" s="67"/>
      <c r="F60" s="57"/>
    </row>
    <row r="61" spans="1:6" ht="14.25" x14ac:dyDescent="0.2">
      <c r="A61" s="57"/>
      <c r="B61" s="90"/>
      <c r="C61" s="90"/>
      <c r="D61" s="90"/>
      <c r="E61" s="67"/>
      <c r="F61" s="57"/>
    </row>
    <row r="62" spans="1:6" ht="14.25" x14ac:dyDescent="0.2">
      <c r="A62" s="57"/>
      <c r="B62" s="90"/>
      <c r="C62" s="90"/>
      <c r="D62" s="90"/>
      <c r="E62" s="67"/>
      <c r="F62" s="57"/>
    </row>
    <row r="63" spans="1:6" ht="14.25" x14ac:dyDescent="0.2">
      <c r="A63" s="57"/>
      <c r="B63" s="90"/>
      <c r="C63" s="90"/>
      <c r="D63" s="90"/>
      <c r="E63" s="67"/>
      <c r="F63" s="57"/>
    </row>
    <row r="64" spans="1:6" ht="14.25" x14ac:dyDescent="0.2">
      <c r="A64" s="57"/>
      <c r="B64" s="90"/>
      <c r="C64" s="90"/>
      <c r="D64" s="90"/>
      <c r="E64" s="67"/>
      <c r="F64" s="57"/>
    </row>
    <row r="65" spans="1:6" ht="14.25" x14ac:dyDescent="0.2">
      <c r="A65" s="57"/>
      <c r="B65" s="90"/>
      <c r="C65" s="90"/>
      <c r="D65" s="90"/>
      <c r="E65" s="67"/>
      <c r="F65" s="57"/>
    </row>
    <row r="66" spans="1:6" ht="14.25" x14ac:dyDescent="0.2">
      <c r="A66" s="57"/>
      <c r="B66" s="90"/>
      <c r="C66" s="90"/>
      <c r="D66" s="90"/>
      <c r="E66" s="67"/>
      <c r="F66" s="57"/>
    </row>
    <row r="67" spans="1:6" ht="14.25" x14ac:dyDescent="0.2">
      <c r="A67" s="57"/>
      <c r="B67" s="90"/>
      <c r="C67" s="90"/>
      <c r="D67" s="90"/>
      <c r="E67" s="67"/>
      <c r="F67" s="57"/>
    </row>
    <row r="68" spans="1:6" ht="13.5" customHeight="1" x14ac:dyDescent="0.2">
      <c r="A68" s="57"/>
      <c r="B68" s="90"/>
      <c r="C68" s="90"/>
      <c r="D68" s="90"/>
      <c r="E68" s="67"/>
      <c r="F68" s="57"/>
    </row>
    <row r="69" spans="1:6" ht="13.5" customHeight="1" x14ac:dyDescent="0.2">
      <c r="A69" s="57"/>
      <c r="B69" s="56" t="s">
        <v>45</v>
      </c>
      <c r="C69" s="58"/>
      <c r="D69" s="58"/>
      <c r="E69" s="38">
        <f>SUM(E35:E68)</f>
        <v>383.5</v>
      </c>
      <c r="F69" s="57"/>
    </row>
    <row r="70" spans="1:6" ht="13.5" customHeight="1" x14ac:dyDescent="0.2">
      <c r="A70" s="57"/>
      <c r="B70" s="69" t="s">
        <v>42</v>
      </c>
      <c r="C70" s="58"/>
      <c r="D70" s="58"/>
      <c r="E70" s="39">
        <v>0</v>
      </c>
      <c r="F70" s="57"/>
    </row>
    <row r="71" spans="1:6" ht="13.5" customHeight="1" x14ac:dyDescent="0.2">
      <c r="A71" s="57"/>
      <c r="B71" s="69" t="s">
        <v>43</v>
      </c>
      <c r="C71" s="58"/>
      <c r="D71" s="58"/>
      <c r="E71" s="39">
        <v>0</v>
      </c>
      <c r="F71" s="57"/>
    </row>
    <row r="72" spans="1:6" ht="13.5" customHeight="1" x14ac:dyDescent="0.2">
      <c r="A72" s="57"/>
      <c r="B72" s="56" t="s">
        <v>44</v>
      </c>
      <c r="C72" s="58"/>
      <c r="D72" s="58"/>
      <c r="E72" s="38">
        <f>SUM(E69:E71)</f>
        <v>383.5</v>
      </c>
      <c r="F72" s="57"/>
    </row>
    <row r="73" spans="1:6" ht="13.5" customHeight="1" x14ac:dyDescent="0.2">
      <c r="A73" s="57"/>
      <c r="B73" s="58" t="s">
        <v>6</v>
      </c>
      <c r="C73" s="70">
        <v>0.05</v>
      </c>
      <c r="D73" s="58"/>
      <c r="E73" s="44">
        <f>ROUND(E72*C73,2)</f>
        <v>19.18</v>
      </c>
      <c r="F73" s="57"/>
    </row>
    <row r="74" spans="1:6" ht="13.5" customHeight="1" x14ac:dyDescent="0.2">
      <c r="A74" s="57"/>
      <c r="B74" s="58" t="s">
        <v>5</v>
      </c>
      <c r="C74" s="71">
        <v>9.9750000000000005E-2</v>
      </c>
      <c r="D74" s="58"/>
      <c r="E74" s="45">
        <f>ROUND(E72*C74,2)</f>
        <v>38.25</v>
      </c>
      <c r="F74" s="57"/>
    </row>
    <row r="75" spans="1:6" ht="13.5" customHeight="1" x14ac:dyDescent="0.2">
      <c r="A75" s="57"/>
      <c r="B75" s="58"/>
      <c r="C75" s="58"/>
      <c r="D75" s="58"/>
      <c r="E75" s="72"/>
      <c r="F75" s="57"/>
    </row>
    <row r="76" spans="1:6" ht="16.5" customHeight="1" thickBot="1" x14ac:dyDescent="0.25">
      <c r="A76" s="57"/>
      <c r="B76" s="56" t="s">
        <v>46</v>
      </c>
      <c r="C76" s="58"/>
      <c r="D76" s="58"/>
      <c r="E76" s="42">
        <f>SUM(E72:E74)</f>
        <v>440.93</v>
      </c>
      <c r="F76" s="57"/>
    </row>
    <row r="77" spans="1:6" ht="15.75" thickTop="1" x14ac:dyDescent="0.2">
      <c r="A77" s="57"/>
      <c r="B77" s="96"/>
      <c r="C77" s="96"/>
      <c r="D77" s="96"/>
      <c r="E77" s="73"/>
      <c r="F77" s="57"/>
    </row>
    <row r="78" spans="1:6" ht="15" x14ac:dyDescent="0.2">
      <c r="A78" s="57"/>
      <c r="B78" s="97" t="s">
        <v>48</v>
      </c>
      <c r="C78" s="97"/>
      <c r="D78" s="97"/>
      <c r="E78" s="73">
        <v>0</v>
      </c>
      <c r="F78" s="57"/>
    </row>
    <row r="79" spans="1:6" ht="15" x14ac:dyDescent="0.2">
      <c r="A79" s="57"/>
      <c r="B79" s="96"/>
      <c r="C79" s="96"/>
      <c r="D79" s="96"/>
      <c r="E79" s="73"/>
      <c r="F79" s="57"/>
    </row>
    <row r="80" spans="1:6" ht="19.5" customHeight="1" x14ac:dyDescent="0.2">
      <c r="A80" s="57"/>
      <c r="B80" s="74" t="s">
        <v>47</v>
      </c>
      <c r="C80" s="75"/>
      <c r="D80" s="75"/>
      <c r="E80" s="76">
        <f>E76-E78</f>
        <v>440.93</v>
      </c>
      <c r="F80" s="57"/>
    </row>
    <row r="81" spans="1:6" ht="13.5" customHeight="1" x14ac:dyDescent="0.2">
      <c r="A81" s="57"/>
      <c r="B81" s="57"/>
      <c r="C81" s="57"/>
      <c r="D81" s="57"/>
      <c r="E81" s="57"/>
      <c r="F81" s="57"/>
    </row>
    <row r="82" spans="1:6" x14ac:dyDescent="0.2">
      <c r="A82" s="57"/>
      <c r="B82" s="57"/>
      <c r="C82" s="57"/>
      <c r="D82" s="57"/>
      <c r="E82" s="57"/>
      <c r="F82" s="57"/>
    </row>
    <row r="83" spans="1:6" x14ac:dyDescent="0.2">
      <c r="A83" s="57"/>
      <c r="B83" s="98"/>
      <c r="C83" s="98"/>
      <c r="D83" s="98"/>
      <c r="E83" s="98"/>
      <c r="F83" s="57"/>
    </row>
    <row r="84" spans="1:6" ht="14.25" x14ac:dyDescent="0.2">
      <c r="A84" s="99" t="s">
        <v>76</v>
      </c>
      <c r="B84" s="99"/>
      <c r="C84" s="99"/>
      <c r="D84" s="99"/>
      <c r="E84" s="99"/>
      <c r="F84" s="99"/>
    </row>
    <row r="85" spans="1:6" ht="14.25" x14ac:dyDescent="0.2">
      <c r="A85" s="100" t="s">
        <v>77</v>
      </c>
      <c r="B85" s="100"/>
      <c r="C85" s="100"/>
      <c r="D85" s="100"/>
      <c r="E85" s="100"/>
      <c r="F85" s="100"/>
    </row>
    <row r="86" spans="1:6" x14ac:dyDescent="0.2">
      <c r="A86" s="57"/>
      <c r="B86" s="57"/>
      <c r="C86" s="57"/>
      <c r="D86" s="57"/>
      <c r="E86" s="57"/>
      <c r="F86" s="57"/>
    </row>
    <row r="87" spans="1:6" x14ac:dyDescent="0.2">
      <c r="A87" s="57"/>
      <c r="B87" s="92"/>
      <c r="C87" s="92"/>
      <c r="D87" s="92"/>
      <c r="E87" s="92"/>
      <c r="F87" s="57"/>
    </row>
    <row r="88" spans="1:6" ht="15" x14ac:dyDescent="0.2">
      <c r="A88" s="93" t="s">
        <v>9</v>
      </c>
      <c r="B88" s="93"/>
      <c r="C88" s="93"/>
      <c r="D88" s="93"/>
      <c r="E88" s="93"/>
      <c r="F88" s="93"/>
    </row>
    <row r="90" spans="1:6" ht="39.75" customHeight="1" x14ac:dyDescent="0.2">
      <c r="B90" s="94"/>
      <c r="C90" s="95"/>
      <c r="D90" s="95"/>
    </row>
    <row r="91" spans="1:6" ht="13.5" customHeight="1" x14ac:dyDescent="0.2"/>
    <row r="92" spans="1:6" x14ac:dyDescent="0.2">
      <c r="B92" s="77"/>
      <c r="C92" s="77"/>
      <c r="D92" s="77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9C6A4DA3-3D28-4AB2-B96B-1F9003EC38C0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0D76C-5EB9-4ABA-B4CD-3637EB1F4748}">
  <sheetPr>
    <pageSetUpPr fitToPage="1"/>
  </sheetPr>
  <dimension ref="A12:F92"/>
  <sheetViews>
    <sheetView view="pageBreakPreview" zoomScale="80" zoomScaleNormal="100" zoomScaleSheetLayoutView="80" workbookViewId="0">
      <selection activeCell="B40" sqref="B40:D40"/>
    </sheetView>
  </sheetViews>
  <sheetFormatPr baseColWidth="10" defaultColWidth="11.42578125" defaultRowHeight="12.75" x14ac:dyDescent="0.2"/>
  <cols>
    <col min="1" max="1" width="5.140625" style="53" customWidth="1"/>
    <col min="2" max="2" width="120" style="53" customWidth="1"/>
    <col min="3" max="3" width="11.5703125" style="53" customWidth="1"/>
    <col min="4" max="4" width="17.5703125" style="53" customWidth="1"/>
    <col min="5" max="5" width="17.7109375" style="53" customWidth="1"/>
    <col min="6" max="6" width="10.5703125" style="53" customWidth="1"/>
    <col min="7" max="16384" width="11.42578125" style="53"/>
  </cols>
  <sheetData>
    <row r="12" spans="2:5" x14ac:dyDescent="0.2">
      <c r="B12" s="52"/>
      <c r="E12" s="54"/>
    </row>
    <row r="13" spans="2:5" x14ac:dyDescent="0.2">
      <c r="B13" s="52"/>
      <c r="E13" s="54"/>
    </row>
    <row r="14" spans="2:5" x14ac:dyDescent="0.2">
      <c r="B14" s="52"/>
      <c r="E14" s="54"/>
    </row>
    <row r="15" spans="2:5" x14ac:dyDescent="0.2">
      <c r="B15" s="52"/>
      <c r="E15" s="54"/>
    </row>
    <row r="16" spans="2:5" x14ac:dyDescent="0.2">
      <c r="B16" s="52"/>
      <c r="E16" s="54"/>
    </row>
    <row r="17" spans="1:6" x14ac:dyDescent="0.2">
      <c r="B17" s="52"/>
      <c r="E17" s="54"/>
    </row>
    <row r="18" spans="1:6" x14ac:dyDescent="0.2">
      <c r="B18" s="52"/>
      <c r="E18" s="54"/>
    </row>
    <row r="19" spans="1:6" x14ac:dyDescent="0.2">
      <c r="B19" s="52"/>
      <c r="E19" s="54"/>
    </row>
    <row r="20" spans="1:6" x14ac:dyDescent="0.2">
      <c r="B20" s="52"/>
      <c r="E20" s="54"/>
    </row>
    <row r="21" spans="1:6" ht="15" x14ac:dyDescent="0.2">
      <c r="A21" s="55"/>
      <c r="B21" s="56" t="s">
        <v>118</v>
      </c>
      <c r="C21" s="57"/>
      <c r="D21" s="57"/>
      <c r="E21" s="57"/>
      <c r="F21" s="57"/>
    </row>
    <row r="22" spans="1:6" ht="15" x14ac:dyDescent="0.2">
      <c r="A22" s="55"/>
      <c r="B22" s="58"/>
      <c r="C22" s="57"/>
      <c r="D22" s="57"/>
      <c r="E22" s="57"/>
      <c r="F22" s="57"/>
    </row>
    <row r="23" spans="1:6" ht="15" x14ac:dyDescent="0.2">
      <c r="A23" s="55"/>
      <c r="B23" s="58"/>
      <c r="C23" s="57"/>
      <c r="D23" s="57"/>
      <c r="E23" s="57"/>
      <c r="F23" s="57"/>
    </row>
    <row r="24" spans="1:6" ht="15" x14ac:dyDescent="0.2">
      <c r="A24" s="55"/>
      <c r="B24" s="56"/>
      <c r="C24" s="57"/>
      <c r="D24" s="57"/>
      <c r="E24" s="57"/>
      <c r="F24" s="57"/>
    </row>
    <row r="25" spans="1:6" ht="15" x14ac:dyDescent="0.2">
      <c r="A25" s="55"/>
      <c r="B25" s="34" t="s">
        <v>51</v>
      </c>
      <c r="C25" s="57"/>
      <c r="D25" s="57"/>
      <c r="E25" s="57"/>
      <c r="F25" s="57"/>
    </row>
    <row r="26" spans="1:6" ht="33.75" customHeight="1" x14ac:dyDescent="0.2">
      <c r="A26" s="55"/>
      <c r="B26" s="78" t="s">
        <v>79</v>
      </c>
      <c r="C26" s="57"/>
      <c r="D26" s="57"/>
      <c r="E26" s="57"/>
      <c r="F26" s="57"/>
    </row>
    <row r="27" spans="1:6" x14ac:dyDescent="0.2">
      <c r="A27" s="59"/>
      <c r="B27" s="57"/>
      <c r="C27" s="60"/>
      <c r="D27" s="60"/>
      <c r="E27" s="61"/>
      <c r="F27" s="57"/>
    </row>
    <row r="28" spans="1:6" ht="15" x14ac:dyDescent="0.2">
      <c r="A28" s="55"/>
      <c r="B28" s="60"/>
      <c r="C28" s="60"/>
      <c r="D28" s="62" t="s">
        <v>41</v>
      </c>
      <c r="E28" s="62" t="s">
        <v>119</v>
      </c>
      <c r="F28" s="57"/>
    </row>
    <row r="29" spans="1:6" ht="13.5" thickBot="1" x14ac:dyDescent="0.25">
      <c r="A29" s="63"/>
      <c r="B29" s="63"/>
      <c r="C29" s="63"/>
      <c r="D29" s="63"/>
      <c r="E29" s="63"/>
      <c r="F29" s="64"/>
    </row>
    <row r="30" spans="1:6" s="65" customFormat="1" ht="21.75" customHeight="1" x14ac:dyDescent="0.2">
      <c r="A30" s="91" t="s">
        <v>0</v>
      </c>
      <c r="B30" s="91"/>
      <c r="C30" s="91"/>
      <c r="D30" s="91"/>
      <c r="E30" s="91"/>
      <c r="F30" s="91"/>
    </row>
    <row r="31" spans="1:6" x14ac:dyDescent="0.2">
      <c r="A31" s="55"/>
      <c r="B31" s="59"/>
      <c r="C31" s="55"/>
      <c r="D31" s="55"/>
      <c r="E31" s="55"/>
    </row>
    <row r="32" spans="1:6" ht="14.25" x14ac:dyDescent="0.2">
      <c r="A32" s="57"/>
      <c r="B32" s="66" t="s">
        <v>7</v>
      </c>
      <c r="C32" s="66"/>
      <c r="D32" s="66"/>
      <c r="E32" s="67"/>
      <c r="F32" s="57"/>
    </row>
    <row r="33" spans="1:6" ht="14.25" x14ac:dyDescent="0.2">
      <c r="A33" s="57"/>
      <c r="B33" s="90"/>
      <c r="C33" s="90"/>
      <c r="D33" s="90"/>
      <c r="E33" s="67"/>
      <c r="F33" s="57"/>
    </row>
    <row r="34" spans="1:6" ht="14.25" x14ac:dyDescent="0.2">
      <c r="A34" s="57"/>
      <c r="B34" s="90"/>
      <c r="C34" s="90"/>
      <c r="D34" s="90"/>
      <c r="E34" s="67"/>
      <c r="F34" s="57"/>
    </row>
    <row r="35" spans="1:6" ht="14.25" x14ac:dyDescent="0.2">
      <c r="A35" s="57"/>
      <c r="B35" s="90" t="s">
        <v>120</v>
      </c>
      <c r="C35" s="90"/>
      <c r="D35" s="90"/>
      <c r="E35" s="67">
        <f>0.75*295</f>
        <v>221.25</v>
      </c>
      <c r="F35" s="57"/>
    </row>
    <row r="36" spans="1:6" ht="14.25" x14ac:dyDescent="0.2">
      <c r="A36" s="57"/>
      <c r="B36" s="90"/>
      <c r="C36" s="90"/>
      <c r="D36" s="90"/>
      <c r="E36" s="67"/>
      <c r="F36" s="57"/>
    </row>
    <row r="37" spans="1:6" ht="14.25" x14ac:dyDescent="0.2">
      <c r="A37" s="57"/>
      <c r="B37" s="90"/>
      <c r="C37" s="90"/>
      <c r="D37" s="90"/>
      <c r="E37" s="67"/>
      <c r="F37" s="57"/>
    </row>
    <row r="38" spans="1:6" ht="14.25" x14ac:dyDescent="0.2">
      <c r="A38" s="57"/>
      <c r="B38" s="90"/>
      <c r="C38" s="90"/>
      <c r="D38" s="90"/>
      <c r="E38" s="67"/>
      <c r="F38" s="57"/>
    </row>
    <row r="39" spans="1:6" ht="14.25" x14ac:dyDescent="0.2">
      <c r="A39" s="57"/>
      <c r="B39" s="90"/>
      <c r="C39" s="90"/>
      <c r="D39" s="90"/>
      <c r="E39" s="67"/>
      <c r="F39" s="57"/>
    </row>
    <row r="40" spans="1:6" ht="14.25" x14ac:dyDescent="0.2">
      <c r="A40" s="57"/>
      <c r="B40" s="90"/>
      <c r="C40" s="90"/>
      <c r="D40" s="90"/>
      <c r="E40" s="67"/>
      <c r="F40" s="57"/>
    </row>
    <row r="41" spans="1:6" ht="14.25" x14ac:dyDescent="0.2">
      <c r="A41" s="57"/>
      <c r="B41" s="90"/>
      <c r="C41" s="90"/>
      <c r="D41" s="90"/>
      <c r="E41" s="67"/>
      <c r="F41" s="57"/>
    </row>
    <row r="42" spans="1:6" ht="14.25" x14ac:dyDescent="0.2">
      <c r="A42" s="57"/>
      <c r="B42" s="90"/>
      <c r="C42" s="90"/>
      <c r="D42" s="90"/>
      <c r="E42" s="67"/>
      <c r="F42" s="57"/>
    </row>
    <row r="43" spans="1:6" ht="14.25" x14ac:dyDescent="0.2">
      <c r="A43" s="57"/>
      <c r="B43" s="90"/>
      <c r="C43" s="90"/>
      <c r="D43" s="90"/>
      <c r="E43" s="67"/>
      <c r="F43" s="57"/>
    </row>
    <row r="44" spans="1:6" ht="14.25" x14ac:dyDescent="0.2">
      <c r="A44" s="57"/>
      <c r="B44" s="90"/>
      <c r="C44" s="90"/>
      <c r="D44" s="90"/>
      <c r="E44" s="67"/>
      <c r="F44" s="57"/>
    </row>
    <row r="45" spans="1:6" ht="14.25" x14ac:dyDescent="0.2">
      <c r="A45" s="57"/>
      <c r="B45" s="90"/>
      <c r="C45" s="90"/>
      <c r="D45" s="90"/>
      <c r="E45" s="67"/>
      <c r="F45" s="57"/>
    </row>
    <row r="46" spans="1:6" ht="14.25" x14ac:dyDescent="0.2">
      <c r="A46" s="57"/>
      <c r="B46" s="90"/>
      <c r="C46" s="90"/>
      <c r="D46" s="90"/>
      <c r="E46" s="67"/>
      <c r="F46" s="57"/>
    </row>
    <row r="47" spans="1:6" ht="14.25" x14ac:dyDescent="0.2">
      <c r="A47" s="57"/>
      <c r="B47" s="90"/>
      <c r="C47" s="90"/>
      <c r="D47" s="90"/>
      <c r="E47" s="67"/>
      <c r="F47" s="57"/>
    </row>
    <row r="48" spans="1:6" ht="14.25" x14ac:dyDescent="0.2">
      <c r="A48" s="57"/>
      <c r="B48" s="90"/>
      <c r="C48" s="90"/>
      <c r="D48" s="90"/>
      <c r="E48" s="67"/>
      <c r="F48" s="57"/>
    </row>
    <row r="49" spans="1:6" ht="14.25" x14ac:dyDescent="0.2">
      <c r="A49" s="57"/>
      <c r="B49" s="90"/>
      <c r="C49" s="90"/>
      <c r="D49" s="90"/>
      <c r="E49" s="67"/>
      <c r="F49" s="57"/>
    </row>
    <row r="50" spans="1:6" ht="14.25" x14ac:dyDescent="0.2">
      <c r="A50" s="57"/>
      <c r="B50" s="90"/>
      <c r="C50" s="90"/>
      <c r="D50" s="90"/>
      <c r="E50" s="67"/>
      <c r="F50" s="57"/>
    </row>
    <row r="51" spans="1:6" ht="14.25" x14ac:dyDescent="0.2">
      <c r="A51" s="57"/>
      <c r="B51" s="90"/>
      <c r="C51" s="90"/>
      <c r="D51" s="90"/>
      <c r="E51" s="67"/>
      <c r="F51" s="57"/>
    </row>
    <row r="52" spans="1:6" ht="14.25" x14ac:dyDescent="0.2">
      <c r="A52" s="57"/>
      <c r="B52" s="90"/>
      <c r="C52" s="90"/>
      <c r="D52" s="90"/>
      <c r="E52" s="67"/>
      <c r="F52" s="57"/>
    </row>
    <row r="53" spans="1:6" ht="14.25" x14ac:dyDescent="0.2">
      <c r="A53" s="57"/>
      <c r="B53" s="90"/>
      <c r="C53" s="90"/>
      <c r="D53" s="90"/>
      <c r="E53" s="67"/>
      <c r="F53" s="57"/>
    </row>
    <row r="54" spans="1:6" ht="14.25" x14ac:dyDescent="0.2">
      <c r="A54" s="57"/>
      <c r="B54" s="90"/>
      <c r="C54" s="90"/>
      <c r="D54" s="90"/>
      <c r="E54" s="67"/>
      <c r="F54" s="57"/>
    </row>
    <row r="55" spans="1:6" ht="14.25" x14ac:dyDescent="0.2">
      <c r="A55" s="57"/>
      <c r="B55" s="68"/>
      <c r="C55" s="68"/>
      <c r="D55" s="68"/>
      <c r="E55" s="67"/>
      <c r="F55" s="57"/>
    </row>
    <row r="56" spans="1:6" ht="14.25" x14ac:dyDescent="0.2">
      <c r="A56" s="57"/>
      <c r="B56" s="90"/>
      <c r="C56" s="90"/>
      <c r="D56" s="90"/>
      <c r="E56" s="67"/>
      <c r="F56" s="57"/>
    </row>
    <row r="57" spans="1:6" ht="14.25" x14ac:dyDescent="0.2">
      <c r="A57" s="57"/>
      <c r="B57" s="90"/>
      <c r="C57" s="90"/>
      <c r="D57" s="90"/>
      <c r="E57" s="67"/>
      <c r="F57" s="57"/>
    </row>
    <row r="58" spans="1:6" ht="14.25" x14ac:dyDescent="0.2">
      <c r="A58" s="57"/>
      <c r="B58" s="90"/>
      <c r="C58" s="90"/>
      <c r="D58" s="90"/>
      <c r="E58" s="67"/>
      <c r="F58" s="57"/>
    </row>
    <row r="59" spans="1:6" ht="14.25" x14ac:dyDescent="0.2">
      <c r="A59" s="57"/>
      <c r="B59" s="90"/>
      <c r="C59" s="90"/>
      <c r="D59" s="90"/>
      <c r="E59" s="67"/>
      <c r="F59" s="57"/>
    </row>
    <row r="60" spans="1:6" ht="14.25" x14ac:dyDescent="0.2">
      <c r="A60" s="57"/>
      <c r="B60" s="90"/>
      <c r="C60" s="90"/>
      <c r="D60" s="90"/>
      <c r="E60" s="67"/>
      <c r="F60" s="57"/>
    </row>
    <row r="61" spans="1:6" ht="14.25" x14ac:dyDescent="0.2">
      <c r="A61" s="57"/>
      <c r="B61" s="90"/>
      <c r="C61" s="90"/>
      <c r="D61" s="90"/>
      <c r="E61" s="67"/>
      <c r="F61" s="57"/>
    </row>
    <row r="62" spans="1:6" ht="14.25" x14ac:dyDescent="0.2">
      <c r="A62" s="57"/>
      <c r="B62" s="90"/>
      <c r="C62" s="90"/>
      <c r="D62" s="90"/>
      <c r="E62" s="67"/>
      <c r="F62" s="57"/>
    </row>
    <row r="63" spans="1:6" ht="14.25" x14ac:dyDescent="0.2">
      <c r="A63" s="57"/>
      <c r="B63" s="90"/>
      <c r="C63" s="90"/>
      <c r="D63" s="90"/>
      <c r="E63" s="67"/>
      <c r="F63" s="57"/>
    </row>
    <row r="64" spans="1:6" ht="14.25" x14ac:dyDescent="0.2">
      <c r="A64" s="57"/>
      <c r="B64" s="90"/>
      <c r="C64" s="90"/>
      <c r="D64" s="90"/>
      <c r="E64" s="67"/>
      <c r="F64" s="57"/>
    </row>
    <row r="65" spans="1:6" ht="14.25" x14ac:dyDescent="0.2">
      <c r="A65" s="57"/>
      <c r="B65" s="90"/>
      <c r="C65" s="90"/>
      <c r="D65" s="90"/>
      <c r="E65" s="67"/>
      <c r="F65" s="57"/>
    </row>
    <row r="66" spans="1:6" ht="14.25" x14ac:dyDescent="0.2">
      <c r="A66" s="57"/>
      <c r="B66" s="90"/>
      <c r="C66" s="90"/>
      <c r="D66" s="90"/>
      <c r="E66" s="67"/>
      <c r="F66" s="57"/>
    </row>
    <row r="67" spans="1:6" ht="14.25" x14ac:dyDescent="0.2">
      <c r="A67" s="57"/>
      <c r="B67" s="90"/>
      <c r="C67" s="90"/>
      <c r="D67" s="90"/>
      <c r="E67" s="67"/>
      <c r="F67" s="57"/>
    </row>
    <row r="68" spans="1:6" ht="13.5" customHeight="1" x14ac:dyDescent="0.2">
      <c r="A68" s="57"/>
      <c r="B68" s="90"/>
      <c r="C68" s="90"/>
      <c r="D68" s="90"/>
      <c r="E68" s="67"/>
      <c r="F68" s="57"/>
    </row>
    <row r="69" spans="1:6" ht="13.5" customHeight="1" x14ac:dyDescent="0.2">
      <c r="A69" s="57"/>
      <c r="B69" s="56" t="s">
        <v>45</v>
      </c>
      <c r="C69" s="58"/>
      <c r="D69" s="58"/>
      <c r="E69" s="38">
        <f>SUM(E35:E68)</f>
        <v>221.25</v>
      </c>
      <c r="F69" s="57"/>
    </row>
    <row r="70" spans="1:6" ht="13.5" customHeight="1" x14ac:dyDescent="0.2">
      <c r="A70" s="57"/>
      <c r="B70" s="69" t="s">
        <v>42</v>
      </c>
      <c r="C70" s="58"/>
      <c r="D70" s="58"/>
      <c r="E70" s="39">
        <v>0</v>
      </c>
      <c r="F70" s="57"/>
    </row>
    <row r="71" spans="1:6" ht="13.5" customHeight="1" x14ac:dyDescent="0.2">
      <c r="A71" s="57"/>
      <c r="B71" s="69" t="s">
        <v>43</v>
      </c>
      <c r="C71" s="58"/>
      <c r="D71" s="58"/>
      <c r="E71" s="39">
        <v>0</v>
      </c>
      <c r="F71" s="57"/>
    </row>
    <row r="72" spans="1:6" ht="13.5" customHeight="1" x14ac:dyDescent="0.2">
      <c r="A72" s="57"/>
      <c r="B72" s="56" t="s">
        <v>44</v>
      </c>
      <c r="C72" s="58"/>
      <c r="D72" s="58"/>
      <c r="E72" s="38">
        <f>SUM(E69:E71)</f>
        <v>221.25</v>
      </c>
      <c r="F72" s="57"/>
    </row>
    <row r="73" spans="1:6" ht="13.5" customHeight="1" x14ac:dyDescent="0.2">
      <c r="A73" s="57"/>
      <c r="B73" s="58" t="s">
        <v>6</v>
      </c>
      <c r="C73" s="70">
        <v>0.05</v>
      </c>
      <c r="D73" s="58"/>
      <c r="E73" s="44">
        <f>ROUND(E72*C73,2)</f>
        <v>11.06</v>
      </c>
      <c r="F73" s="57"/>
    </row>
    <row r="74" spans="1:6" ht="13.5" customHeight="1" x14ac:dyDescent="0.2">
      <c r="A74" s="57"/>
      <c r="B74" s="58" t="s">
        <v>5</v>
      </c>
      <c r="C74" s="71">
        <v>9.9750000000000005E-2</v>
      </c>
      <c r="D74" s="58"/>
      <c r="E74" s="45">
        <f>ROUND(E72*C74,2)</f>
        <v>22.07</v>
      </c>
      <c r="F74" s="57"/>
    </row>
    <row r="75" spans="1:6" ht="13.5" customHeight="1" x14ac:dyDescent="0.2">
      <c r="A75" s="57"/>
      <c r="B75" s="58"/>
      <c r="C75" s="58"/>
      <c r="D75" s="58"/>
      <c r="E75" s="72"/>
      <c r="F75" s="57"/>
    </row>
    <row r="76" spans="1:6" ht="16.5" customHeight="1" thickBot="1" x14ac:dyDescent="0.25">
      <c r="A76" s="57"/>
      <c r="B76" s="56" t="s">
        <v>46</v>
      </c>
      <c r="C76" s="58"/>
      <c r="D76" s="58"/>
      <c r="E76" s="42">
        <f>SUM(E72:E74)</f>
        <v>254.38</v>
      </c>
      <c r="F76" s="57"/>
    </row>
    <row r="77" spans="1:6" ht="15.75" thickTop="1" x14ac:dyDescent="0.2">
      <c r="A77" s="57"/>
      <c r="B77" s="96"/>
      <c r="C77" s="96"/>
      <c r="D77" s="96"/>
      <c r="E77" s="73"/>
      <c r="F77" s="57"/>
    </row>
    <row r="78" spans="1:6" ht="15" x14ac:dyDescent="0.2">
      <c r="A78" s="57"/>
      <c r="B78" s="97" t="s">
        <v>48</v>
      </c>
      <c r="C78" s="97"/>
      <c r="D78" s="97"/>
      <c r="E78" s="73">
        <v>0</v>
      </c>
      <c r="F78" s="57"/>
    </row>
    <row r="79" spans="1:6" ht="15" x14ac:dyDescent="0.2">
      <c r="A79" s="57"/>
      <c r="B79" s="96"/>
      <c r="C79" s="96"/>
      <c r="D79" s="96"/>
      <c r="E79" s="73"/>
      <c r="F79" s="57"/>
    </row>
    <row r="80" spans="1:6" ht="19.5" customHeight="1" x14ac:dyDescent="0.2">
      <c r="A80" s="57"/>
      <c r="B80" s="74" t="s">
        <v>47</v>
      </c>
      <c r="C80" s="75"/>
      <c r="D80" s="75"/>
      <c r="E80" s="76">
        <f>E76-E78</f>
        <v>254.38</v>
      </c>
      <c r="F80" s="57"/>
    </row>
    <row r="81" spans="1:6" ht="13.5" customHeight="1" x14ac:dyDescent="0.2">
      <c r="A81" s="57"/>
      <c r="B81" s="57"/>
      <c r="C81" s="57"/>
      <c r="D81" s="57"/>
      <c r="E81" s="57"/>
      <c r="F81" s="57"/>
    </row>
    <row r="82" spans="1:6" x14ac:dyDescent="0.2">
      <c r="A82" s="57"/>
      <c r="B82" s="57"/>
      <c r="C82" s="57"/>
      <c r="D82" s="57"/>
      <c r="E82" s="57"/>
      <c r="F82" s="57"/>
    </row>
    <row r="83" spans="1:6" x14ac:dyDescent="0.2">
      <c r="A83" s="57"/>
      <c r="B83" s="98"/>
      <c r="C83" s="98"/>
      <c r="D83" s="98"/>
      <c r="E83" s="98"/>
      <c r="F83" s="57"/>
    </row>
    <row r="84" spans="1:6" ht="14.25" x14ac:dyDescent="0.2">
      <c r="A84" s="99" t="s">
        <v>76</v>
      </c>
      <c r="B84" s="99"/>
      <c r="C84" s="99"/>
      <c r="D84" s="99"/>
      <c r="E84" s="99"/>
      <c r="F84" s="99"/>
    </row>
    <row r="85" spans="1:6" ht="14.25" x14ac:dyDescent="0.2">
      <c r="A85" s="100" t="s">
        <v>77</v>
      </c>
      <c r="B85" s="100"/>
      <c r="C85" s="100"/>
      <c r="D85" s="100"/>
      <c r="E85" s="100"/>
      <c r="F85" s="100"/>
    </row>
    <row r="86" spans="1:6" x14ac:dyDescent="0.2">
      <c r="A86" s="57"/>
      <c r="B86" s="57"/>
      <c r="C86" s="57"/>
      <c r="D86" s="57"/>
      <c r="E86" s="57"/>
      <c r="F86" s="57"/>
    </row>
    <row r="87" spans="1:6" x14ac:dyDescent="0.2">
      <c r="A87" s="57"/>
      <c r="B87" s="92"/>
      <c r="C87" s="92"/>
      <c r="D87" s="92"/>
      <c r="E87" s="92"/>
      <c r="F87" s="57"/>
    </row>
    <row r="88" spans="1:6" ht="15" x14ac:dyDescent="0.2">
      <c r="A88" s="93" t="s">
        <v>9</v>
      </c>
      <c r="B88" s="93"/>
      <c r="C88" s="93"/>
      <c r="D88" s="93"/>
      <c r="E88" s="93"/>
      <c r="F88" s="93"/>
    </row>
    <row r="90" spans="1:6" ht="39.75" customHeight="1" x14ac:dyDescent="0.2">
      <c r="B90" s="94"/>
      <c r="C90" s="95"/>
      <c r="D90" s="95"/>
    </row>
    <row r="91" spans="1:6" ht="13.5" customHeight="1" x14ac:dyDescent="0.2"/>
    <row r="92" spans="1:6" x14ac:dyDescent="0.2">
      <c r="B92" s="77"/>
      <c r="C92" s="77"/>
      <c r="D92" s="77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2B36060B-E77A-4854-A0DC-E07C9D471704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0109D-1A05-4912-B8EF-7CA169CF1DF4}">
  <sheetPr>
    <pageSetUpPr fitToPage="1"/>
  </sheetPr>
  <dimension ref="A12:F92"/>
  <sheetViews>
    <sheetView view="pageBreakPreview" topLeftCell="A21" zoomScale="80" zoomScaleNormal="100" zoomScaleSheetLayoutView="80" workbookViewId="0">
      <selection activeCell="B36" sqref="B36:D36"/>
    </sheetView>
  </sheetViews>
  <sheetFormatPr baseColWidth="10" defaultColWidth="11.42578125" defaultRowHeight="12.75" x14ac:dyDescent="0.2"/>
  <cols>
    <col min="1" max="1" width="5.140625" style="53" customWidth="1"/>
    <col min="2" max="2" width="120" style="53" customWidth="1"/>
    <col min="3" max="3" width="11.5703125" style="53" customWidth="1"/>
    <col min="4" max="4" width="17.5703125" style="53" customWidth="1"/>
    <col min="5" max="5" width="17.7109375" style="53" customWidth="1"/>
    <col min="6" max="6" width="10.5703125" style="53" customWidth="1"/>
    <col min="7" max="16384" width="11.42578125" style="53"/>
  </cols>
  <sheetData>
    <row r="12" spans="2:5" x14ac:dyDescent="0.2">
      <c r="B12" s="52"/>
      <c r="E12" s="54"/>
    </row>
    <row r="13" spans="2:5" x14ac:dyDescent="0.2">
      <c r="B13" s="52"/>
      <c r="E13" s="54"/>
    </row>
    <row r="14" spans="2:5" x14ac:dyDescent="0.2">
      <c r="B14" s="52"/>
      <c r="E14" s="54"/>
    </row>
    <row r="15" spans="2:5" x14ac:dyDescent="0.2">
      <c r="B15" s="52"/>
      <c r="E15" s="54"/>
    </row>
    <row r="16" spans="2:5" x14ac:dyDescent="0.2">
      <c r="B16" s="52"/>
      <c r="E16" s="54"/>
    </row>
    <row r="17" spans="1:6" x14ac:dyDescent="0.2">
      <c r="B17" s="52"/>
      <c r="E17" s="54"/>
    </row>
    <row r="18" spans="1:6" x14ac:dyDescent="0.2">
      <c r="B18" s="52"/>
      <c r="E18" s="54"/>
    </row>
    <row r="19" spans="1:6" x14ac:dyDescent="0.2">
      <c r="B19" s="52"/>
      <c r="E19" s="54"/>
    </row>
    <row r="20" spans="1:6" x14ac:dyDescent="0.2">
      <c r="B20" s="52"/>
      <c r="E20" s="54"/>
    </row>
    <row r="21" spans="1:6" ht="15" x14ac:dyDescent="0.2">
      <c r="A21" s="55"/>
      <c r="B21" s="56" t="s">
        <v>121</v>
      </c>
      <c r="C21" s="57"/>
      <c r="D21" s="57"/>
      <c r="E21" s="57"/>
      <c r="F21" s="57"/>
    </row>
    <row r="22" spans="1:6" ht="15" x14ac:dyDescent="0.2">
      <c r="A22" s="55"/>
      <c r="B22" s="58"/>
      <c r="C22" s="57"/>
      <c r="D22" s="57"/>
      <c r="E22" s="57"/>
      <c r="F22" s="57"/>
    </row>
    <row r="23" spans="1:6" ht="15" x14ac:dyDescent="0.2">
      <c r="A23" s="55"/>
      <c r="B23" s="58"/>
      <c r="C23" s="57"/>
      <c r="D23" s="57"/>
      <c r="E23" s="57"/>
      <c r="F23" s="57"/>
    </row>
    <row r="24" spans="1:6" ht="15" x14ac:dyDescent="0.2">
      <c r="A24" s="55"/>
      <c r="B24" s="56"/>
      <c r="C24" s="57"/>
      <c r="D24" s="57"/>
      <c r="E24" s="57"/>
      <c r="F24" s="57"/>
    </row>
    <row r="25" spans="1:6" ht="15" x14ac:dyDescent="0.2">
      <c r="A25" s="55"/>
      <c r="B25" s="34" t="s">
        <v>51</v>
      </c>
      <c r="C25" s="57"/>
      <c r="D25" s="57"/>
      <c r="E25" s="57"/>
      <c r="F25" s="57"/>
    </row>
    <row r="26" spans="1:6" ht="33.75" customHeight="1" x14ac:dyDescent="0.2">
      <c r="A26" s="55"/>
      <c r="B26" s="78" t="s">
        <v>79</v>
      </c>
      <c r="C26" s="57"/>
      <c r="D26" s="57"/>
      <c r="E26" s="57"/>
      <c r="F26" s="57"/>
    </row>
    <row r="27" spans="1:6" x14ac:dyDescent="0.2">
      <c r="A27" s="59"/>
      <c r="B27" s="57"/>
      <c r="C27" s="60"/>
      <c r="D27" s="60"/>
      <c r="E27" s="61"/>
      <c r="F27" s="57"/>
    </row>
    <row r="28" spans="1:6" ht="15" x14ac:dyDescent="0.2">
      <c r="A28" s="55"/>
      <c r="B28" s="60"/>
      <c r="C28" s="60"/>
      <c r="D28" s="62" t="s">
        <v>41</v>
      </c>
      <c r="E28" s="62" t="s">
        <v>122</v>
      </c>
      <c r="F28" s="57"/>
    </row>
    <row r="29" spans="1:6" ht="13.5" thickBot="1" x14ac:dyDescent="0.25">
      <c r="A29" s="63"/>
      <c r="B29" s="63"/>
      <c r="C29" s="63"/>
      <c r="D29" s="63"/>
      <c r="E29" s="63"/>
      <c r="F29" s="64"/>
    </row>
    <row r="30" spans="1:6" s="65" customFormat="1" ht="21.75" customHeight="1" x14ac:dyDescent="0.2">
      <c r="A30" s="91" t="s">
        <v>0</v>
      </c>
      <c r="B30" s="91"/>
      <c r="C30" s="91"/>
      <c r="D30" s="91"/>
      <c r="E30" s="91"/>
      <c r="F30" s="91"/>
    </row>
    <row r="31" spans="1:6" x14ac:dyDescent="0.2">
      <c r="A31" s="55"/>
      <c r="B31" s="59"/>
      <c r="C31" s="55"/>
      <c r="D31" s="55"/>
      <c r="E31" s="55"/>
    </row>
    <row r="32" spans="1:6" ht="14.25" x14ac:dyDescent="0.2">
      <c r="A32" s="57"/>
      <c r="B32" s="66" t="s">
        <v>7</v>
      </c>
      <c r="C32" s="66"/>
      <c r="D32" s="66"/>
      <c r="E32" s="67"/>
      <c r="F32" s="57"/>
    </row>
    <row r="33" spans="1:6" ht="14.25" x14ac:dyDescent="0.2">
      <c r="A33" s="57"/>
      <c r="B33" s="90"/>
      <c r="C33" s="90"/>
      <c r="D33" s="90"/>
      <c r="E33" s="67"/>
      <c r="F33" s="57"/>
    </row>
    <row r="34" spans="1:6" ht="14.25" x14ac:dyDescent="0.2">
      <c r="A34" s="57"/>
      <c r="B34" s="90"/>
      <c r="C34" s="90"/>
      <c r="D34" s="90"/>
      <c r="E34" s="67"/>
      <c r="F34" s="57"/>
    </row>
    <row r="35" spans="1:6" ht="14.25" x14ac:dyDescent="0.2">
      <c r="A35" s="57"/>
      <c r="B35" s="90" t="s">
        <v>123</v>
      </c>
      <c r="C35" s="90"/>
      <c r="D35" s="90"/>
      <c r="E35" s="67">
        <f>2.25*295</f>
        <v>663.75</v>
      </c>
      <c r="F35" s="57"/>
    </row>
    <row r="36" spans="1:6" ht="14.25" x14ac:dyDescent="0.2">
      <c r="A36" s="57"/>
      <c r="B36" s="90"/>
      <c r="C36" s="90"/>
      <c r="D36" s="90"/>
      <c r="E36" s="67"/>
      <c r="F36" s="57"/>
    </row>
    <row r="37" spans="1:6" ht="14.25" x14ac:dyDescent="0.2">
      <c r="A37" s="57"/>
      <c r="B37" s="90"/>
      <c r="C37" s="90"/>
      <c r="D37" s="90"/>
      <c r="E37" s="67"/>
      <c r="F37" s="57"/>
    </row>
    <row r="38" spans="1:6" ht="14.25" x14ac:dyDescent="0.2">
      <c r="A38" s="57"/>
      <c r="B38" s="90"/>
      <c r="C38" s="90"/>
      <c r="D38" s="90"/>
      <c r="E38" s="67"/>
      <c r="F38" s="57"/>
    </row>
    <row r="39" spans="1:6" ht="14.25" x14ac:dyDescent="0.2">
      <c r="A39" s="57"/>
      <c r="B39" s="90"/>
      <c r="C39" s="90"/>
      <c r="D39" s="90"/>
      <c r="E39" s="67"/>
      <c r="F39" s="57"/>
    </row>
    <row r="40" spans="1:6" ht="14.25" x14ac:dyDescent="0.2">
      <c r="A40" s="57"/>
      <c r="B40" s="90"/>
      <c r="C40" s="90"/>
      <c r="D40" s="90"/>
      <c r="E40" s="67"/>
      <c r="F40" s="57"/>
    </row>
    <row r="41" spans="1:6" ht="14.25" x14ac:dyDescent="0.2">
      <c r="A41" s="57"/>
      <c r="B41" s="90"/>
      <c r="C41" s="90"/>
      <c r="D41" s="90"/>
      <c r="E41" s="67"/>
      <c r="F41" s="57"/>
    </row>
    <row r="42" spans="1:6" ht="14.25" x14ac:dyDescent="0.2">
      <c r="A42" s="57"/>
      <c r="B42" s="90"/>
      <c r="C42" s="90"/>
      <c r="D42" s="90"/>
      <c r="E42" s="67"/>
      <c r="F42" s="57"/>
    </row>
    <row r="43" spans="1:6" ht="14.25" x14ac:dyDescent="0.2">
      <c r="A43" s="57"/>
      <c r="B43" s="90"/>
      <c r="C43" s="90"/>
      <c r="D43" s="90"/>
      <c r="E43" s="67"/>
      <c r="F43" s="57"/>
    </row>
    <row r="44" spans="1:6" ht="14.25" x14ac:dyDescent="0.2">
      <c r="A44" s="57"/>
      <c r="B44" s="90"/>
      <c r="C44" s="90"/>
      <c r="D44" s="90"/>
      <c r="E44" s="67"/>
      <c r="F44" s="57"/>
    </row>
    <row r="45" spans="1:6" ht="14.25" x14ac:dyDescent="0.2">
      <c r="A45" s="57"/>
      <c r="B45" s="90"/>
      <c r="C45" s="90"/>
      <c r="D45" s="90"/>
      <c r="E45" s="67"/>
      <c r="F45" s="57"/>
    </row>
    <row r="46" spans="1:6" ht="14.25" x14ac:dyDescent="0.2">
      <c r="A46" s="57"/>
      <c r="B46" s="90"/>
      <c r="C46" s="90"/>
      <c r="D46" s="90"/>
      <c r="E46" s="67"/>
      <c r="F46" s="57"/>
    </row>
    <row r="47" spans="1:6" ht="14.25" x14ac:dyDescent="0.2">
      <c r="A47" s="57"/>
      <c r="B47" s="90"/>
      <c r="C47" s="90"/>
      <c r="D47" s="90"/>
      <c r="E47" s="67"/>
      <c r="F47" s="57"/>
    </row>
    <row r="48" spans="1:6" ht="14.25" x14ac:dyDescent="0.2">
      <c r="A48" s="57"/>
      <c r="B48" s="90"/>
      <c r="C48" s="90"/>
      <c r="D48" s="90"/>
      <c r="E48" s="67"/>
      <c r="F48" s="57"/>
    </row>
    <row r="49" spans="1:6" ht="14.25" x14ac:dyDescent="0.2">
      <c r="A49" s="57"/>
      <c r="B49" s="90"/>
      <c r="C49" s="90"/>
      <c r="D49" s="90"/>
      <c r="E49" s="67"/>
      <c r="F49" s="57"/>
    </row>
    <row r="50" spans="1:6" ht="14.25" x14ac:dyDescent="0.2">
      <c r="A50" s="57"/>
      <c r="B50" s="90"/>
      <c r="C50" s="90"/>
      <c r="D50" s="90"/>
      <c r="E50" s="67"/>
      <c r="F50" s="57"/>
    </row>
    <row r="51" spans="1:6" ht="14.25" x14ac:dyDescent="0.2">
      <c r="A51" s="57"/>
      <c r="B51" s="90"/>
      <c r="C51" s="90"/>
      <c r="D51" s="90"/>
      <c r="E51" s="67"/>
      <c r="F51" s="57"/>
    </row>
    <row r="52" spans="1:6" ht="14.25" x14ac:dyDescent="0.2">
      <c r="A52" s="57"/>
      <c r="B52" s="90"/>
      <c r="C52" s="90"/>
      <c r="D52" s="90"/>
      <c r="E52" s="67"/>
      <c r="F52" s="57"/>
    </row>
    <row r="53" spans="1:6" ht="14.25" x14ac:dyDescent="0.2">
      <c r="A53" s="57"/>
      <c r="B53" s="90"/>
      <c r="C53" s="90"/>
      <c r="D53" s="90"/>
      <c r="E53" s="67"/>
      <c r="F53" s="57"/>
    </row>
    <row r="54" spans="1:6" ht="14.25" x14ac:dyDescent="0.2">
      <c r="A54" s="57"/>
      <c r="B54" s="90"/>
      <c r="C54" s="90"/>
      <c r="D54" s="90"/>
      <c r="E54" s="67"/>
      <c r="F54" s="57"/>
    </row>
    <row r="55" spans="1:6" ht="14.25" x14ac:dyDescent="0.2">
      <c r="A55" s="57"/>
      <c r="B55" s="68"/>
      <c r="C55" s="68"/>
      <c r="D55" s="68"/>
      <c r="E55" s="67"/>
      <c r="F55" s="57"/>
    </row>
    <row r="56" spans="1:6" ht="14.25" x14ac:dyDescent="0.2">
      <c r="A56" s="57"/>
      <c r="B56" s="90"/>
      <c r="C56" s="90"/>
      <c r="D56" s="90"/>
      <c r="E56" s="67"/>
      <c r="F56" s="57"/>
    </row>
    <row r="57" spans="1:6" ht="14.25" x14ac:dyDescent="0.2">
      <c r="A57" s="57"/>
      <c r="B57" s="90"/>
      <c r="C57" s="90"/>
      <c r="D57" s="90"/>
      <c r="E57" s="67"/>
      <c r="F57" s="57"/>
    </row>
    <row r="58" spans="1:6" ht="14.25" x14ac:dyDescent="0.2">
      <c r="A58" s="57"/>
      <c r="B58" s="90"/>
      <c r="C58" s="90"/>
      <c r="D58" s="90"/>
      <c r="E58" s="67"/>
      <c r="F58" s="57"/>
    </row>
    <row r="59" spans="1:6" ht="14.25" x14ac:dyDescent="0.2">
      <c r="A59" s="57"/>
      <c r="B59" s="90"/>
      <c r="C59" s="90"/>
      <c r="D59" s="90"/>
      <c r="E59" s="67"/>
      <c r="F59" s="57"/>
    </row>
    <row r="60" spans="1:6" ht="14.25" x14ac:dyDescent="0.2">
      <c r="A60" s="57"/>
      <c r="B60" s="90"/>
      <c r="C60" s="90"/>
      <c r="D60" s="90"/>
      <c r="E60" s="67"/>
      <c r="F60" s="57"/>
    </row>
    <row r="61" spans="1:6" ht="14.25" x14ac:dyDescent="0.2">
      <c r="A61" s="57"/>
      <c r="B61" s="90"/>
      <c r="C61" s="90"/>
      <c r="D61" s="90"/>
      <c r="E61" s="67"/>
      <c r="F61" s="57"/>
    </row>
    <row r="62" spans="1:6" ht="14.25" x14ac:dyDescent="0.2">
      <c r="A62" s="57"/>
      <c r="B62" s="90"/>
      <c r="C62" s="90"/>
      <c r="D62" s="90"/>
      <c r="E62" s="67"/>
      <c r="F62" s="57"/>
    </row>
    <row r="63" spans="1:6" ht="14.25" x14ac:dyDescent="0.2">
      <c r="A63" s="57"/>
      <c r="B63" s="90"/>
      <c r="C63" s="90"/>
      <c r="D63" s="90"/>
      <c r="E63" s="67"/>
      <c r="F63" s="57"/>
    </row>
    <row r="64" spans="1:6" ht="14.25" x14ac:dyDescent="0.2">
      <c r="A64" s="57"/>
      <c r="B64" s="90"/>
      <c r="C64" s="90"/>
      <c r="D64" s="90"/>
      <c r="E64" s="67"/>
      <c r="F64" s="57"/>
    </row>
    <row r="65" spans="1:6" ht="14.25" x14ac:dyDescent="0.2">
      <c r="A65" s="57"/>
      <c r="B65" s="90"/>
      <c r="C65" s="90"/>
      <c r="D65" s="90"/>
      <c r="E65" s="67"/>
      <c r="F65" s="57"/>
    </row>
    <row r="66" spans="1:6" ht="14.25" x14ac:dyDescent="0.2">
      <c r="A66" s="57"/>
      <c r="B66" s="90"/>
      <c r="C66" s="90"/>
      <c r="D66" s="90"/>
      <c r="E66" s="67"/>
      <c r="F66" s="57"/>
    </row>
    <row r="67" spans="1:6" ht="14.25" x14ac:dyDescent="0.2">
      <c r="A67" s="57"/>
      <c r="B67" s="90"/>
      <c r="C67" s="90"/>
      <c r="D67" s="90"/>
      <c r="E67" s="67"/>
      <c r="F67" s="57"/>
    </row>
    <row r="68" spans="1:6" ht="13.5" customHeight="1" x14ac:dyDescent="0.2">
      <c r="A68" s="57"/>
      <c r="B68" s="90"/>
      <c r="C68" s="90"/>
      <c r="D68" s="90"/>
      <c r="E68" s="67"/>
      <c r="F68" s="57"/>
    </row>
    <row r="69" spans="1:6" ht="13.5" customHeight="1" x14ac:dyDescent="0.2">
      <c r="A69" s="57"/>
      <c r="B69" s="56" t="s">
        <v>45</v>
      </c>
      <c r="C69" s="58"/>
      <c r="D69" s="58"/>
      <c r="E69" s="38">
        <f>SUM(E35:E68)</f>
        <v>663.75</v>
      </c>
      <c r="F69" s="57"/>
    </row>
    <row r="70" spans="1:6" ht="13.5" customHeight="1" x14ac:dyDescent="0.2">
      <c r="A70" s="57"/>
      <c r="B70" s="69" t="s">
        <v>42</v>
      </c>
      <c r="C70" s="58"/>
      <c r="D70" s="58"/>
      <c r="E70" s="39">
        <v>0</v>
      </c>
      <c r="F70" s="57"/>
    </row>
    <row r="71" spans="1:6" ht="13.5" customHeight="1" x14ac:dyDescent="0.2">
      <c r="A71" s="57"/>
      <c r="B71" s="69" t="s">
        <v>43</v>
      </c>
      <c r="C71" s="58"/>
      <c r="D71" s="58"/>
      <c r="E71" s="39">
        <v>0</v>
      </c>
      <c r="F71" s="57"/>
    </row>
    <row r="72" spans="1:6" ht="13.5" customHeight="1" x14ac:dyDescent="0.2">
      <c r="A72" s="57"/>
      <c r="B72" s="56" t="s">
        <v>44</v>
      </c>
      <c r="C72" s="58"/>
      <c r="D72" s="58"/>
      <c r="E72" s="38">
        <f>SUM(E69:E71)</f>
        <v>663.75</v>
      </c>
      <c r="F72" s="57"/>
    </row>
    <row r="73" spans="1:6" ht="13.5" customHeight="1" x14ac:dyDescent="0.2">
      <c r="A73" s="57"/>
      <c r="B73" s="58" t="s">
        <v>6</v>
      </c>
      <c r="C73" s="70">
        <v>0.05</v>
      </c>
      <c r="D73" s="58"/>
      <c r="E73" s="44">
        <f>ROUND(E72*C73,2)</f>
        <v>33.19</v>
      </c>
      <c r="F73" s="57"/>
    </row>
    <row r="74" spans="1:6" ht="13.5" customHeight="1" x14ac:dyDescent="0.2">
      <c r="A74" s="57"/>
      <c r="B74" s="58" t="s">
        <v>5</v>
      </c>
      <c r="C74" s="71">
        <v>9.9750000000000005E-2</v>
      </c>
      <c r="D74" s="58"/>
      <c r="E74" s="45">
        <f>ROUND(E72*C74,2)</f>
        <v>66.209999999999994</v>
      </c>
      <c r="F74" s="57"/>
    </row>
    <row r="75" spans="1:6" ht="13.5" customHeight="1" x14ac:dyDescent="0.2">
      <c r="A75" s="57"/>
      <c r="B75" s="58"/>
      <c r="C75" s="58"/>
      <c r="D75" s="58"/>
      <c r="E75" s="72"/>
      <c r="F75" s="57"/>
    </row>
    <row r="76" spans="1:6" ht="16.5" customHeight="1" thickBot="1" x14ac:dyDescent="0.25">
      <c r="A76" s="57"/>
      <c r="B76" s="56" t="s">
        <v>46</v>
      </c>
      <c r="C76" s="58"/>
      <c r="D76" s="58"/>
      <c r="E76" s="42">
        <f>SUM(E72:E74)</f>
        <v>763.15000000000009</v>
      </c>
      <c r="F76" s="57"/>
    </row>
    <row r="77" spans="1:6" ht="15.75" thickTop="1" x14ac:dyDescent="0.2">
      <c r="A77" s="57"/>
      <c r="B77" s="96"/>
      <c r="C77" s="96"/>
      <c r="D77" s="96"/>
      <c r="E77" s="73"/>
      <c r="F77" s="57"/>
    </row>
    <row r="78" spans="1:6" ht="15" x14ac:dyDescent="0.2">
      <c r="A78" s="57"/>
      <c r="B78" s="97" t="s">
        <v>48</v>
      </c>
      <c r="C78" s="97"/>
      <c r="D78" s="97"/>
      <c r="E78" s="73">
        <v>0</v>
      </c>
      <c r="F78" s="57"/>
    </row>
    <row r="79" spans="1:6" ht="15" x14ac:dyDescent="0.2">
      <c r="A79" s="57"/>
      <c r="B79" s="96"/>
      <c r="C79" s="96"/>
      <c r="D79" s="96"/>
      <c r="E79" s="73"/>
      <c r="F79" s="57"/>
    </row>
    <row r="80" spans="1:6" ht="19.5" customHeight="1" x14ac:dyDescent="0.2">
      <c r="A80" s="57"/>
      <c r="B80" s="74" t="s">
        <v>47</v>
      </c>
      <c r="C80" s="75"/>
      <c r="D80" s="75"/>
      <c r="E80" s="76">
        <f>E76-E78</f>
        <v>763.15000000000009</v>
      </c>
      <c r="F80" s="57"/>
    </row>
    <row r="81" spans="1:6" ht="13.5" customHeight="1" x14ac:dyDescent="0.2">
      <c r="A81" s="57"/>
      <c r="B81" s="57"/>
      <c r="C81" s="57"/>
      <c r="D81" s="57"/>
      <c r="E81" s="57"/>
      <c r="F81" s="57"/>
    </row>
    <row r="82" spans="1:6" x14ac:dyDescent="0.2">
      <c r="A82" s="57"/>
      <c r="B82" s="57"/>
      <c r="C82" s="57"/>
      <c r="D82" s="57"/>
      <c r="E82" s="57"/>
      <c r="F82" s="57"/>
    </row>
    <row r="83" spans="1:6" x14ac:dyDescent="0.2">
      <c r="A83" s="57"/>
      <c r="B83" s="98"/>
      <c r="C83" s="98"/>
      <c r="D83" s="98"/>
      <c r="E83" s="98"/>
      <c r="F83" s="57"/>
    </row>
    <row r="84" spans="1:6" ht="14.25" x14ac:dyDescent="0.2">
      <c r="A84" s="99" t="s">
        <v>76</v>
      </c>
      <c r="B84" s="99"/>
      <c r="C84" s="99"/>
      <c r="D84" s="99"/>
      <c r="E84" s="99"/>
      <c r="F84" s="99"/>
    </row>
    <row r="85" spans="1:6" ht="14.25" x14ac:dyDescent="0.2">
      <c r="A85" s="100" t="s">
        <v>77</v>
      </c>
      <c r="B85" s="100"/>
      <c r="C85" s="100"/>
      <c r="D85" s="100"/>
      <c r="E85" s="100"/>
      <c r="F85" s="100"/>
    </row>
    <row r="86" spans="1:6" x14ac:dyDescent="0.2">
      <c r="A86" s="57"/>
      <c r="B86" s="57"/>
      <c r="C86" s="57"/>
      <c r="D86" s="57"/>
      <c r="E86" s="57"/>
      <c r="F86" s="57"/>
    </row>
    <row r="87" spans="1:6" x14ac:dyDescent="0.2">
      <c r="A87" s="57"/>
      <c r="B87" s="92"/>
      <c r="C87" s="92"/>
      <c r="D87" s="92"/>
      <c r="E87" s="92"/>
      <c r="F87" s="57"/>
    </row>
    <row r="88" spans="1:6" ht="15" x14ac:dyDescent="0.2">
      <c r="A88" s="93" t="s">
        <v>9</v>
      </c>
      <c r="B88" s="93"/>
      <c r="C88" s="93"/>
      <c r="D88" s="93"/>
      <c r="E88" s="93"/>
      <c r="F88" s="93"/>
    </row>
    <row r="90" spans="1:6" ht="39.75" customHeight="1" x14ac:dyDescent="0.2">
      <c r="B90" s="94"/>
      <c r="C90" s="95"/>
      <c r="D90" s="95"/>
    </row>
    <row r="91" spans="1:6" ht="13.5" customHeight="1" x14ac:dyDescent="0.2"/>
    <row r="92" spans="1:6" x14ac:dyDescent="0.2">
      <c r="B92" s="77"/>
      <c r="C92" s="77"/>
      <c r="D92" s="77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272864B1-194F-482B-A217-B39F4175F8E7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D770C-57E3-4633-AF7B-B61941773F5D}">
  <sheetPr>
    <pageSetUpPr fitToPage="1"/>
  </sheetPr>
  <dimension ref="A12:F92"/>
  <sheetViews>
    <sheetView view="pageBreakPreview" topLeftCell="A14" zoomScale="80" zoomScaleNormal="100" zoomScaleSheetLayoutView="80" workbookViewId="0">
      <selection activeCell="B36" sqref="B36:D36"/>
    </sheetView>
  </sheetViews>
  <sheetFormatPr baseColWidth="10" defaultColWidth="11.42578125" defaultRowHeight="12.75" x14ac:dyDescent="0.2"/>
  <cols>
    <col min="1" max="1" width="5.140625" style="53" customWidth="1"/>
    <col min="2" max="2" width="120" style="53" customWidth="1"/>
    <col min="3" max="3" width="11.5703125" style="53" customWidth="1"/>
    <col min="4" max="4" width="17.5703125" style="53" customWidth="1"/>
    <col min="5" max="5" width="17.7109375" style="53" customWidth="1"/>
    <col min="6" max="6" width="10.5703125" style="53" customWidth="1"/>
    <col min="7" max="16384" width="11.42578125" style="53"/>
  </cols>
  <sheetData>
    <row r="12" spans="2:5" x14ac:dyDescent="0.2">
      <c r="B12" s="52"/>
      <c r="E12" s="54"/>
    </row>
    <row r="13" spans="2:5" x14ac:dyDescent="0.2">
      <c r="B13" s="52"/>
      <c r="E13" s="54"/>
    </row>
    <row r="14" spans="2:5" x14ac:dyDescent="0.2">
      <c r="B14" s="52"/>
      <c r="E14" s="54"/>
    </row>
    <row r="15" spans="2:5" x14ac:dyDescent="0.2">
      <c r="B15" s="52"/>
      <c r="E15" s="54"/>
    </row>
    <row r="16" spans="2:5" x14ac:dyDescent="0.2">
      <c r="B16" s="52"/>
      <c r="E16" s="54"/>
    </row>
    <row r="17" spans="1:6" x14ac:dyDescent="0.2">
      <c r="B17" s="52"/>
      <c r="E17" s="54"/>
    </row>
    <row r="18" spans="1:6" x14ac:dyDescent="0.2">
      <c r="B18" s="52"/>
      <c r="E18" s="54"/>
    </row>
    <row r="19" spans="1:6" x14ac:dyDescent="0.2">
      <c r="B19" s="52"/>
      <c r="E19" s="54"/>
    </row>
    <row r="20" spans="1:6" x14ac:dyDescent="0.2">
      <c r="B20" s="52"/>
      <c r="E20" s="54"/>
    </row>
    <row r="21" spans="1:6" ht="15" x14ac:dyDescent="0.2">
      <c r="A21" s="55"/>
      <c r="B21" s="56" t="s">
        <v>124</v>
      </c>
      <c r="C21" s="57"/>
      <c r="D21" s="57"/>
      <c r="E21" s="57"/>
      <c r="F21" s="57"/>
    </row>
    <row r="22" spans="1:6" ht="15" x14ac:dyDescent="0.2">
      <c r="A22" s="55"/>
      <c r="B22" s="58"/>
      <c r="C22" s="57"/>
      <c r="D22" s="57"/>
      <c r="E22" s="57"/>
      <c r="F22" s="57"/>
    </row>
    <row r="23" spans="1:6" ht="15" x14ac:dyDescent="0.2">
      <c r="A23" s="55"/>
      <c r="B23" s="58"/>
      <c r="C23" s="57"/>
      <c r="D23" s="57"/>
      <c r="E23" s="57"/>
      <c r="F23" s="57"/>
    </row>
    <row r="24" spans="1:6" ht="15" x14ac:dyDescent="0.2">
      <c r="A24" s="55"/>
      <c r="B24" s="56"/>
      <c r="C24" s="57"/>
      <c r="D24" s="57"/>
      <c r="E24" s="57"/>
      <c r="F24" s="57"/>
    </row>
    <row r="25" spans="1:6" ht="15" x14ac:dyDescent="0.2">
      <c r="A25" s="55"/>
      <c r="B25" s="34" t="s">
        <v>51</v>
      </c>
      <c r="C25" s="57"/>
      <c r="D25" s="57"/>
      <c r="E25" s="57"/>
      <c r="F25" s="57"/>
    </row>
    <row r="26" spans="1:6" ht="33.75" customHeight="1" x14ac:dyDescent="0.2">
      <c r="A26" s="55"/>
      <c r="B26" s="78" t="s">
        <v>79</v>
      </c>
      <c r="C26" s="57"/>
      <c r="D26" s="57"/>
      <c r="E26" s="57"/>
      <c r="F26" s="57"/>
    </row>
    <row r="27" spans="1:6" x14ac:dyDescent="0.2">
      <c r="A27" s="59"/>
      <c r="B27" s="57"/>
      <c r="C27" s="60"/>
      <c r="D27" s="60"/>
      <c r="E27" s="61"/>
      <c r="F27" s="57"/>
    </row>
    <row r="28" spans="1:6" ht="15" x14ac:dyDescent="0.2">
      <c r="A28" s="55"/>
      <c r="B28" s="60"/>
      <c r="C28" s="60"/>
      <c r="D28" s="62" t="s">
        <v>41</v>
      </c>
      <c r="E28" s="62" t="s">
        <v>125</v>
      </c>
      <c r="F28" s="57"/>
    </row>
    <row r="29" spans="1:6" ht="13.5" thickBot="1" x14ac:dyDescent="0.25">
      <c r="A29" s="63"/>
      <c r="B29" s="63"/>
      <c r="C29" s="63"/>
      <c r="D29" s="63"/>
      <c r="E29" s="63"/>
      <c r="F29" s="64"/>
    </row>
    <row r="30" spans="1:6" s="65" customFormat="1" ht="21.75" customHeight="1" x14ac:dyDescent="0.2">
      <c r="A30" s="91" t="s">
        <v>0</v>
      </c>
      <c r="B30" s="91"/>
      <c r="C30" s="91"/>
      <c r="D30" s="91"/>
      <c r="E30" s="91"/>
      <c r="F30" s="91"/>
    </row>
    <row r="31" spans="1:6" x14ac:dyDescent="0.2">
      <c r="A31" s="55"/>
      <c r="B31" s="59"/>
      <c r="C31" s="55"/>
      <c r="D31" s="55"/>
      <c r="E31" s="55"/>
    </row>
    <row r="32" spans="1:6" ht="14.25" x14ac:dyDescent="0.2">
      <c r="A32" s="57"/>
      <c r="B32" s="66" t="s">
        <v>7</v>
      </c>
      <c r="C32" s="66"/>
      <c r="D32" s="66"/>
      <c r="E32" s="67"/>
      <c r="F32" s="57"/>
    </row>
    <row r="33" spans="1:6" ht="14.25" x14ac:dyDescent="0.2">
      <c r="A33" s="57"/>
      <c r="B33" s="90"/>
      <c r="C33" s="90"/>
      <c r="D33" s="90"/>
      <c r="E33" s="67"/>
      <c r="F33" s="57"/>
    </row>
    <row r="34" spans="1:6" ht="14.25" x14ac:dyDescent="0.2">
      <c r="A34" s="57"/>
      <c r="B34" s="90"/>
      <c r="C34" s="90"/>
      <c r="D34" s="90"/>
      <c r="E34" s="67"/>
      <c r="F34" s="57"/>
    </row>
    <row r="35" spans="1:6" ht="14.25" x14ac:dyDescent="0.2">
      <c r="A35" s="57"/>
      <c r="B35" s="90" t="s">
        <v>126</v>
      </c>
      <c r="C35" s="90"/>
      <c r="D35" s="90"/>
      <c r="E35" s="67">
        <f>0.4*325</f>
        <v>130</v>
      </c>
      <c r="F35" s="57"/>
    </row>
    <row r="36" spans="1:6" ht="14.25" x14ac:dyDescent="0.2">
      <c r="A36" s="57"/>
      <c r="B36" s="90"/>
      <c r="C36" s="90"/>
      <c r="D36" s="90"/>
      <c r="E36" s="67"/>
      <c r="F36" s="57"/>
    </row>
    <row r="37" spans="1:6" ht="14.25" x14ac:dyDescent="0.2">
      <c r="A37" s="57"/>
      <c r="B37" s="90"/>
      <c r="C37" s="90"/>
      <c r="D37" s="90"/>
      <c r="E37" s="67"/>
      <c r="F37" s="57"/>
    </row>
    <row r="38" spans="1:6" ht="14.25" x14ac:dyDescent="0.2">
      <c r="A38" s="57"/>
      <c r="B38" s="90"/>
      <c r="C38" s="90"/>
      <c r="D38" s="90"/>
      <c r="E38" s="67"/>
      <c r="F38" s="57"/>
    </row>
    <row r="39" spans="1:6" ht="14.25" x14ac:dyDescent="0.2">
      <c r="A39" s="57"/>
      <c r="B39" s="90"/>
      <c r="C39" s="90"/>
      <c r="D39" s="90"/>
      <c r="E39" s="67"/>
      <c r="F39" s="57"/>
    </row>
    <row r="40" spans="1:6" ht="14.25" x14ac:dyDescent="0.2">
      <c r="A40" s="57"/>
      <c r="B40" s="90"/>
      <c r="C40" s="90"/>
      <c r="D40" s="90"/>
      <c r="E40" s="67"/>
      <c r="F40" s="57"/>
    </row>
    <row r="41" spans="1:6" ht="14.25" x14ac:dyDescent="0.2">
      <c r="A41" s="57"/>
      <c r="B41" s="90"/>
      <c r="C41" s="90"/>
      <c r="D41" s="90"/>
      <c r="E41" s="67"/>
      <c r="F41" s="57"/>
    </row>
    <row r="42" spans="1:6" ht="14.25" x14ac:dyDescent="0.2">
      <c r="A42" s="57"/>
      <c r="B42" s="90"/>
      <c r="C42" s="90"/>
      <c r="D42" s="90"/>
      <c r="E42" s="67"/>
      <c r="F42" s="57"/>
    </row>
    <row r="43" spans="1:6" ht="14.25" x14ac:dyDescent="0.2">
      <c r="A43" s="57"/>
      <c r="B43" s="90"/>
      <c r="C43" s="90"/>
      <c r="D43" s="90"/>
      <c r="E43" s="67"/>
      <c r="F43" s="57"/>
    </row>
    <row r="44" spans="1:6" ht="14.25" x14ac:dyDescent="0.2">
      <c r="A44" s="57"/>
      <c r="B44" s="90"/>
      <c r="C44" s="90"/>
      <c r="D44" s="90"/>
      <c r="E44" s="67"/>
      <c r="F44" s="57"/>
    </row>
    <row r="45" spans="1:6" ht="14.25" x14ac:dyDescent="0.2">
      <c r="A45" s="57"/>
      <c r="B45" s="90"/>
      <c r="C45" s="90"/>
      <c r="D45" s="90"/>
      <c r="E45" s="67"/>
      <c r="F45" s="57"/>
    </row>
    <row r="46" spans="1:6" ht="14.25" x14ac:dyDescent="0.2">
      <c r="A46" s="57"/>
      <c r="B46" s="90"/>
      <c r="C46" s="90"/>
      <c r="D46" s="90"/>
      <c r="E46" s="67"/>
      <c r="F46" s="57"/>
    </row>
    <row r="47" spans="1:6" ht="14.25" x14ac:dyDescent="0.2">
      <c r="A47" s="57"/>
      <c r="B47" s="90"/>
      <c r="C47" s="90"/>
      <c r="D47" s="90"/>
      <c r="E47" s="67"/>
      <c r="F47" s="57"/>
    </row>
    <row r="48" spans="1:6" ht="14.25" x14ac:dyDescent="0.2">
      <c r="A48" s="57"/>
      <c r="B48" s="90"/>
      <c r="C48" s="90"/>
      <c r="D48" s="90"/>
      <c r="E48" s="67"/>
      <c r="F48" s="57"/>
    </row>
    <row r="49" spans="1:6" ht="14.25" x14ac:dyDescent="0.2">
      <c r="A49" s="57"/>
      <c r="B49" s="90"/>
      <c r="C49" s="90"/>
      <c r="D49" s="90"/>
      <c r="E49" s="67"/>
      <c r="F49" s="57"/>
    </row>
    <row r="50" spans="1:6" ht="14.25" x14ac:dyDescent="0.2">
      <c r="A50" s="57"/>
      <c r="B50" s="90"/>
      <c r="C50" s="90"/>
      <c r="D50" s="90"/>
      <c r="E50" s="67"/>
      <c r="F50" s="57"/>
    </row>
    <row r="51" spans="1:6" ht="14.25" x14ac:dyDescent="0.2">
      <c r="A51" s="57"/>
      <c r="B51" s="90"/>
      <c r="C51" s="90"/>
      <c r="D51" s="90"/>
      <c r="E51" s="67"/>
      <c r="F51" s="57"/>
    </row>
    <row r="52" spans="1:6" ht="14.25" x14ac:dyDescent="0.2">
      <c r="A52" s="57"/>
      <c r="B52" s="90"/>
      <c r="C52" s="90"/>
      <c r="D52" s="90"/>
      <c r="E52" s="67"/>
      <c r="F52" s="57"/>
    </row>
    <row r="53" spans="1:6" ht="14.25" x14ac:dyDescent="0.2">
      <c r="A53" s="57"/>
      <c r="B53" s="90"/>
      <c r="C53" s="90"/>
      <c r="D53" s="90"/>
      <c r="E53" s="67"/>
      <c r="F53" s="57"/>
    </row>
    <row r="54" spans="1:6" ht="14.25" x14ac:dyDescent="0.2">
      <c r="A54" s="57"/>
      <c r="B54" s="90"/>
      <c r="C54" s="90"/>
      <c r="D54" s="90"/>
      <c r="E54" s="67"/>
      <c r="F54" s="57"/>
    </row>
    <row r="55" spans="1:6" ht="14.25" x14ac:dyDescent="0.2">
      <c r="A55" s="57"/>
      <c r="B55" s="68"/>
      <c r="C55" s="68"/>
      <c r="D55" s="68"/>
      <c r="E55" s="67"/>
      <c r="F55" s="57"/>
    </row>
    <row r="56" spans="1:6" ht="14.25" x14ac:dyDescent="0.2">
      <c r="A56" s="57"/>
      <c r="B56" s="90"/>
      <c r="C56" s="90"/>
      <c r="D56" s="90"/>
      <c r="E56" s="67"/>
      <c r="F56" s="57"/>
    </row>
    <row r="57" spans="1:6" ht="14.25" x14ac:dyDescent="0.2">
      <c r="A57" s="57"/>
      <c r="B57" s="90"/>
      <c r="C57" s="90"/>
      <c r="D57" s="90"/>
      <c r="E57" s="67"/>
      <c r="F57" s="57"/>
    </row>
    <row r="58" spans="1:6" ht="14.25" x14ac:dyDescent="0.2">
      <c r="A58" s="57"/>
      <c r="B58" s="90"/>
      <c r="C58" s="90"/>
      <c r="D58" s="90"/>
      <c r="E58" s="67"/>
      <c r="F58" s="57"/>
    </row>
    <row r="59" spans="1:6" ht="14.25" x14ac:dyDescent="0.2">
      <c r="A59" s="57"/>
      <c r="B59" s="90"/>
      <c r="C59" s="90"/>
      <c r="D59" s="90"/>
      <c r="E59" s="67"/>
      <c r="F59" s="57"/>
    </row>
    <row r="60" spans="1:6" ht="14.25" x14ac:dyDescent="0.2">
      <c r="A60" s="57"/>
      <c r="B60" s="90"/>
      <c r="C60" s="90"/>
      <c r="D60" s="90"/>
      <c r="E60" s="67"/>
      <c r="F60" s="57"/>
    </row>
    <row r="61" spans="1:6" ht="14.25" x14ac:dyDescent="0.2">
      <c r="A61" s="57"/>
      <c r="B61" s="90"/>
      <c r="C61" s="90"/>
      <c r="D61" s="90"/>
      <c r="E61" s="67"/>
      <c r="F61" s="57"/>
    </row>
    <row r="62" spans="1:6" ht="14.25" x14ac:dyDescent="0.2">
      <c r="A62" s="57"/>
      <c r="B62" s="90"/>
      <c r="C62" s="90"/>
      <c r="D62" s="90"/>
      <c r="E62" s="67"/>
      <c r="F62" s="57"/>
    </row>
    <row r="63" spans="1:6" ht="14.25" x14ac:dyDescent="0.2">
      <c r="A63" s="57"/>
      <c r="B63" s="90"/>
      <c r="C63" s="90"/>
      <c r="D63" s="90"/>
      <c r="E63" s="67"/>
      <c r="F63" s="57"/>
    </row>
    <row r="64" spans="1:6" ht="14.25" x14ac:dyDescent="0.2">
      <c r="A64" s="57"/>
      <c r="B64" s="90"/>
      <c r="C64" s="90"/>
      <c r="D64" s="90"/>
      <c r="E64" s="67"/>
      <c r="F64" s="57"/>
    </row>
    <row r="65" spans="1:6" ht="14.25" x14ac:dyDescent="0.2">
      <c r="A65" s="57"/>
      <c r="B65" s="90"/>
      <c r="C65" s="90"/>
      <c r="D65" s="90"/>
      <c r="E65" s="67"/>
      <c r="F65" s="57"/>
    </row>
    <row r="66" spans="1:6" ht="14.25" x14ac:dyDescent="0.2">
      <c r="A66" s="57"/>
      <c r="B66" s="90"/>
      <c r="C66" s="90"/>
      <c r="D66" s="90"/>
      <c r="E66" s="67"/>
      <c r="F66" s="57"/>
    </row>
    <row r="67" spans="1:6" ht="14.25" x14ac:dyDescent="0.2">
      <c r="A67" s="57"/>
      <c r="B67" s="90"/>
      <c r="C67" s="90"/>
      <c r="D67" s="90"/>
      <c r="E67" s="67"/>
      <c r="F67" s="57"/>
    </row>
    <row r="68" spans="1:6" ht="13.5" customHeight="1" x14ac:dyDescent="0.2">
      <c r="A68" s="57"/>
      <c r="B68" s="90"/>
      <c r="C68" s="90"/>
      <c r="D68" s="90"/>
      <c r="E68" s="67"/>
      <c r="F68" s="57"/>
    </row>
    <row r="69" spans="1:6" ht="13.5" customHeight="1" x14ac:dyDescent="0.2">
      <c r="A69" s="57"/>
      <c r="B69" s="56" t="s">
        <v>45</v>
      </c>
      <c r="C69" s="58"/>
      <c r="D69" s="58"/>
      <c r="E69" s="38">
        <f>SUM(E35:E68)</f>
        <v>130</v>
      </c>
      <c r="F69" s="57"/>
    </row>
    <row r="70" spans="1:6" ht="13.5" customHeight="1" x14ac:dyDescent="0.2">
      <c r="A70" s="57"/>
      <c r="B70" s="69" t="s">
        <v>42</v>
      </c>
      <c r="C70" s="58"/>
      <c r="D70" s="58"/>
      <c r="E70" s="39">
        <v>0</v>
      </c>
      <c r="F70" s="57"/>
    </row>
    <row r="71" spans="1:6" ht="13.5" customHeight="1" x14ac:dyDescent="0.2">
      <c r="A71" s="57"/>
      <c r="B71" s="69" t="s">
        <v>43</v>
      </c>
      <c r="C71" s="58"/>
      <c r="D71" s="58"/>
      <c r="E71" s="39">
        <v>0</v>
      </c>
      <c r="F71" s="57"/>
    </row>
    <row r="72" spans="1:6" ht="13.5" customHeight="1" x14ac:dyDescent="0.2">
      <c r="A72" s="57"/>
      <c r="B72" s="56" t="s">
        <v>44</v>
      </c>
      <c r="C72" s="58"/>
      <c r="D72" s="58"/>
      <c r="E72" s="38">
        <f>SUM(E69:E71)</f>
        <v>130</v>
      </c>
      <c r="F72" s="57"/>
    </row>
    <row r="73" spans="1:6" ht="13.5" customHeight="1" x14ac:dyDescent="0.2">
      <c r="A73" s="57"/>
      <c r="B73" s="58" t="s">
        <v>6</v>
      </c>
      <c r="C73" s="70">
        <v>0.05</v>
      </c>
      <c r="D73" s="58"/>
      <c r="E73" s="44">
        <f>ROUND(E72*C73,2)</f>
        <v>6.5</v>
      </c>
      <c r="F73" s="57"/>
    </row>
    <row r="74" spans="1:6" ht="13.5" customHeight="1" x14ac:dyDescent="0.2">
      <c r="A74" s="57"/>
      <c r="B74" s="58" t="s">
        <v>5</v>
      </c>
      <c r="C74" s="71">
        <v>9.9750000000000005E-2</v>
      </c>
      <c r="D74" s="58"/>
      <c r="E74" s="45">
        <f>ROUND(E72*C74,2)</f>
        <v>12.97</v>
      </c>
      <c r="F74" s="57"/>
    </row>
    <row r="75" spans="1:6" ht="13.5" customHeight="1" x14ac:dyDescent="0.2">
      <c r="A75" s="57"/>
      <c r="B75" s="58"/>
      <c r="C75" s="58"/>
      <c r="D75" s="58"/>
      <c r="E75" s="72"/>
      <c r="F75" s="57"/>
    </row>
    <row r="76" spans="1:6" ht="16.5" customHeight="1" thickBot="1" x14ac:dyDescent="0.25">
      <c r="A76" s="57"/>
      <c r="B76" s="56" t="s">
        <v>46</v>
      </c>
      <c r="C76" s="58"/>
      <c r="D76" s="58"/>
      <c r="E76" s="42">
        <f>SUM(E72:E74)</f>
        <v>149.47</v>
      </c>
      <c r="F76" s="57"/>
    </row>
    <row r="77" spans="1:6" ht="15.75" thickTop="1" x14ac:dyDescent="0.2">
      <c r="A77" s="57"/>
      <c r="B77" s="96"/>
      <c r="C77" s="96"/>
      <c r="D77" s="96"/>
      <c r="E77" s="73"/>
      <c r="F77" s="57"/>
    </row>
    <row r="78" spans="1:6" ht="15" x14ac:dyDescent="0.2">
      <c r="A78" s="57"/>
      <c r="B78" s="97" t="s">
        <v>48</v>
      </c>
      <c r="C78" s="97"/>
      <c r="D78" s="97"/>
      <c r="E78" s="73">
        <v>0</v>
      </c>
      <c r="F78" s="57"/>
    </row>
    <row r="79" spans="1:6" ht="15" x14ac:dyDescent="0.2">
      <c r="A79" s="57"/>
      <c r="B79" s="96"/>
      <c r="C79" s="96"/>
      <c r="D79" s="96"/>
      <c r="E79" s="73"/>
      <c r="F79" s="57"/>
    </row>
    <row r="80" spans="1:6" ht="19.5" customHeight="1" x14ac:dyDescent="0.2">
      <c r="A80" s="57"/>
      <c r="B80" s="74" t="s">
        <v>47</v>
      </c>
      <c r="C80" s="75"/>
      <c r="D80" s="75"/>
      <c r="E80" s="76">
        <f>E76-E78</f>
        <v>149.47</v>
      </c>
      <c r="F80" s="57"/>
    </row>
    <row r="81" spans="1:6" ht="13.5" customHeight="1" x14ac:dyDescent="0.2">
      <c r="A81" s="57"/>
      <c r="B81" s="57"/>
      <c r="C81" s="57"/>
      <c r="D81" s="57"/>
      <c r="E81" s="57"/>
      <c r="F81" s="57"/>
    </row>
    <row r="82" spans="1:6" x14ac:dyDescent="0.2">
      <c r="A82" s="57"/>
      <c r="B82" s="57"/>
      <c r="C82" s="57"/>
      <c r="D82" s="57"/>
      <c r="E82" s="57"/>
      <c r="F82" s="57"/>
    </row>
    <row r="83" spans="1:6" x14ac:dyDescent="0.2">
      <c r="A83" s="57"/>
      <c r="B83" s="98"/>
      <c r="C83" s="98"/>
      <c r="D83" s="98"/>
      <c r="E83" s="98"/>
      <c r="F83" s="57"/>
    </row>
    <row r="84" spans="1:6" ht="14.25" x14ac:dyDescent="0.2">
      <c r="A84" s="99" t="s">
        <v>76</v>
      </c>
      <c r="B84" s="99"/>
      <c r="C84" s="99"/>
      <c r="D84" s="99"/>
      <c r="E84" s="99"/>
      <c r="F84" s="99"/>
    </row>
    <row r="85" spans="1:6" ht="14.25" x14ac:dyDescent="0.2">
      <c r="A85" s="100" t="s">
        <v>77</v>
      </c>
      <c r="B85" s="100"/>
      <c r="C85" s="100"/>
      <c r="D85" s="100"/>
      <c r="E85" s="100"/>
      <c r="F85" s="100"/>
    </row>
    <row r="86" spans="1:6" x14ac:dyDescent="0.2">
      <c r="A86" s="57"/>
      <c r="B86" s="57"/>
      <c r="C86" s="57"/>
      <c r="D86" s="57"/>
      <c r="E86" s="57"/>
      <c r="F86" s="57"/>
    </row>
    <row r="87" spans="1:6" x14ac:dyDescent="0.2">
      <c r="A87" s="57"/>
      <c r="B87" s="92"/>
      <c r="C87" s="92"/>
      <c r="D87" s="92"/>
      <c r="E87" s="92"/>
      <c r="F87" s="57"/>
    </row>
    <row r="88" spans="1:6" ht="15" x14ac:dyDescent="0.2">
      <c r="A88" s="93" t="s">
        <v>9</v>
      </c>
      <c r="B88" s="93"/>
      <c r="C88" s="93"/>
      <c r="D88" s="93"/>
      <c r="E88" s="93"/>
      <c r="F88" s="93"/>
    </row>
    <row r="90" spans="1:6" ht="39.75" customHeight="1" x14ac:dyDescent="0.2">
      <c r="B90" s="94"/>
      <c r="C90" s="95"/>
      <c r="D90" s="95"/>
    </row>
    <row r="91" spans="1:6" ht="13.5" customHeight="1" x14ac:dyDescent="0.2"/>
    <row r="92" spans="1:6" x14ac:dyDescent="0.2">
      <c r="B92" s="77"/>
      <c r="C92" s="77"/>
      <c r="D92" s="77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ED79A3B4-9A59-427A-AB5F-83AD76F01197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3C695-74EC-4727-9C9F-6D7DFEE7F7E6}">
  <sheetPr>
    <pageSetUpPr fitToPage="1"/>
  </sheetPr>
  <dimension ref="A12:F92"/>
  <sheetViews>
    <sheetView view="pageBreakPreview" zoomScale="80" zoomScaleNormal="100" zoomScaleSheetLayoutView="80" workbookViewId="0">
      <selection activeCell="E36" sqref="E36"/>
    </sheetView>
  </sheetViews>
  <sheetFormatPr baseColWidth="10" defaultColWidth="11.42578125" defaultRowHeight="12.75" x14ac:dyDescent="0.2"/>
  <cols>
    <col min="1" max="1" width="5.140625" style="53" customWidth="1"/>
    <col min="2" max="2" width="120" style="53" customWidth="1"/>
    <col min="3" max="3" width="11.5703125" style="53" customWidth="1"/>
    <col min="4" max="4" width="17.5703125" style="53" customWidth="1"/>
    <col min="5" max="5" width="17.7109375" style="53" customWidth="1"/>
    <col min="6" max="6" width="10.5703125" style="53" customWidth="1"/>
    <col min="7" max="16384" width="11.42578125" style="53"/>
  </cols>
  <sheetData>
    <row r="12" spans="2:5" x14ac:dyDescent="0.2">
      <c r="B12" s="52"/>
      <c r="E12" s="54"/>
    </row>
    <row r="13" spans="2:5" x14ac:dyDescent="0.2">
      <c r="B13" s="52"/>
      <c r="E13" s="54"/>
    </row>
    <row r="14" spans="2:5" x14ac:dyDescent="0.2">
      <c r="B14" s="52"/>
      <c r="E14" s="54"/>
    </row>
    <row r="15" spans="2:5" x14ac:dyDescent="0.2">
      <c r="B15" s="52"/>
      <c r="E15" s="54"/>
    </row>
    <row r="16" spans="2:5" x14ac:dyDescent="0.2">
      <c r="B16" s="52"/>
      <c r="E16" s="54"/>
    </row>
    <row r="17" spans="1:6" x14ac:dyDescent="0.2">
      <c r="B17" s="52"/>
      <c r="E17" s="54"/>
    </row>
    <row r="18" spans="1:6" x14ac:dyDescent="0.2">
      <c r="B18" s="52"/>
      <c r="E18" s="54"/>
    </row>
    <row r="19" spans="1:6" x14ac:dyDescent="0.2">
      <c r="B19" s="52"/>
      <c r="E19" s="54"/>
    </row>
    <row r="20" spans="1:6" x14ac:dyDescent="0.2">
      <c r="B20" s="52"/>
      <c r="E20" s="54"/>
    </row>
    <row r="21" spans="1:6" ht="15" x14ac:dyDescent="0.2">
      <c r="A21" s="55"/>
      <c r="B21" s="56" t="s">
        <v>127</v>
      </c>
      <c r="C21" s="57"/>
      <c r="D21" s="57"/>
      <c r="E21" s="57"/>
      <c r="F21" s="57"/>
    </row>
    <row r="22" spans="1:6" ht="15" x14ac:dyDescent="0.2">
      <c r="A22" s="55"/>
      <c r="B22" s="58"/>
      <c r="C22" s="57"/>
      <c r="D22" s="57"/>
      <c r="E22" s="57"/>
      <c r="F22" s="57"/>
    </row>
    <row r="23" spans="1:6" ht="15" x14ac:dyDescent="0.2">
      <c r="A23" s="55"/>
      <c r="B23" s="58"/>
      <c r="C23" s="57"/>
      <c r="D23" s="57"/>
      <c r="E23" s="57"/>
      <c r="F23" s="57"/>
    </row>
    <row r="24" spans="1:6" ht="15" x14ac:dyDescent="0.2">
      <c r="A24" s="55"/>
      <c r="B24" s="56"/>
      <c r="C24" s="57"/>
      <c r="D24" s="57"/>
      <c r="E24" s="57"/>
      <c r="F24" s="57"/>
    </row>
    <row r="25" spans="1:6" ht="15" x14ac:dyDescent="0.2">
      <c r="A25" s="55"/>
      <c r="B25" s="34" t="s">
        <v>51</v>
      </c>
      <c r="C25" s="57"/>
      <c r="D25" s="57"/>
      <c r="E25" s="57"/>
      <c r="F25" s="57"/>
    </row>
    <row r="26" spans="1:6" ht="33.75" customHeight="1" x14ac:dyDescent="0.2">
      <c r="A26" s="55"/>
      <c r="B26" s="78" t="s">
        <v>79</v>
      </c>
      <c r="C26" s="57"/>
      <c r="D26" s="57"/>
      <c r="E26" s="57"/>
      <c r="F26" s="57"/>
    </row>
    <row r="27" spans="1:6" x14ac:dyDescent="0.2">
      <c r="A27" s="59"/>
      <c r="B27" s="57"/>
      <c r="C27" s="60"/>
      <c r="D27" s="60"/>
      <c r="E27" s="61"/>
      <c r="F27" s="57"/>
    </row>
    <row r="28" spans="1:6" ht="15" x14ac:dyDescent="0.2">
      <c r="A28" s="55"/>
      <c r="B28" s="60"/>
      <c r="C28" s="60"/>
      <c r="D28" s="62" t="s">
        <v>41</v>
      </c>
      <c r="E28" s="62" t="s">
        <v>128</v>
      </c>
      <c r="F28" s="57"/>
    </row>
    <row r="29" spans="1:6" ht="13.5" thickBot="1" x14ac:dyDescent="0.25">
      <c r="A29" s="63"/>
      <c r="B29" s="63"/>
      <c r="C29" s="63"/>
      <c r="D29" s="63"/>
      <c r="E29" s="63"/>
      <c r="F29" s="64"/>
    </row>
    <row r="30" spans="1:6" s="65" customFormat="1" ht="21.75" customHeight="1" x14ac:dyDescent="0.2">
      <c r="A30" s="91" t="s">
        <v>0</v>
      </c>
      <c r="B30" s="91"/>
      <c r="C30" s="91"/>
      <c r="D30" s="91"/>
      <c r="E30" s="91"/>
      <c r="F30" s="91"/>
    </row>
    <row r="31" spans="1:6" x14ac:dyDescent="0.2">
      <c r="A31" s="55"/>
      <c r="B31" s="59"/>
      <c r="C31" s="55"/>
      <c r="D31" s="55"/>
      <c r="E31" s="55"/>
    </row>
    <row r="32" spans="1:6" ht="14.25" x14ac:dyDescent="0.2">
      <c r="A32" s="57"/>
      <c r="B32" s="66" t="s">
        <v>7</v>
      </c>
      <c r="C32" s="66"/>
      <c r="D32" s="66"/>
      <c r="E32" s="67"/>
      <c r="F32" s="57"/>
    </row>
    <row r="33" spans="1:6" ht="14.25" x14ac:dyDescent="0.2">
      <c r="A33" s="57"/>
      <c r="B33" s="90"/>
      <c r="C33" s="90"/>
      <c r="D33" s="90"/>
      <c r="E33" s="67"/>
      <c r="F33" s="57"/>
    </row>
    <row r="34" spans="1:6" ht="14.25" x14ac:dyDescent="0.2">
      <c r="A34" s="57"/>
      <c r="B34" s="90"/>
      <c r="C34" s="90"/>
      <c r="D34" s="90"/>
      <c r="E34" s="67"/>
      <c r="F34" s="57"/>
    </row>
    <row r="35" spans="1:6" ht="14.25" x14ac:dyDescent="0.2">
      <c r="A35" s="57"/>
      <c r="B35" s="90" t="s">
        <v>129</v>
      </c>
      <c r="C35" s="90"/>
      <c r="D35" s="90"/>
      <c r="E35" s="67">
        <f>1.4*325</f>
        <v>454.99999999999994</v>
      </c>
      <c r="F35" s="57"/>
    </row>
    <row r="36" spans="1:6" ht="14.25" x14ac:dyDescent="0.2">
      <c r="A36" s="57"/>
      <c r="B36" s="90"/>
      <c r="C36" s="90"/>
      <c r="D36" s="90"/>
      <c r="E36" s="67"/>
      <c r="F36" s="57"/>
    </row>
    <row r="37" spans="1:6" ht="14.25" x14ac:dyDescent="0.2">
      <c r="A37" s="57"/>
      <c r="B37" s="90"/>
      <c r="C37" s="90"/>
      <c r="D37" s="90"/>
      <c r="E37" s="67"/>
      <c r="F37" s="57"/>
    </row>
    <row r="38" spans="1:6" ht="14.25" x14ac:dyDescent="0.2">
      <c r="A38" s="57"/>
      <c r="B38" s="90"/>
      <c r="C38" s="90"/>
      <c r="D38" s="90"/>
      <c r="E38" s="67"/>
      <c r="F38" s="57"/>
    </row>
    <row r="39" spans="1:6" ht="14.25" x14ac:dyDescent="0.2">
      <c r="A39" s="57"/>
      <c r="B39" s="90"/>
      <c r="C39" s="90"/>
      <c r="D39" s="90"/>
      <c r="E39" s="67"/>
      <c r="F39" s="57"/>
    </row>
    <row r="40" spans="1:6" ht="14.25" x14ac:dyDescent="0.2">
      <c r="A40" s="57"/>
      <c r="B40" s="90"/>
      <c r="C40" s="90"/>
      <c r="D40" s="90"/>
      <c r="E40" s="67"/>
      <c r="F40" s="57"/>
    </row>
    <row r="41" spans="1:6" ht="14.25" x14ac:dyDescent="0.2">
      <c r="A41" s="57"/>
      <c r="B41" s="90"/>
      <c r="C41" s="90"/>
      <c r="D41" s="90"/>
      <c r="E41" s="67"/>
      <c r="F41" s="57"/>
    </row>
    <row r="42" spans="1:6" ht="14.25" x14ac:dyDescent="0.2">
      <c r="A42" s="57"/>
      <c r="B42" s="90"/>
      <c r="C42" s="90"/>
      <c r="D42" s="90"/>
      <c r="E42" s="67"/>
      <c r="F42" s="57"/>
    </row>
    <row r="43" spans="1:6" ht="14.25" x14ac:dyDescent="0.2">
      <c r="A43" s="57"/>
      <c r="B43" s="90"/>
      <c r="C43" s="90"/>
      <c r="D43" s="90"/>
      <c r="E43" s="67"/>
      <c r="F43" s="57"/>
    </row>
    <row r="44" spans="1:6" ht="14.25" x14ac:dyDescent="0.2">
      <c r="A44" s="57"/>
      <c r="B44" s="90"/>
      <c r="C44" s="90"/>
      <c r="D44" s="90"/>
      <c r="E44" s="67"/>
      <c r="F44" s="57"/>
    </row>
    <row r="45" spans="1:6" ht="14.25" x14ac:dyDescent="0.2">
      <c r="A45" s="57"/>
      <c r="B45" s="90"/>
      <c r="C45" s="90"/>
      <c r="D45" s="90"/>
      <c r="E45" s="67"/>
      <c r="F45" s="57"/>
    </row>
    <row r="46" spans="1:6" ht="14.25" x14ac:dyDescent="0.2">
      <c r="A46" s="57"/>
      <c r="B46" s="90"/>
      <c r="C46" s="90"/>
      <c r="D46" s="90"/>
      <c r="E46" s="67"/>
      <c r="F46" s="57"/>
    </row>
    <row r="47" spans="1:6" ht="14.25" x14ac:dyDescent="0.2">
      <c r="A47" s="57"/>
      <c r="B47" s="90"/>
      <c r="C47" s="90"/>
      <c r="D47" s="90"/>
      <c r="E47" s="67"/>
      <c r="F47" s="57"/>
    </row>
    <row r="48" spans="1:6" ht="14.25" x14ac:dyDescent="0.2">
      <c r="A48" s="57"/>
      <c r="B48" s="90"/>
      <c r="C48" s="90"/>
      <c r="D48" s="90"/>
      <c r="E48" s="67"/>
      <c r="F48" s="57"/>
    </row>
    <row r="49" spans="1:6" ht="14.25" x14ac:dyDescent="0.2">
      <c r="A49" s="57"/>
      <c r="B49" s="90"/>
      <c r="C49" s="90"/>
      <c r="D49" s="90"/>
      <c r="E49" s="67"/>
      <c r="F49" s="57"/>
    </row>
    <row r="50" spans="1:6" ht="14.25" x14ac:dyDescent="0.2">
      <c r="A50" s="57"/>
      <c r="B50" s="90"/>
      <c r="C50" s="90"/>
      <c r="D50" s="90"/>
      <c r="E50" s="67"/>
      <c r="F50" s="57"/>
    </row>
    <row r="51" spans="1:6" ht="14.25" x14ac:dyDescent="0.2">
      <c r="A51" s="57"/>
      <c r="B51" s="90"/>
      <c r="C51" s="90"/>
      <c r="D51" s="90"/>
      <c r="E51" s="67"/>
      <c r="F51" s="57"/>
    </row>
    <row r="52" spans="1:6" ht="14.25" x14ac:dyDescent="0.2">
      <c r="A52" s="57"/>
      <c r="B52" s="90"/>
      <c r="C52" s="90"/>
      <c r="D52" s="90"/>
      <c r="E52" s="67"/>
      <c r="F52" s="57"/>
    </row>
    <row r="53" spans="1:6" ht="14.25" x14ac:dyDescent="0.2">
      <c r="A53" s="57"/>
      <c r="B53" s="90"/>
      <c r="C53" s="90"/>
      <c r="D53" s="90"/>
      <c r="E53" s="67"/>
      <c r="F53" s="57"/>
    </row>
    <row r="54" spans="1:6" ht="14.25" x14ac:dyDescent="0.2">
      <c r="A54" s="57"/>
      <c r="B54" s="90"/>
      <c r="C54" s="90"/>
      <c r="D54" s="90"/>
      <c r="E54" s="67"/>
      <c r="F54" s="57"/>
    </row>
    <row r="55" spans="1:6" ht="14.25" x14ac:dyDescent="0.2">
      <c r="A55" s="57"/>
      <c r="B55" s="68"/>
      <c r="C55" s="68"/>
      <c r="D55" s="68"/>
      <c r="E55" s="67"/>
      <c r="F55" s="57"/>
    </row>
    <row r="56" spans="1:6" ht="14.25" x14ac:dyDescent="0.2">
      <c r="A56" s="57"/>
      <c r="B56" s="90"/>
      <c r="C56" s="90"/>
      <c r="D56" s="90"/>
      <c r="E56" s="67"/>
      <c r="F56" s="57"/>
    </row>
    <row r="57" spans="1:6" ht="14.25" x14ac:dyDescent="0.2">
      <c r="A57" s="57"/>
      <c r="B57" s="90"/>
      <c r="C57" s="90"/>
      <c r="D57" s="90"/>
      <c r="E57" s="67"/>
      <c r="F57" s="57"/>
    </row>
    <row r="58" spans="1:6" ht="14.25" x14ac:dyDescent="0.2">
      <c r="A58" s="57"/>
      <c r="B58" s="90"/>
      <c r="C58" s="90"/>
      <c r="D58" s="90"/>
      <c r="E58" s="67"/>
      <c r="F58" s="57"/>
    </row>
    <row r="59" spans="1:6" ht="14.25" x14ac:dyDescent="0.2">
      <c r="A59" s="57"/>
      <c r="B59" s="90"/>
      <c r="C59" s="90"/>
      <c r="D59" s="90"/>
      <c r="E59" s="67"/>
      <c r="F59" s="57"/>
    </row>
    <row r="60" spans="1:6" ht="14.25" x14ac:dyDescent="0.2">
      <c r="A60" s="57"/>
      <c r="B60" s="90"/>
      <c r="C60" s="90"/>
      <c r="D60" s="90"/>
      <c r="E60" s="67"/>
      <c r="F60" s="57"/>
    </row>
    <row r="61" spans="1:6" ht="14.25" x14ac:dyDescent="0.2">
      <c r="A61" s="57"/>
      <c r="B61" s="90"/>
      <c r="C61" s="90"/>
      <c r="D61" s="90"/>
      <c r="E61" s="67"/>
      <c r="F61" s="57"/>
    </row>
    <row r="62" spans="1:6" ht="14.25" x14ac:dyDescent="0.2">
      <c r="A62" s="57"/>
      <c r="B62" s="90"/>
      <c r="C62" s="90"/>
      <c r="D62" s="90"/>
      <c r="E62" s="67"/>
      <c r="F62" s="57"/>
    </row>
    <row r="63" spans="1:6" ht="14.25" x14ac:dyDescent="0.2">
      <c r="A63" s="57"/>
      <c r="B63" s="90"/>
      <c r="C63" s="90"/>
      <c r="D63" s="90"/>
      <c r="E63" s="67"/>
      <c r="F63" s="57"/>
    </row>
    <row r="64" spans="1:6" ht="14.25" x14ac:dyDescent="0.2">
      <c r="A64" s="57"/>
      <c r="B64" s="90"/>
      <c r="C64" s="90"/>
      <c r="D64" s="90"/>
      <c r="E64" s="67"/>
      <c r="F64" s="57"/>
    </row>
    <row r="65" spans="1:6" ht="14.25" x14ac:dyDescent="0.2">
      <c r="A65" s="57"/>
      <c r="B65" s="90"/>
      <c r="C65" s="90"/>
      <c r="D65" s="90"/>
      <c r="E65" s="67"/>
      <c r="F65" s="57"/>
    </row>
    <row r="66" spans="1:6" ht="14.25" x14ac:dyDescent="0.2">
      <c r="A66" s="57"/>
      <c r="B66" s="90"/>
      <c r="C66" s="90"/>
      <c r="D66" s="90"/>
      <c r="E66" s="67"/>
      <c r="F66" s="57"/>
    </row>
    <row r="67" spans="1:6" ht="14.25" x14ac:dyDescent="0.2">
      <c r="A67" s="57"/>
      <c r="B67" s="90"/>
      <c r="C67" s="90"/>
      <c r="D67" s="90"/>
      <c r="E67" s="67"/>
      <c r="F67" s="57"/>
    </row>
    <row r="68" spans="1:6" ht="13.5" customHeight="1" x14ac:dyDescent="0.2">
      <c r="A68" s="57"/>
      <c r="B68" s="90"/>
      <c r="C68" s="90"/>
      <c r="D68" s="90"/>
      <c r="E68" s="67"/>
      <c r="F68" s="57"/>
    </row>
    <row r="69" spans="1:6" ht="13.5" customHeight="1" x14ac:dyDescent="0.2">
      <c r="A69" s="57"/>
      <c r="B69" s="56" t="s">
        <v>45</v>
      </c>
      <c r="C69" s="58"/>
      <c r="D69" s="58"/>
      <c r="E69" s="38">
        <f>SUM(E35:E68)</f>
        <v>454.99999999999994</v>
      </c>
      <c r="F69" s="57"/>
    </row>
    <row r="70" spans="1:6" ht="13.5" customHeight="1" x14ac:dyDescent="0.2">
      <c r="A70" s="57"/>
      <c r="B70" s="69" t="s">
        <v>42</v>
      </c>
      <c r="C70" s="58"/>
      <c r="D70" s="58"/>
      <c r="E70" s="39">
        <v>0</v>
      </c>
      <c r="F70" s="57"/>
    </row>
    <row r="71" spans="1:6" ht="13.5" customHeight="1" x14ac:dyDescent="0.2">
      <c r="A71" s="57"/>
      <c r="B71" s="69" t="s">
        <v>43</v>
      </c>
      <c r="C71" s="58"/>
      <c r="D71" s="58"/>
      <c r="E71" s="39">
        <v>0</v>
      </c>
      <c r="F71" s="57"/>
    </row>
    <row r="72" spans="1:6" ht="13.5" customHeight="1" x14ac:dyDescent="0.2">
      <c r="A72" s="57"/>
      <c r="B72" s="56" t="s">
        <v>44</v>
      </c>
      <c r="C72" s="58"/>
      <c r="D72" s="58"/>
      <c r="E72" s="38">
        <f>SUM(E69:E71)</f>
        <v>454.99999999999994</v>
      </c>
      <c r="F72" s="57"/>
    </row>
    <row r="73" spans="1:6" ht="13.5" customHeight="1" x14ac:dyDescent="0.2">
      <c r="A73" s="57"/>
      <c r="B73" s="58" t="s">
        <v>6</v>
      </c>
      <c r="C73" s="70">
        <v>0.05</v>
      </c>
      <c r="D73" s="58"/>
      <c r="E73" s="44">
        <f>ROUND(E72*C73,2)</f>
        <v>22.75</v>
      </c>
      <c r="F73" s="57"/>
    </row>
    <row r="74" spans="1:6" ht="13.5" customHeight="1" x14ac:dyDescent="0.2">
      <c r="A74" s="57"/>
      <c r="B74" s="58" t="s">
        <v>5</v>
      </c>
      <c r="C74" s="71">
        <v>9.9750000000000005E-2</v>
      </c>
      <c r="D74" s="58"/>
      <c r="E74" s="45">
        <f>ROUND(E72*C74,2)</f>
        <v>45.39</v>
      </c>
      <c r="F74" s="57"/>
    </row>
    <row r="75" spans="1:6" ht="13.5" customHeight="1" x14ac:dyDescent="0.2">
      <c r="A75" s="57"/>
      <c r="B75" s="58"/>
      <c r="C75" s="58"/>
      <c r="D75" s="58"/>
      <c r="E75" s="72"/>
      <c r="F75" s="57"/>
    </row>
    <row r="76" spans="1:6" ht="16.5" customHeight="1" thickBot="1" x14ac:dyDescent="0.25">
      <c r="A76" s="57"/>
      <c r="B76" s="56" t="s">
        <v>46</v>
      </c>
      <c r="C76" s="58"/>
      <c r="D76" s="58"/>
      <c r="E76" s="42">
        <f>SUM(E72:E74)</f>
        <v>523.14</v>
      </c>
      <c r="F76" s="57"/>
    </row>
    <row r="77" spans="1:6" ht="15.75" thickTop="1" x14ac:dyDescent="0.2">
      <c r="A77" s="57"/>
      <c r="B77" s="96"/>
      <c r="C77" s="96"/>
      <c r="D77" s="96"/>
      <c r="E77" s="73"/>
      <c r="F77" s="57"/>
    </row>
    <row r="78" spans="1:6" ht="15" x14ac:dyDescent="0.2">
      <c r="A78" s="57"/>
      <c r="B78" s="97" t="s">
        <v>48</v>
      </c>
      <c r="C78" s="97"/>
      <c r="D78" s="97"/>
      <c r="E78" s="73">
        <v>0</v>
      </c>
      <c r="F78" s="57"/>
    </row>
    <row r="79" spans="1:6" ht="15" x14ac:dyDescent="0.2">
      <c r="A79" s="57"/>
      <c r="B79" s="96"/>
      <c r="C79" s="96"/>
      <c r="D79" s="96"/>
      <c r="E79" s="73"/>
      <c r="F79" s="57"/>
    </row>
    <row r="80" spans="1:6" ht="19.5" customHeight="1" x14ac:dyDescent="0.2">
      <c r="A80" s="57"/>
      <c r="B80" s="74" t="s">
        <v>47</v>
      </c>
      <c r="C80" s="75"/>
      <c r="D80" s="75"/>
      <c r="E80" s="76">
        <f>E76-E78</f>
        <v>523.14</v>
      </c>
      <c r="F80" s="57"/>
    </row>
    <row r="81" spans="1:6" ht="13.5" customHeight="1" x14ac:dyDescent="0.2">
      <c r="A81" s="57"/>
      <c r="B81" s="57"/>
      <c r="C81" s="57"/>
      <c r="D81" s="57"/>
      <c r="E81" s="57"/>
      <c r="F81" s="57"/>
    </row>
    <row r="82" spans="1:6" x14ac:dyDescent="0.2">
      <c r="A82" s="57"/>
      <c r="B82" s="57"/>
      <c r="C82" s="57"/>
      <c r="D82" s="57"/>
      <c r="E82" s="57"/>
      <c r="F82" s="57"/>
    </row>
    <row r="83" spans="1:6" x14ac:dyDescent="0.2">
      <c r="A83" s="57"/>
      <c r="B83" s="98"/>
      <c r="C83" s="98"/>
      <c r="D83" s="98"/>
      <c r="E83" s="98"/>
      <c r="F83" s="57"/>
    </row>
    <row r="84" spans="1:6" ht="14.25" x14ac:dyDescent="0.2">
      <c r="A84" s="99" t="s">
        <v>76</v>
      </c>
      <c r="B84" s="99"/>
      <c r="C84" s="99"/>
      <c r="D84" s="99"/>
      <c r="E84" s="99"/>
      <c r="F84" s="99"/>
    </row>
    <row r="85" spans="1:6" ht="14.25" x14ac:dyDescent="0.2">
      <c r="A85" s="100" t="s">
        <v>77</v>
      </c>
      <c r="B85" s="100"/>
      <c r="C85" s="100"/>
      <c r="D85" s="100"/>
      <c r="E85" s="100"/>
      <c r="F85" s="100"/>
    </row>
    <row r="86" spans="1:6" x14ac:dyDescent="0.2">
      <c r="A86" s="57"/>
      <c r="B86" s="57"/>
      <c r="C86" s="57"/>
      <c r="D86" s="57"/>
      <c r="E86" s="57"/>
      <c r="F86" s="57"/>
    </row>
    <row r="87" spans="1:6" x14ac:dyDescent="0.2">
      <c r="A87" s="57"/>
      <c r="B87" s="92"/>
      <c r="C87" s="92"/>
      <c r="D87" s="92"/>
      <c r="E87" s="92"/>
      <c r="F87" s="57"/>
    </row>
    <row r="88" spans="1:6" ht="15" x14ac:dyDescent="0.2">
      <c r="A88" s="93" t="s">
        <v>9</v>
      </c>
      <c r="B88" s="93"/>
      <c r="C88" s="93"/>
      <c r="D88" s="93"/>
      <c r="E88" s="93"/>
      <c r="F88" s="93"/>
    </row>
    <row r="90" spans="1:6" ht="39.75" customHeight="1" x14ac:dyDescent="0.2">
      <c r="B90" s="94"/>
      <c r="C90" s="95"/>
      <c r="D90" s="95"/>
    </row>
    <row r="91" spans="1:6" ht="13.5" customHeight="1" x14ac:dyDescent="0.2"/>
    <row r="92" spans="1:6" x14ac:dyDescent="0.2">
      <c r="B92" s="77"/>
      <c r="C92" s="77"/>
      <c r="D92" s="77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EA64F8D-E101-453F-9823-57DE746D9BBD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9147C-D48C-402E-AB0F-C1BBA3AFCA97}">
  <sheetPr>
    <pageSetUpPr fitToPage="1"/>
  </sheetPr>
  <dimension ref="A12:F92"/>
  <sheetViews>
    <sheetView view="pageBreakPreview" zoomScale="80" zoomScaleNormal="100" zoomScaleSheetLayoutView="80" workbookViewId="0">
      <selection activeCell="B36" sqref="B36:D36"/>
    </sheetView>
  </sheetViews>
  <sheetFormatPr baseColWidth="10" defaultColWidth="11.42578125" defaultRowHeight="12.75" x14ac:dyDescent="0.2"/>
  <cols>
    <col min="1" max="1" width="5.140625" style="53" customWidth="1"/>
    <col min="2" max="2" width="120" style="53" customWidth="1"/>
    <col min="3" max="3" width="11.5703125" style="53" customWidth="1"/>
    <col min="4" max="4" width="17.5703125" style="53" customWidth="1"/>
    <col min="5" max="5" width="17.7109375" style="53" customWidth="1"/>
    <col min="6" max="6" width="10.5703125" style="53" customWidth="1"/>
    <col min="7" max="16384" width="11.42578125" style="53"/>
  </cols>
  <sheetData>
    <row r="12" spans="2:5" x14ac:dyDescent="0.2">
      <c r="B12" s="52"/>
      <c r="E12" s="54"/>
    </row>
    <row r="13" spans="2:5" x14ac:dyDescent="0.2">
      <c r="B13" s="52"/>
      <c r="E13" s="54"/>
    </row>
    <row r="14" spans="2:5" x14ac:dyDescent="0.2">
      <c r="B14" s="52"/>
      <c r="E14" s="54"/>
    </row>
    <row r="15" spans="2:5" x14ac:dyDescent="0.2">
      <c r="B15" s="52"/>
      <c r="E15" s="54"/>
    </row>
    <row r="16" spans="2:5" x14ac:dyDescent="0.2">
      <c r="B16" s="52"/>
      <c r="E16" s="54"/>
    </row>
    <row r="17" spans="1:6" x14ac:dyDescent="0.2">
      <c r="B17" s="52"/>
      <c r="E17" s="54"/>
    </row>
    <row r="18" spans="1:6" x14ac:dyDescent="0.2">
      <c r="B18" s="52"/>
      <c r="E18" s="54"/>
    </row>
    <row r="19" spans="1:6" x14ac:dyDescent="0.2">
      <c r="B19" s="52"/>
      <c r="E19" s="54"/>
    </row>
    <row r="20" spans="1:6" x14ac:dyDescent="0.2">
      <c r="B20" s="52"/>
      <c r="E20" s="54"/>
    </row>
    <row r="21" spans="1:6" ht="15" x14ac:dyDescent="0.2">
      <c r="A21" s="55"/>
      <c r="B21" s="56" t="s">
        <v>130</v>
      </c>
      <c r="C21" s="57"/>
      <c r="D21" s="57"/>
      <c r="E21" s="57"/>
      <c r="F21" s="57"/>
    </row>
    <row r="22" spans="1:6" ht="15" x14ac:dyDescent="0.2">
      <c r="A22" s="55"/>
      <c r="B22" s="58"/>
      <c r="C22" s="57"/>
      <c r="D22" s="57"/>
      <c r="E22" s="57"/>
      <c r="F22" s="57"/>
    </row>
    <row r="23" spans="1:6" ht="15" x14ac:dyDescent="0.2">
      <c r="A23" s="55"/>
      <c r="B23" s="58"/>
      <c r="C23" s="57"/>
      <c r="D23" s="57"/>
      <c r="E23" s="57"/>
      <c r="F23" s="57"/>
    </row>
    <row r="24" spans="1:6" ht="15" x14ac:dyDescent="0.2">
      <c r="A24" s="55"/>
      <c r="B24" s="56"/>
      <c r="C24" s="57"/>
      <c r="D24" s="57"/>
      <c r="E24" s="57"/>
      <c r="F24" s="57"/>
    </row>
    <row r="25" spans="1:6" ht="15" x14ac:dyDescent="0.2">
      <c r="A25" s="55"/>
      <c r="B25" s="34" t="s">
        <v>51</v>
      </c>
      <c r="C25" s="57"/>
      <c r="D25" s="57"/>
      <c r="E25" s="57"/>
      <c r="F25" s="57"/>
    </row>
    <row r="26" spans="1:6" ht="33.75" customHeight="1" x14ac:dyDescent="0.2">
      <c r="A26" s="55"/>
      <c r="B26" s="78" t="s">
        <v>79</v>
      </c>
      <c r="C26" s="57"/>
      <c r="D26" s="57"/>
      <c r="E26" s="57"/>
      <c r="F26" s="57"/>
    </row>
    <row r="27" spans="1:6" x14ac:dyDescent="0.2">
      <c r="A27" s="59"/>
      <c r="B27" s="57"/>
      <c r="C27" s="60"/>
      <c r="D27" s="60"/>
      <c r="E27" s="61"/>
      <c r="F27" s="57"/>
    </row>
    <row r="28" spans="1:6" ht="15" x14ac:dyDescent="0.2">
      <c r="A28" s="55"/>
      <c r="B28" s="60"/>
      <c r="C28" s="60"/>
      <c r="D28" s="62" t="s">
        <v>41</v>
      </c>
      <c r="E28" s="62" t="s">
        <v>131</v>
      </c>
      <c r="F28" s="57"/>
    </row>
    <row r="29" spans="1:6" ht="13.5" thickBot="1" x14ac:dyDescent="0.25">
      <c r="A29" s="63"/>
      <c r="B29" s="63"/>
      <c r="C29" s="63"/>
      <c r="D29" s="63"/>
      <c r="E29" s="63"/>
      <c r="F29" s="64"/>
    </row>
    <row r="30" spans="1:6" s="65" customFormat="1" ht="21.75" customHeight="1" x14ac:dyDescent="0.2">
      <c r="A30" s="91" t="s">
        <v>0</v>
      </c>
      <c r="B30" s="91"/>
      <c r="C30" s="91"/>
      <c r="D30" s="91"/>
      <c r="E30" s="91"/>
      <c r="F30" s="91"/>
    </row>
    <row r="31" spans="1:6" x14ac:dyDescent="0.2">
      <c r="A31" s="55"/>
      <c r="B31" s="59"/>
      <c r="C31" s="55"/>
      <c r="D31" s="55"/>
      <c r="E31" s="55"/>
    </row>
    <row r="32" spans="1:6" ht="14.25" x14ac:dyDescent="0.2">
      <c r="A32" s="57"/>
      <c r="B32" s="66" t="s">
        <v>7</v>
      </c>
      <c r="C32" s="66"/>
      <c r="D32" s="66"/>
      <c r="E32" s="67"/>
      <c r="F32" s="57"/>
    </row>
    <row r="33" spans="1:6" ht="14.25" x14ac:dyDescent="0.2">
      <c r="A33" s="57"/>
      <c r="B33" s="90"/>
      <c r="C33" s="90"/>
      <c r="D33" s="90"/>
      <c r="E33" s="67"/>
      <c r="F33" s="57"/>
    </row>
    <row r="34" spans="1:6" ht="14.25" x14ac:dyDescent="0.2">
      <c r="A34" s="57"/>
      <c r="B34" s="90"/>
      <c r="C34" s="90"/>
      <c r="D34" s="90"/>
      <c r="E34" s="67"/>
      <c r="F34" s="57"/>
    </row>
    <row r="35" spans="1:6" ht="14.25" x14ac:dyDescent="0.2">
      <c r="A35" s="57"/>
      <c r="B35" s="90" t="s">
        <v>132</v>
      </c>
      <c r="C35" s="90"/>
      <c r="D35" s="90"/>
      <c r="E35" s="67">
        <f>0.4*325</f>
        <v>130</v>
      </c>
      <c r="F35" s="57"/>
    </row>
    <row r="36" spans="1:6" ht="14.25" x14ac:dyDescent="0.2">
      <c r="A36" s="57"/>
      <c r="B36" s="90"/>
      <c r="C36" s="90"/>
      <c r="D36" s="90"/>
      <c r="E36" s="67"/>
      <c r="F36" s="57"/>
    </row>
    <row r="37" spans="1:6" ht="14.25" x14ac:dyDescent="0.2">
      <c r="A37" s="57"/>
      <c r="B37" s="90"/>
      <c r="C37" s="90"/>
      <c r="D37" s="90"/>
      <c r="E37" s="67"/>
      <c r="F37" s="57"/>
    </row>
    <row r="38" spans="1:6" ht="14.25" x14ac:dyDescent="0.2">
      <c r="A38" s="57"/>
      <c r="B38" s="90"/>
      <c r="C38" s="90"/>
      <c r="D38" s="90"/>
      <c r="E38" s="67"/>
      <c r="F38" s="57"/>
    </row>
    <row r="39" spans="1:6" ht="14.25" x14ac:dyDescent="0.2">
      <c r="A39" s="57"/>
      <c r="B39" s="90"/>
      <c r="C39" s="90"/>
      <c r="D39" s="90"/>
      <c r="E39" s="67"/>
      <c r="F39" s="57"/>
    </row>
    <row r="40" spans="1:6" ht="14.25" x14ac:dyDescent="0.2">
      <c r="A40" s="57"/>
      <c r="B40" s="90"/>
      <c r="C40" s="90"/>
      <c r="D40" s="90"/>
      <c r="E40" s="67"/>
      <c r="F40" s="57"/>
    </row>
    <row r="41" spans="1:6" ht="14.25" x14ac:dyDescent="0.2">
      <c r="A41" s="57"/>
      <c r="B41" s="90"/>
      <c r="C41" s="90"/>
      <c r="D41" s="90"/>
      <c r="E41" s="67"/>
      <c r="F41" s="57"/>
    </row>
    <row r="42" spans="1:6" ht="14.25" x14ac:dyDescent="0.2">
      <c r="A42" s="57"/>
      <c r="B42" s="90"/>
      <c r="C42" s="90"/>
      <c r="D42" s="90"/>
      <c r="E42" s="67"/>
      <c r="F42" s="57"/>
    </row>
    <row r="43" spans="1:6" ht="14.25" x14ac:dyDescent="0.2">
      <c r="A43" s="57"/>
      <c r="B43" s="90"/>
      <c r="C43" s="90"/>
      <c r="D43" s="90"/>
      <c r="E43" s="67"/>
      <c r="F43" s="57"/>
    </row>
    <row r="44" spans="1:6" ht="14.25" x14ac:dyDescent="0.2">
      <c r="A44" s="57"/>
      <c r="B44" s="90"/>
      <c r="C44" s="90"/>
      <c r="D44" s="90"/>
      <c r="E44" s="67"/>
      <c r="F44" s="57"/>
    </row>
    <row r="45" spans="1:6" ht="14.25" x14ac:dyDescent="0.2">
      <c r="A45" s="57"/>
      <c r="B45" s="90"/>
      <c r="C45" s="90"/>
      <c r="D45" s="90"/>
      <c r="E45" s="67"/>
      <c r="F45" s="57"/>
    </row>
    <row r="46" spans="1:6" ht="14.25" x14ac:dyDescent="0.2">
      <c r="A46" s="57"/>
      <c r="B46" s="90"/>
      <c r="C46" s="90"/>
      <c r="D46" s="90"/>
      <c r="E46" s="67"/>
      <c r="F46" s="57"/>
    </row>
    <row r="47" spans="1:6" ht="14.25" x14ac:dyDescent="0.2">
      <c r="A47" s="57"/>
      <c r="B47" s="90"/>
      <c r="C47" s="90"/>
      <c r="D47" s="90"/>
      <c r="E47" s="67"/>
      <c r="F47" s="57"/>
    </row>
    <row r="48" spans="1:6" ht="14.25" x14ac:dyDescent="0.2">
      <c r="A48" s="57"/>
      <c r="B48" s="90"/>
      <c r="C48" s="90"/>
      <c r="D48" s="90"/>
      <c r="E48" s="67"/>
      <c r="F48" s="57"/>
    </row>
    <row r="49" spans="1:6" ht="14.25" x14ac:dyDescent="0.2">
      <c r="A49" s="57"/>
      <c r="B49" s="90"/>
      <c r="C49" s="90"/>
      <c r="D49" s="90"/>
      <c r="E49" s="67"/>
      <c r="F49" s="57"/>
    </row>
    <row r="50" spans="1:6" ht="14.25" x14ac:dyDescent="0.2">
      <c r="A50" s="57"/>
      <c r="B50" s="90"/>
      <c r="C50" s="90"/>
      <c r="D50" s="90"/>
      <c r="E50" s="67"/>
      <c r="F50" s="57"/>
    </row>
    <row r="51" spans="1:6" ht="14.25" x14ac:dyDescent="0.2">
      <c r="A51" s="57"/>
      <c r="B51" s="90"/>
      <c r="C51" s="90"/>
      <c r="D51" s="90"/>
      <c r="E51" s="67"/>
      <c r="F51" s="57"/>
    </row>
    <row r="52" spans="1:6" ht="14.25" x14ac:dyDescent="0.2">
      <c r="A52" s="57"/>
      <c r="B52" s="90"/>
      <c r="C52" s="90"/>
      <c r="D52" s="90"/>
      <c r="E52" s="67"/>
      <c r="F52" s="57"/>
    </row>
    <row r="53" spans="1:6" ht="14.25" x14ac:dyDescent="0.2">
      <c r="A53" s="57"/>
      <c r="B53" s="90"/>
      <c r="C53" s="90"/>
      <c r="D53" s="90"/>
      <c r="E53" s="67"/>
      <c r="F53" s="57"/>
    </row>
    <row r="54" spans="1:6" ht="14.25" x14ac:dyDescent="0.2">
      <c r="A54" s="57"/>
      <c r="B54" s="90"/>
      <c r="C54" s="90"/>
      <c r="D54" s="90"/>
      <c r="E54" s="67"/>
      <c r="F54" s="57"/>
    </row>
    <row r="55" spans="1:6" ht="14.25" x14ac:dyDescent="0.2">
      <c r="A55" s="57"/>
      <c r="B55" s="68"/>
      <c r="C55" s="68"/>
      <c r="D55" s="68"/>
      <c r="E55" s="67"/>
      <c r="F55" s="57"/>
    </row>
    <row r="56" spans="1:6" ht="14.25" x14ac:dyDescent="0.2">
      <c r="A56" s="57"/>
      <c r="B56" s="90"/>
      <c r="C56" s="90"/>
      <c r="D56" s="90"/>
      <c r="E56" s="67"/>
      <c r="F56" s="57"/>
    </row>
    <row r="57" spans="1:6" ht="14.25" x14ac:dyDescent="0.2">
      <c r="A57" s="57"/>
      <c r="B57" s="90"/>
      <c r="C57" s="90"/>
      <c r="D57" s="90"/>
      <c r="E57" s="67"/>
      <c r="F57" s="57"/>
    </row>
    <row r="58" spans="1:6" ht="14.25" x14ac:dyDescent="0.2">
      <c r="A58" s="57"/>
      <c r="B58" s="90"/>
      <c r="C58" s="90"/>
      <c r="D58" s="90"/>
      <c r="E58" s="67"/>
      <c r="F58" s="57"/>
    </row>
    <row r="59" spans="1:6" ht="14.25" x14ac:dyDescent="0.2">
      <c r="A59" s="57"/>
      <c r="B59" s="90"/>
      <c r="C59" s="90"/>
      <c r="D59" s="90"/>
      <c r="E59" s="67"/>
      <c r="F59" s="57"/>
    </row>
    <row r="60" spans="1:6" ht="14.25" x14ac:dyDescent="0.2">
      <c r="A60" s="57"/>
      <c r="B60" s="90"/>
      <c r="C60" s="90"/>
      <c r="D60" s="90"/>
      <c r="E60" s="67"/>
      <c r="F60" s="57"/>
    </row>
    <row r="61" spans="1:6" ht="14.25" x14ac:dyDescent="0.2">
      <c r="A61" s="57"/>
      <c r="B61" s="90"/>
      <c r="C61" s="90"/>
      <c r="D61" s="90"/>
      <c r="E61" s="67"/>
      <c r="F61" s="57"/>
    </row>
    <row r="62" spans="1:6" ht="14.25" x14ac:dyDescent="0.2">
      <c r="A62" s="57"/>
      <c r="B62" s="90"/>
      <c r="C62" s="90"/>
      <c r="D62" s="90"/>
      <c r="E62" s="67"/>
      <c r="F62" s="57"/>
    </row>
    <row r="63" spans="1:6" ht="14.25" x14ac:dyDescent="0.2">
      <c r="A63" s="57"/>
      <c r="B63" s="90"/>
      <c r="C63" s="90"/>
      <c r="D63" s="90"/>
      <c r="E63" s="67"/>
      <c r="F63" s="57"/>
    </row>
    <row r="64" spans="1:6" ht="14.25" x14ac:dyDescent="0.2">
      <c r="A64" s="57"/>
      <c r="B64" s="90"/>
      <c r="C64" s="90"/>
      <c r="D64" s="90"/>
      <c r="E64" s="67"/>
      <c r="F64" s="57"/>
    </row>
    <row r="65" spans="1:6" ht="14.25" x14ac:dyDescent="0.2">
      <c r="A65" s="57"/>
      <c r="B65" s="90"/>
      <c r="C65" s="90"/>
      <c r="D65" s="90"/>
      <c r="E65" s="67"/>
      <c r="F65" s="57"/>
    </row>
    <row r="66" spans="1:6" ht="14.25" x14ac:dyDescent="0.2">
      <c r="A66" s="57"/>
      <c r="B66" s="90"/>
      <c r="C66" s="90"/>
      <c r="D66" s="90"/>
      <c r="E66" s="67"/>
      <c r="F66" s="57"/>
    </row>
    <row r="67" spans="1:6" ht="14.25" x14ac:dyDescent="0.2">
      <c r="A67" s="57"/>
      <c r="B67" s="90"/>
      <c r="C67" s="90"/>
      <c r="D67" s="90"/>
      <c r="E67" s="67"/>
      <c r="F67" s="57"/>
    </row>
    <row r="68" spans="1:6" ht="13.5" customHeight="1" x14ac:dyDescent="0.2">
      <c r="A68" s="57"/>
      <c r="B68" s="90"/>
      <c r="C68" s="90"/>
      <c r="D68" s="90"/>
      <c r="E68" s="67"/>
      <c r="F68" s="57"/>
    </row>
    <row r="69" spans="1:6" ht="13.5" customHeight="1" x14ac:dyDescent="0.2">
      <c r="A69" s="57"/>
      <c r="B69" s="56" t="s">
        <v>45</v>
      </c>
      <c r="C69" s="58"/>
      <c r="D69" s="58"/>
      <c r="E69" s="38">
        <f>SUM(E35:E68)</f>
        <v>130</v>
      </c>
      <c r="F69" s="57"/>
    </row>
    <row r="70" spans="1:6" ht="13.5" customHeight="1" x14ac:dyDescent="0.2">
      <c r="A70" s="57"/>
      <c r="B70" s="69" t="s">
        <v>42</v>
      </c>
      <c r="C70" s="58"/>
      <c r="D70" s="58"/>
      <c r="E70" s="39">
        <v>0</v>
      </c>
      <c r="F70" s="57"/>
    </row>
    <row r="71" spans="1:6" ht="13.5" customHeight="1" x14ac:dyDescent="0.2">
      <c r="A71" s="57"/>
      <c r="B71" s="69" t="s">
        <v>43</v>
      </c>
      <c r="C71" s="58"/>
      <c r="D71" s="58"/>
      <c r="E71" s="39">
        <v>0</v>
      </c>
      <c r="F71" s="57"/>
    </row>
    <row r="72" spans="1:6" ht="13.5" customHeight="1" x14ac:dyDescent="0.2">
      <c r="A72" s="57"/>
      <c r="B72" s="56" t="s">
        <v>44</v>
      </c>
      <c r="C72" s="58"/>
      <c r="D72" s="58"/>
      <c r="E72" s="38">
        <f>SUM(E69:E71)</f>
        <v>130</v>
      </c>
      <c r="F72" s="57"/>
    </row>
    <row r="73" spans="1:6" ht="13.5" customHeight="1" x14ac:dyDescent="0.2">
      <c r="A73" s="57"/>
      <c r="B73" s="58" t="s">
        <v>6</v>
      </c>
      <c r="C73" s="70">
        <v>0.05</v>
      </c>
      <c r="D73" s="58"/>
      <c r="E73" s="44">
        <f>ROUND(E72*C73,2)</f>
        <v>6.5</v>
      </c>
      <c r="F73" s="57"/>
    </row>
    <row r="74" spans="1:6" ht="13.5" customHeight="1" x14ac:dyDescent="0.2">
      <c r="A74" s="57"/>
      <c r="B74" s="58" t="s">
        <v>5</v>
      </c>
      <c r="C74" s="71">
        <v>9.9750000000000005E-2</v>
      </c>
      <c r="D74" s="58"/>
      <c r="E74" s="45">
        <f>ROUND(E72*C74,2)</f>
        <v>12.97</v>
      </c>
      <c r="F74" s="57"/>
    </row>
    <row r="75" spans="1:6" ht="13.5" customHeight="1" x14ac:dyDescent="0.2">
      <c r="A75" s="57"/>
      <c r="B75" s="58"/>
      <c r="C75" s="58"/>
      <c r="D75" s="58"/>
      <c r="E75" s="72"/>
      <c r="F75" s="57"/>
    </row>
    <row r="76" spans="1:6" ht="16.5" customHeight="1" thickBot="1" x14ac:dyDescent="0.25">
      <c r="A76" s="57"/>
      <c r="B76" s="56" t="s">
        <v>46</v>
      </c>
      <c r="C76" s="58"/>
      <c r="D76" s="58"/>
      <c r="E76" s="42">
        <f>SUM(E72:E74)</f>
        <v>149.47</v>
      </c>
      <c r="F76" s="57"/>
    </row>
    <row r="77" spans="1:6" ht="15.75" thickTop="1" x14ac:dyDescent="0.2">
      <c r="A77" s="57"/>
      <c r="B77" s="96"/>
      <c r="C77" s="96"/>
      <c r="D77" s="96"/>
      <c r="E77" s="73"/>
      <c r="F77" s="57"/>
    </row>
    <row r="78" spans="1:6" ht="15" x14ac:dyDescent="0.2">
      <c r="A78" s="57"/>
      <c r="B78" s="97" t="s">
        <v>48</v>
      </c>
      <c r="C78" s="97"/>
      <c r="D78" s="97"/>
      <c r="E78" s="73">
        <v>0</v>
      </c>
      <c r="F78" s="57"/>
    </row>
    <row r="79" spans="1:6" ht="15" x14ac:dyDescent="0.2">
      <c r="A79" s="57"/>
      <c r="B79" s="96"/>
      <c r="C79" s="96"/>
      <c r="D79" s="96"/>
      <c r="E79" s="73"/>
      <c r="F79" s="57"/>
    </row>
    <row r="80" spans="1:6" ht="19.5" customHeight="1" x14ac:dyDescent="0.2">
      <c r="A80" s="57"/>
      <c r="B80" s="74" t="s">
        <v>47</v>
      </c>
      <c r="C80" s="75"/>
      <c r="D80" s="75"/>
      <c r="E80" s="76">
        <f>E76-E78</f>
        <v>149.47</v>
      </c>
      <c r="F80" s="57"/>
    </row>
    <row r="81" spans="1:6" ht="13.5" customHeight="1" x14ac:dyDescent="0.2">
      <c r="A81" s="57"/>
      <c r="B81" s="57"/>
      <c r="C81" s="57"/>
      <c r="D81" s="57"/>
      <c r="E81" s="57"/>
      <c r="F81" s="57"/>
    </row>
    <row r="82" spans="1:6" x14ac:dyDescent="0.2">
      <c r="A82" s="57"/>
      <c r="B82" s="57"/>
      <c r="C82" s="57"/>
      <c r="D82" s="57"/>
      <c r="E82" s="57"/>
      <c r="F82" s="57"/>
    </row>
    <row r="83" spans="1:6" x14ac:dyDescent="0.2">
      <c r="A83" s="57"/>
      <c r="B83" s="98"/>
      <c r="C83" s="98"/>
      <c r="D83" s="98"/>
      <c r="E83" s="98"/>
      <c r="F83" s="57"/>
    </row>
    <row r="84" spans="1:6" ht="14.25" x14ac:dyDescent="0.2">
      <c r="A84" s="99" t="s">
        <v>76</v>
      </c>
      <c r="B84" s="99"/>
      <c r="C84" s="99"/>
      <c r="D84" s="99"/>
      <c r="E84" s="99"/>
      <c r="F84" s="99"/>
    </row>
    <row r="85" spans="1:6" ht="14.25" x14ac:dyDescent="0.2">
      <c r="A85" s="100" t="s">
        <v>77</v>
      </c>
      <c r="B85" s="100"/>
      <c r="C85" s="100"/>
      <c r="D85" s="100"/>
      <c r="E85" s="100"/>
      <c r="F85" s="100"/>
    </row>
    <row r="86" spans="1:6" x14ac:dyDescent="0.2">
      <c r="A86" s="57"/>
      <c r="B86" s="57"/>
      <c r="C86" s="57"/>
      <c r="D86" s="57"/>
      <c r="E86" s="57"/>
      <c r="F86" s="57"/>
    </row>
    <row r="87" spans="1:6" x14ac:dyDescent="0.2">
      <c r="A87" s="57"/>
      <c r="B87" s="92"/>
      <c r="C87" s="92"/>
      <c r="D87" s="92"/>
      <c r="E87" s="92"/>
      <c r="F87" s="57"/>
    </row>
    <row r="88" spans="1:6" ht="15" x14ac:dyDescent="0.2">
      <c r="A88" s="93" t="s">
        <v>9</v>
      </c>
      <c r="B88" s="93"/>
      <c r="C88" s="93"/>
      <c r="D88" s="93"/>
      <c r="E88" s="93"/>
      <c r="F88" s="93"/>
    </row>
    <row r="90" spans="1:6" ht="39.75" customHeight="1" x14ac:dyDescent="0.2">
      <c r="B90" s="94"/>
      <c r="C90" s="95"/>
      <c r="D90" s="95"/>
    </row>
    <row r="91" spans="1:6" ht="13.5" customHeight="1" x14ac:dyDescent="0.2"/>
    <row r="92" spans="1:6" x14ac:dyDescent="0.2">
      <c r="B92" s="77"/>
      <c r="C92" s="77"/>
      <c r="D92" s="77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6625B065-2065-431D-8BAB-66E9148168B1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C03FF-F4C4-4456-A023-5980881DAB83}">
  <sheetPr>
    <pageSetUpPr fitToPage="1"/>
  </sheetPr>
  <dimension ref="A12:F92"/>
  <sheetViews>
    <sheetView view="pageBreakPreview" topLeftCell="A19" zoomScale="80" zoomScaleNormal="100" zoomScaleSheetLayoutView="80" workbookViewId="0">
      <selection activeCell="B36" sqref="B36:D36"/>
    </sheetView>
  </sheetViews>
  <sheetFormatPr baseColWidth="10" defaultColWidth="11.42578125" defaultRowHeight="12.75" x14ac:dyDescent="0.2"/>
  <cols>
    <col min="1" max="1" width="5.140625" style="53" customWidth="1"/>
    <col min="2" max="2" width="120" style="53" customWidth="1"/>
    <col min="3" max="3" width="11.5703125" style="53" customWidth="1"/>
    <col min="4" max="4" width="17.5703125" style="53" customWidth="1"/>
    <col min="5" max="5" width="17.7109375" style="53" customWidth="1"/>
    <col min="6" max="6" width="10.5703125" style="53" customWidth="1"/>
    <col min="7" max="16384" width="11.42578125" style="53"/>
  </cols>
  <sheetData>
    <row r="12" spans="2:5" x14ac:dyDescent="0.2">
      <c r="B12" s="52"/>
      <c r="E12" s="54"/>
    </row>
    <row r="13" spans="2:5" x14ac:dyDescent="0.2">
      <c r="B13" s="52"/>
      <c r="E13" s="54"/>
    </row>
    <row r="14" spans="2:5" x14ac:dyDescent="0.2">
      <c r="B14" s="52"/>
      <c r="E14" s="54"/>
    </row>
    <row r="15" spans="2:5" x14ac:dyDescent="0.2">
      <c r="B15" s="52"/>
      <c r="E15" s="54"/>
    </row>
    <row r="16" spans="2:5" x14ac:dyDescent="0.2">
      <c r="B16" s="52"/>
      <c r="E16" s="54"/>
    </row>
    <row r="17" spans="1:6" x14ac:dyDescent="0.2">
      <c r="B17" s="52"/>
      <c r="E17" s="54"/>
    </row>
    <row r="18" spans="1:6" x14ac:dyDescent="0.2">
      <c r="B18" s="52"/>
      <c r="E18" s="54"/>
    </row>
    <row r="19" spans="1:6" x14ac:dyDescent="0.2">
      <c r="B19" s="52"/>
      <c r="E19" s="54"/>
    </row>
    <row r="20" spans="1:6" x14ac:dyDescent="0.2">
      <c r="B20" s="52"/>
      <c r="E20" s="54"/>
    </row>
    <row r="21" spans="1:6" ht="15" x14ac:dyDescent="0.2">
      <c r="A21" s="55"/>
      <c r="B21" s="56" t="s">
        <v>133</v>
      </c>
      <c r="C21" s="57"/>
      <c r="D21" s="57"/>
      <c r="E21" s="57"/>
      <c r="F21" s="57"/>
    </row>
    <row r="22" spans="1:6" ht="15" x14ac:dyDescent="0.2">
      <c r="A22" s="55"/>
      <c r="B22" s="58"/>
      <c r="C22" s="57"/>
      <c r="D22" s="57"/>
      <c r="E22" s="57"/>
      <c r="F22" s="57"/>
    </row>
    <row r="23" spans="1:6" ht="15" x14ac:dyDescent="0.2">
      <c r="A23" s="55"/>
      <c r="B23" s="58"/>
      <c r="C23" s="57"/>
      <c r="D23" s="57"/>
      <c r="E23" s="57"/>
      <c r="F23" s="57"/>
    </row>
    <row r="24" spans="1:6" ht="15" x14ac:dyDescent="0.2">
      <c r="A24" s="55"/>
      <c r="B24" s="56"/>
      <c r="C24" s="57"/>
      <c r="D24" s="57"/>
      <c r="E24" s="57"/>
      <c r="F24" s="57"/>
    </row>
    <row r="25" spans="1:6" ht="15" x14ac:dyDescent="0.2">
      <c r="A25" s="55"/>
      <c r="B25" s="34" t="s">
        <v>51</v>
      </c>
      <c r="C25" s="57"/>
      <c r="D25" s="57"/>
      <c r="E25" s="57"/>
      <c r="F25" s="57"/>
    </row>
    <row r="26" spans="1:6" ht="33.75" customHeight="1" x14ac:dyDescent="0.2">
      <c r="A26" s="55"/>
      <c r="B26" s="78" t="s">
        <v>79</v>
      </c>
      <c r="C26" s="57"/>
      <c r="D26" s="57"/>
      <c r="E26" s="57"/>
      <c r="F26" s="57"/>
    </row>
    <row r="27" spans="1:6" x14ac:dyDescent="0.2">
      <c r="A27" s="59"/>
      <c r="B27" s="57"/>
      <c r="C27" s="60"/>
      <c r="D27" s="60"/>
      <c r="E27" s="61"/>
      <c r="F27" s="57"/>
    </row>
    <row r="28" spans="1:6" ht="15" x14ac:dyDescent="0.2">
      <c r="A28" s="55"/>
      <c r="B28" s="60"/>
      <c r="C28" s="60"/>
      <c r="D28" s="62" t="s">
        <v>41</v>
      </c>
      <c r="E28" s="62" t="s">
        <v>134</v>
      </c>
      <c r="F28" s="57"/>
    </row>
    <row r="29" spans="1:6" ht="13.5" thickBot="1" x14ac:dyDescent="0.25">
      <c r="A29" s="63"/>
      <c r="B29" s="63"/>
      <c r="C29" s="63"/>
      <c r="D29" s="63"/>
      <c r="E29" s="63"/>
      <c r="F29" s="64"/>
    </row>
    <row r="30" spans="1:6" s="65" customFormat="1" ht="21.75" customHeight="1" x14ac:dyDescent="0.2">
      <c r="A30" s="91" t="s">
        <v>0</v>
      </c>
      <c r="B30" s="91"/>
      <c r="C30" s="91"/>
      <c r="D30" s="91"/>
      <c r="E30" s="91"/>
      <c r="F30" s="91"/>
    </row>
    <row r="31" spans="1:6" x14ac:dyDescent="0.2">
      <c r="A31" s="55"/>
      <c r="B31" s="59"/>
      <c r="C31" s="55"/>
      <c r="D31" s="55"/>
      <c r="E31" s="55"/>
    </row>
    <row r="32" spans="1:6" ht="14.25" x14ac:dyDescent="0.2">
      <c r="A32" s="57"/>
      <c r="B32" s="66" t="s">
        <v>7</v>
      </c>
      <c r="C32" s="66"/>
      <c r="D32" s="66"/>
      <c r="E32" s="67"/>
      <c r="F32" s="57"/>
    </row>
    <row r="33" spans="1:6" ht="14.25" x14ac:dyDescent="0.2">
      <c r="A33" s="57"/>
      <c r="B33" s="90"/>
      <c r="C33" s="90"/>
      <c r="D33" s="90"/>
      <c r="E33" s="67"/>
      <c r="F33" s="57"/>
    </row>
    <row r="34" spans="1:6" ht="14.25" x14ac:dyDescent="0.2">
      <c r="A34" s="57"/>
      <c r="B34" s="90"/>
      <c r="C34" s="90"/>
      <c r="D34" s="90"/>
      <c r="E34" s="67"/>
      <c r="F34" s="57"/>
    </row>
    <row r="35" spans="1:6" ht="14.25" x14ac:dyDescent="0.2">
      <c r="A35" s="57"/>
      <c r="B35" s="90" t="s">
        <v>135</v>
      </c>
      <c r="C35" s="90"/>
      <c r="D35" s="90"/>
      <c r="E35" s="67">
        <v>350</v>
      </c>
      <c r="F35" s="57"/>
    </row>
    <row r="36" spans="1:6" ht="14.25" x14ac:dyDescent="0.2">
      <c r="A36" s="57"/>
      <c r="B36" s="90"/>
      <c r="C36" s="90"/>
      <c r="D36" s="90"/>
      <c r="E36" s="67"/>
      <c r="F36" s="57"/>
    </row>
    <row r="37" spans="1:6" ht="14.25" x14ac:dyDescent="0.2">
      <c r="A37" s="57"/>
      <c r="B37" s="90"/>
      <c r="C37" s="90"/>
      <c r="D37" s="90"/>
      <c r="E37" s="67"/>
      <c r="F37" s="57"/>
    </row>
    <row r="38" spans="1:6" ht="14.25" x14ac:dyDescent="0.2">
      <c r="A38" s="57"/>
      <c r="B38" s="90"/>
      <c r="C38" s="90"/>
      <c r="D38" s="90"/>
      <c r="E38" s="67"/>
      <c r="F38" s="57"/>
    </row>
    <row r="39" spans="1:6" ht="14.25" x14ac:dyDescent="0.2">
      <c r="A39" s="57"/>
      <c r="B39" s="90"/>
      <c r="C39" s="90"/>
      <c r="D39" s="90"/>
      <c r="E39" s="67"/>
      <c r="F39" s="57"/>
    </row>
    <row r="40" spans="1:6" ht="14.25" x14ac:dyDescent="0.2">
      <c r="A40" s="57"/>
      <c r="B40" s="90"/>
      <c r="C40" s="90"/>
      <c r="D40" s="90"/>
      <c r="E40" s="67"/>
      <c r="F40" s="57"/>
    </row>
    <row r="41" spans="1:6" ht="14.25" x14ac:dyDescent="0.2">
      <c r="A41" s="57"/>
      <c r="B41" s="90"/>
      <c r="C41" s="90"/>
      <c r="D41" s="90"/>
      <c r="E41" s="67"/>
      <c r="F41" s="57"/>
    </row>
    <row r="42" spans="1:6" ht="14.25" x14ac:dyDescent="0.2">
      <c r="A42" s="57"/>
      <c r="B42" s="90"/>
      <c r="C42" s="90"/>
      <c r="D42" s="90"/>
      <c r="E42" s="67"/>
      <c r="F42" s="57"/>
    </row>
    <row r="43" spans="1:6" ht="14.25" x14ac:dyDescent="0.2">
      <c r="A43" s="57"/>
      <c r="B43" s="90"/>
      <c r="C43" s="90"/>
      <c r="D43" s="90"/>
      <c r="E43" s="67"/>
      <c r="F43" s="57"/>
    </row>
    <row r="44" spans="1:6" ht="14.25" x14ac:dyDescent="0.2">
      <c r="A44" s="57"/>
      <c r="B44" s="90"/>
      <c r="C44" s="90"/>
      <c r="D44" s="90"/>
      <c r="E44" s="67"/>
      <c r="F44" s="57"/>
    </row>
    <row r="45" spans="1:6" ht="14.25" x14ac:dyDescent="0.2">
      <c r="A45" s="57"/>
      <c r="B45" s="90"/>
      <c r="C45" s="90"/>
      <c r="D45" s="90"/>
      <c r="E45" s="67"/>
      <c r="F45" s="57"/>
    </row>
    <row r="46" spans="1:6" ht="14.25" x14ac:dyDescent="0.2">
      <c r="A46" s="57"/>
      <c r="B46" s="90"/>
      <c r="C46" s="90"/>
      <c r="D46" s="90"/>
      <c r="E46" s="67"/>
      <c r="F46" s="57"/>
    </row>
    <row r="47" spans="1:6" ht="14.25" x14ac:dyDescent="0.2">
      <c r="A47" s="57"/>
      <c r="B47" s="90"/>
      <c r="C47" s="90"/>
      <c r="D47" s="90"/>
      <c r="E47" s="67"/>
      <c r="F47" s="57"/>
    </row>
    <row r="48" spans="1:6" ht="14.25" x14ac:dyDescent="0.2">
      <c r="A48" s="57"/>
      <c r="B48" s="90"/>
      <c r="C48" s="90"/>
      <c r="D48" s="90"/>
      <c r="E48" s="67"/>
      <c r="F48" s="57"/>
    </row>
    <row r="49" spans="1:6" ht="14.25" x14ac:dyDescent="0.2">
      <c r="A49" s="57"/>
      <c r="B49" s="90"/>
      <c r="C49" s="90"/>
      <c r="D49" s="90"/>
      <c r="E49" s="67"/>
      <c r="F49" s="57"/>
    </row>
    <row r="50" spans="1:6" ht="14.25" x14ac:dyDescent="0.2">
      <c r="A50" s="57"/>
      <c r="B50" s="90"/>
      <c r="C50" s="90"/>
      <c r="D50" s="90"/>
      <c r="E50" s="67"/>
      <c r="F50" s="57"/>
    </row>
    <row r="51" spans="1:6" ht="14.25" x14ac:dyDescent="0.2">
      <c r="A51" s="57"/>
      <c r="B51" s="90"/>
      <c r="C51" s="90"/>
      <c r="D51" s="90"/>
      <c r="E51" s="67"/>
      <c r="F51" s="57"/>
    </row>
    <row r="52" spans="1:6" ht="14.25" x14ac:dyDescent="0.2">
      <c r="A52" s="57"/>
      <c r="B52" s="90"/>
      <c r="C52" s="90"/>
      <c r="D52" s="90"/>
      <c r="E52" s="67"/>
      <c r="F52" s="57"/>
    </row>
    <row r="53" spans="1:6" ht="14.25" x14ac:dyDescent="0.2">
      <c r="A53" s="57"/>
      <c r="B53" s="90"/>
      <c r="C53" s="90"/>
      <c r="D53" s="90"/>
      <c r="E53" s="67"/>
      <c r="F53" s="57"/>
    </row>
    <row r="54" spans="1:6" ht="14.25" x14ac:dyDescent="0.2">
      <c r="A54" s="57"/>
      <c r="B54" s="90"/>
      <c r="C54" s="90"/>
      <c r="D54" s="90"/>
      <c r="E54" s="67"/>
      <c r="F54" s="57"/>
    </row>
    <row r="55" spans="1:6" ht="14.25" x14ac:dyDescent="0.2">
      <c r="A55" s="57"/>
      <c r="B55" s="68"/>
      <c r="C55" s="68"/>
      <c r="D55" s="68"/>
      <c r="E55" s="67"/>
      <c r="F55" s="57"/>
    </row>
    <row r="56" spans="1:6" ht="14.25" x14ac:dyDescent="0.2">
      <c r="A56" s="57"/>
      <c r="B56" s="90"/>
      <c r="C56" s="90"/>
      <c r="D56" s="90"/>
      <c r="E56" s="67"/>
      <c r="F56" s="57"/>
    </row>
    <row r="57" spans="1:6" ht="14.25" x14ac:dyDescent="0.2">
      <c r="A57" s="57"/>
      <c r="B57" s="90"/>
      <c r="C57" s="90"/>
      <c r="D57" s="90"/>
      <c r="E57" s="67"/>
      <c r="F57" s="57"/>
    </row>
    <row r="58" spans="1:6" ht="14.25" x14ac:dyDescent="0.2">
      <c r="A58" s="57"/>
      <c r="B58" s="90"/>
      <c r="C58" s="90"/>
      <c r="D58" s="90"/>
      <c r="E58" s="67"/>
      <c r="F58" s="57"/>
    </row>
    <row r="59" spans="1:6" ht="14.25" x14ac:dyDescent="0.2">
      <c r="A59" s="57"/>
      <c r="B59" s="90"/>
      <c r="C59" s="90"/>
      <c r="D59" s="90"/>
      <c r="E59" s="67"/>
      <c r="F59" s="57"/>
    </row>
    <row r="60" spans="1:6" ht="14.25" x14ac:dyDescent="0.2">
      <c r="A60" s="57"/>
      <c r="B60" s="90"/>
      <c r="C60" s="90"/>
      <c r="D60" s="90"/>
      <c r="E60" s="67"/>
      <c r="F60" s="57"/>
    </row>
    <row r="61" spans="1:6" ht="14.25" x14ac:dyDescent="0.2">
      <c r="A61" s="57"/>
      <c r="B61" s="90"/>
      <c r="C61" s="90"/>
      <c r="D61" s="90"/>
      <c r="E61" s="67"/>
      <c r="F61" s="57"/>
    </row>
    <row r="62" spans="1:6" ht="14.25" x14ac:dyDescent="0.2">
      <c r="A62" s="57"/>
      <c r="B62" s="90"/>
      <c r="C62" s="90"/>
      <c r="D62" s="90"/>
      <c r="E62" s="67"/>
      <c r="F62" s="57"/>
    </row>
    <row r="63" spans="1:6" ht="14.25" x14ac:dyDescent="0.2">
      <c r="A63" s="57"/>
      <c r="B63" s="90"/>
      <c r="C63" s="90"/>
      <c r="D63" s="90"/>
      <c r="E63" s="67"/>
      <c r="F63" s="57"/>
    </row>
    <row r="64" spans="1:6" ht="14.25" x14ac:dyDescent="0.2">
      <c r="A64" s="57"/>
      <c r="B64" s="90"/>
      <c r="C64" s="90"/>
      <c r="D64" s="90"/>
      <c r="E64" s="67"/>
      <c r="F64" s="57"/>
    </row>
    <row r="65" spans="1:6" ht="14.25" x14ac:dyDescent="0.2">
      <c r="A65" s="57"/>
      <c r="B65" s="90"/>
      <c r="C65" s="90"/>
      <c r="D65" s="90"/>
      <c r="E65" s="67"/>
      <c r="F65" s="57"/>
    </row>
    <row r="66" spans="1:6" ht="14.25" x14ac:dyDescent="0.2">
      <c r="A66" s="57"/>
      <c r="B66" s="90"/>
      <c r="C66" s="90"/>
      <c r="D66" s="90"/>
      <c r="E66" s="67"/>
      <c r="F66" s="57"/>
    </row>
    <row r="67" spans="1:6" ht="14.25" x14ac:dyDescent="0.2">
      <c r="A67" s="57"/>
      <c r="B67" s="90"/>
      <c r="C67" s="90"/>
      <c r="D67" s="90"/>
      <c r="E67" s="67"/>
      <c r="F67" s="57"/>
    </row>
    <row r="68" spans="1:6" ht="13.5" customHeight="1" x14ac:dyDescent="0.2">
      <c r="A68" s="57"/>
      <c r="B68" s="90"/>
      <c r="C68" s="90"/>
      <c r="D68" s="90"/>
      <c r="E68" s="67"/>
      <c r="F68" s="57"/>
    </row>
    <row r="69" spans="1:6" ht="13.5" customHeight="1" x14ac:dyDescent="0.2">
      <c r="A69" s="57"/>
      <c r="B69" s="56" t="s">
        <v>45</v>
      </c>
      <c r="C69" s="58"/>
      <c r="D69" s="58"/>
      <c r="E69" s="38">
        <f>SUM(E35:E68)</f>
        <v>350</v>
      </c>
      <c r="F69" s="57"/>
    </row>
    <row r="70" spans="1:6" ht="13.5" customHeight="1" x14ac:dyDescent="0.2">
      <c r="A70" s="57"/>
      <c r="B70" s="69" t="s">
        <v>42</v>
      </c>
      <c r="C70" s="58"/>
      <c r="D70" s="58"/>
      <c r="E70" s="39">
        <v>0</v>
      </c>
      <c r="F70" s="57"/>
    </row>
    <row r="71" spans="1:6" ht="13.5" customHeight="1" x14ac:dyDescent="0.2">
      <c r="A71" s="57"/>
      <c r="B71" s="69" t="s">
        <v>43</v>
      </c>
      <c r="C71" s="58"/>
      <c r="D71" s="58"/>
      <c r="E71" s="39">
        <v>0</v>
      </c>
      <c r="F71" s="57"/>
    </row>
    <row r="72" spans="1:6" ht="13.5" customHeight="1" x14ac:dyDescent="0.2">
      <c r="A72" s="57"/>
      <c r="B72" s="56" t="s">
        <v>44</v>
      </c>
      <c r="C72" s="58"/>
      <c r="D72" s="58"/>
      <c r="E72" s="38">
        <f>SUM(E69:E71)</f>
        <v>350</v>
      </c>
      <c r="F72" s="57"/>
    </row>
    <row r="73" spans="1:6" ht="13.5" customHeight="1" x14ac:dyDescent="0.2">
      <c r="A73" s="57"/>
      <c r="B73" s="58" t="s">
        <v>6</v>
      </c>
      <c r="C73" s="70">
        <v>0.05</v>
      </c>
      <c r="D73" s="58"/>
      <c r="E73" s="44">
        <f>ROUND(E72*C73,2)</f>
        <v>17.5</v>
      </c>
      <c r="F73" s="57"/>
    </row>
    <row r="74" spans="1:6" ht="13.5" customHeight="1" x14ac:dyDescent="0.2">
      <c r="A74" s="57"/>
      <c r="B74" s="58" t="s">
        <v>5</v>
      </c>
      <c r="C74" s="71">
        <v>9.9750000000000005E-2</v>
      </c>
      <c r="D74" s="58"/>
      <c r="E74" s="45">
        <f>ROUND(E72*C74,2)</f>
        <v>34.909999999999997</v>
      </c>
      <c r="F74" s="57"/>
    </row>
    <row r="75" spans="1:6" ht="13.5" customHeight="1" x14ac:dyDescent="0.2">
      <c r="A75" s="57"/>
      <c r="B75" s="58"/>
      <c r="C75" s="58"/>
      <c r="D75" s="58"/>
      <c r="E75" s="72"/>
      <c r="F75" s="57"/>
    </row>
    <row r="76" spans="1:6" ht="16.5" customHeight="1" thickBot="1" x14ac:dyDescent="0.25">
      <c r="A76" s="57"/>
      <c r="B76" s="56" t="s">
        <v>46</v>
      </c>
      <c r="C76" s="58"/>
      <c r="D76" s="58"/>
      <c r="E76" s="42">
        <f>SUM(E72:E74)</f>
        <v>402.40999999999997</v>
      </c>
      <c r="F76" s="57"/>
    </row>
    <row r="77" spans="1:6" ht="15.75" thickTop="1" x14ac:dyDescent="0.2">
      <c r="A77" s="57"/>
      <c r="B77" s="96"/>
      <c r="C77" s="96"/>
      <c r="D77" s="96"/>
      <c r="E77" s="73"/>
      <c r="F77" s="57"/>
    </row>
    <row r="78" spans="1:6" ht="15" x14ac:dyDescent="0.2">
      <c r="A78" s="57"/>
      <c r="B78" s="97" t="s">
        <v>48</v>
      </c>
      <c r="C78" s="97"/>
      <c r="D78" s="97"/>
      <c r="E78" s="73">
        <v>0</v>
      </c>
      <c r="F78" s="57"/>
    </row>
    <row r="79" spans="1:6" ht="15" x14ac:dyDescent="0.2">
      <c r="A79" s="57"/>
      <c r="B79" s="96"/>
      <c r="C79" s="96"/>
      <c r="D79" s="96"/>
      <c r="E79" s="73"/>
      <c r="F79" s="57"/>
    </row>
    <row r="80" spans="1:6" ht="19.5" customHeight="1" x14ac:dyDescent="0.2">
      <c r="A80" s="57"/>
      <c r="B80" s="74" t="s">
        <v>47</v>
      </c>
      <c r="C80" s="75"/>
      <c r="D80" s="75"/>
      <c r="E80" s="76">
        <f>E76-E78</f>
        <v>402.40999999999997</v>
      </c>
      <c r="F80" s="57"/>
    </row>
    <row r="81" spans="1:6" ht="13.5" customHeight="1" x14ac:dyDescent="0.2">
      <c r="A81" s="57"/>
      <c r="B81" s="57"/>
      <c r="C81" s="57"/>
      <c r="D81" s="57"/>
      <c r="E81" s="57"/>
      <c r="F81" s="57"/>
    </row>
    <row r="82" spans="1:6" x14ac:dyDescent="0.2">
      <c r="A82" s="57"/>
      <c r="B82" s="57"/>
      <c r="C82" s="57"/>
      <c r="D82" s="57"/>
      <c r="E82" s="57"/>
      <c r="F82" s="57"/>
    </row>
    <row r="83" spans="1:6" x14ac:dyDescent="0.2">
      <c r="A83" s="57"/>
      <c r="B83" s="98"/>
      <c r="C83" s="98"/>
      <c r="D83" s="98"/>
      <c r="E83" s="98"/>
      <c r="F83" s="57"/>
    </row>
    <row r="84" spans="1:6" ht="14.25" x14ac:dyDescent="0.2">
      <c r="A84" s="99" t="s">
        <v>76</v>
      </c>
      <c r="B84" s="99"/>
      <c r="C84" s="99"/>
      <c r="D84" s="99"/>
      <c r="E84" s="99"/>
      <c r="F84" s="99"/>
    </row>
    <row r="85" spans="1:6" ht="14.25" x14ac:dyDescent="0.2">
      <c r="A85" s="100" t="s">
        <v>77</v>
      </c>
      <c r="B85" s="100"/>
      <c r="C85" s="100"/>
      <c r="D85" s="100"/>
      <c r="E85" s="100"/>
      <c r="F85" s="100"/>
    </row>
    <row r="86" spans="1:6" x14ac:dyDescent="0.2">
      <c r="A86" s="57"/>
      <c r="B86" s="57"/>
      <c r="C86" s="57"/>
      <c r="D86" s="57"/>
      <c r="E86" s="57"/>
      <c r="F86" s="57"/>
    </row>
    <row r="87" spans="1:6" x14ac:dyDescent="0.2">
      <c r="A87" s="57"/>
      <c r="B87" s="92"/>
      <c r="C87" s="92"/>
      <c r="D87" s="92"/>
      <c r="E87" s="92"/>
      <c r="F87" s="57"/>
    </row>
    <row r="88" spans="1:6" ht="15" x14ac:dyDescent="0.2">
      <c r="A88" s="93" t="s">
        <v>9</v>
      </c>
      <c r="B88" s="93"/>
      <c r="C88" s="93"/>
      <c r="D88" s="93"/>
      <c r="E88" s="93"/>
      <c r="F88" s="93"/>
    </row>
    <row r="90" spans="1:6" ht="39.75" customHeight="1" x14ac:dyDescent="0.2">
      <c r="B90" s="94"/>
      <c r="C90" s="95"/>
      <c r="D90" s="95"/>
    </row>
    <row r="91" spans="1:6" ht="13.5" customHeight="1" x14ac:dyDescent="0.2"/>
    <row r="92" spans="1:6" x14ac:dyDescent="0.2">
      <c r="B92" s="77"/>
      <c r="C92" s="77"/>
      <c r="D92" s="77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8B2A2B5B-BD29-46B5-8DB5-F00F30E7CD01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24B56-63E7-4AEA-913B-24450277061A}">
  <sheetPr>
    <pageSetUpPr fitToPage="1"/>
  </sheetPr>
  <dimension ref="A12:F92"/>
  <sheetViews>
    <sheetView tabSelected="1" view="pageBreakPreview" zoomScale="80" zoomScaleNormal="100" zoomScaleSheetLayoutView="80" workbookViewId="0">
      <selection activeCell="B27" sqref="B27"/>
    </sheetView>
  </sheetViews>
  <sheetFormatPr baseColWidth="10" defaultColWidth="11.42578125" defaultRowHeight="12.75" x14ac:dyDescent="0.2"/>
  <cols>
    <col min="1" max="1" width="5.140625" style="53" customWidth="1"/>
    <col min="2" max="2" width="120" style="53" customWidth="1"/>
    <col min="3" max="3" width="11.5703125" style="53" customWidth="1"/>
    <col min="4" max="4" width="17.5703125" style="53" customWidth="1"/>
    <col min="5" max="5" width="17.7109375" style="53" customWidth="1"/>
    <col min="6" max="6" width="10.5703125" style="53" customWidth="1"/>
    <col min="7" max="16384" width="11.42578125" style="53"/>
  </cols>
  <sheetData>
    <row r="12" spans="2:5" x14ac:dyDescent="0.2">
      <c r="B12" s="52"/>
      <c r="E12" s="54"/>
    </row>
    <row r="13" spans="2:5" x14ac:dyDescent="0.2">
      <c r="B13" s="52"/>
      <c r="E13" s="54"/>
    </row>
    <row r="14" spans="2:5" x14ac:dyDescent="0.2">
      <c r="B14" s="52"/>
      <c r="E14" s="54"/>
    </row>
    <row r="15" spans="2:5" x14ac:dyDescent="0.2">
      <c r="B15" s="52"/>
      <c r="E15" s="54"/>
    </row>
    <row r="16" spans="2:5" x14ac:dyDescent="0.2">
      <c r="B16" s="52"/>
      <c r="E16" s="54"/>
    </row>
    <row r="17" spans="1:6" x14ac:dyDescent="0.2">
      <c r="B17" s="52"/>
      <c r="E17" s="54"/>
    </row>
    <row r="18" spans="1:6" x14ac:dyDescent="0.2">
      <c r="B18" s="52"/>
      <c r="E18" s="54"/>
    </row>
    <row r="19" spans="1:6" x14ac:dyDescent="0.2">
      <c r="B19" s="52"/>
      <c r="E19" s="54"/>
    </row>
    <row r="20" spans="1:6" x14ac:dyDescent="0.2">
      <c r="B20" s="52"/>
      <c r="E20" s="54"/>
    </row>
    <row r="21" spans="1:6" ht="15" x14ac:dyDescent="0.2">
      <c r="A21" s="55"/>
      <c r="B21" s="56" t="s">
        <v>136</v>
      </c>
      <c r="C21" s="57"/>
      <c r="D21" s="57"/>
      <c r="E21" s="57"/>
      <c r="F21" s="57"/>
    </row>
    <row r="22" spans="1:6" ht="15" x14ac:dyDescent="0.2">
      <c r="A22" s="55"/>
      <c r="B22" s="58"/>
      <c r="C22" s="57"/>
      <c r="D22" s="57"/>
      <c r="E22" s="57"/>
      <c r="F22" s="57"/>
    </row>
    <row r="23" spans="1:6" ht="15" x14ac:dyDescent="0.2">
      <c r="A23" s="55"/>
      <c r="B23" s="58"/>
      <c r="C23" s="57"/>
      <c r="D23" s="57"/>
      <c r="E23" s="57"/>
      <c r="F23" s="57"/>
    </row>
    <row r="24" spans="1:6" ht="15" x14ac:dyDescent="0.2">
      <c r="A24" s="55"/>
      <c r="B24" s="56"/>
      <c r="C24" s="57"/>
      <c r="D24" s="57"/>
      <c r="E24" s="57"/>
      <c r="F24" s="57"/>
    </row>
    <row r="25" spans="1:6" ht="15" x14ac:dyDescent="0.2">
      <c r="A25" s="55"/>
      <c r="B25" s="34" t="s">
        <v>139</v>
      </c>
      <c r="C25" s="57"/>
      <c r="D25" s="57"/>
      <c r="E25" s="57"/>
      <c r="F25" s="57"/>
    </row>
    <row r="26" spans="1:6" ht="33.75" customHeight="1" x14ac:dyDescent="0.2">
      <c r="A26" s="55"/>
      <c r="B26" s="78" t="s">
        <v>140</v>
      </c>
      <c r="C26" s="57"/>
      <c r="D26" s="57"/>
      <c r="E26" s="57"/>
      <c r="F26" s="57"/>
    </row>
    <row r="27" spans="1:6" x14ac:dyDescent="0.2">
      <c r="A27" s="59"/>
      <c r="B27" s="57"/>
      <c r="C27" s="60"/>
      <c r="D27" s="60"/>
      <c r="E27" s="61"/>
      <c r="F27" s="57"/>
    </row>
    <row r="28" spans="1:6" ht="15" x14ac:dyDescent="0.2">
      <c r="A28" s="55"/>
      <c r="B28" s="60"/>
      <c r="C28" s="60"/>
      <c r="D28" s="62" t="s">
        <v>41</v>
      </c>
      <c r="E28" s="62" t="s">
        <v>137</v>
      </c>
      <c r="F28" s="57"/>
    </row>
    <row r="29" spans="1:6" ht="13.5" thickBot="1" x14ac:dyDescent="0.25">
      <c r="A29" s="63"/>
      <c r="B29" s="63"/>
      <c r="C29" s="63"/>
      <c r="D29" s="63"/>
      <c r="E29" s="63"/>
      <c r="F29" s="64"/>
    </row>
    <row r="30" spans="1:6" s="65" customFormat="1" ht="21.75" customHeight="1" x14ac:dyDescent="0.2">
      <c r="A30" s="91" t="s">
        <v>0</v>
      </c>
      <c r="B30" s="91"/>
      <c r="C30" s="91"/>
      <c r="D30" s="91"/>
      <c r="E30" s="91"/>
      <c r="F30" s="91"/>
    </row>
    <row r="31" spans="1:6" x14ac:dyDescent="0.2">
      <c r="A31" s="55"/>
      <c r="B31" s="59"/>
      <c r="C31" s="55"/>
      <c r="D31" s="55"/>
      <c r="E31" s="55"/>
    </row>
    <row r="32" spans="1:6" ht="14.25" x14ac:dyDescent="0.2">
      <c r="A32" s="57"/>
      <c r="B32" s="66" t="s">
        <v>7</v>
      </c>
      <c r="C32" s="66"/>
      <c r="D32" s="66"/>
      <c r="E32" s="67"/>
      <c r="F32" s="57"/>
    </row>
    <row r="33" spans="1:6" ht="14.25" x14ac:dyDescent="0.2">
      <c r="A33" s="57"/>
      <c r="B33" s="90"/>
      <c r="C33" s="90"/>
      <c r="D33" s="90"/>
      <c r="E33" s="67"/>
      <c r="F33" s="57"/>
    </row>
    <row r="34" spans="1:6" ht="14.25" x14ac:dyDescent="0.2">
      <c r="A34" s="57"/>
      <c r="B34" s="90"/>
      <c r="C34" s="90"/>
      <c r="D34" s="90"/>
      <c r="E34" s="67"/>
      <c r="F34" s="57"/>
    </row>
    <row r="35" spans="1:6" ht="14.25" x14ac:dyDescent="0.2">
      <c r="A35" s="57"/>
      <c r="B35" s="90" t="s">
        <v>138</v>
      </c>
      <c r="C35" s="90"/>
      <c r="D35" s="90"/>
      <c r="E35" s="67">
        <f>2.75*350</f>
        <v>962.5</v>
      </c>
      <c r="F35" s="57"/>
    </row>
    <row r="36" spans="1:6" ht="14.25" x14ac:dyDescent="0.2">
      <c r="A36" s="57"/>
      <c r="B36" s="90"/>
      <c r="C36" s="90"/>
      <c r="D36" s="90"/>
      <c r="E36" s="67"/>
      <c r="F36" s="57"/>
    </row>
    <row r="37" spans="1:6" ht="14.25" x14ac:dyDescent="0.2">
      <c r="A37" s="57"/>
      <c r="B37" s="90"/>
      <c r="C37" s="90"/>
      <c r="D37" s="90"/>
      <c r="E37" s="67"/>
      <c r="F37" s="57"/>
    </row>
    <row r="38" spans="1:6" ht="14.25" x14ac:dyDescent="0.2">
      <c r="A38" s="57"/>
      <c r="B38" s="90"/>
      <c r="C38" s="90"/>
      <c r="D38" s="90"/>
      <c r="E38" s="67"/>
      <c r="F38" s="57"/>
    </row>
    <row r="39" spans="1:6" ht="14.25" x14ac:dyDescent="0.2">
      <c r="A39" s="57"/>
      <c r="B39" s="90"/>
      <c r="C39" s="90"/>
      <c r="D39" s="90"/>
      <c r="E39" s="67"/>
      <c r="F39" s="57"/>
    </row>
    <row r="40" spans="1:6" ht="14.25" x14ac:dyDescent="0.2">
      <c r="A40" s="57"/>
      <c r="B40" s="90"/>
      <c r="C40" s="90"/>
      <c r="D40" s="90"/>
      <c r="E40" s="67"/>
      <c r="F40" s="57"/>
    </row>
    <row r="41" spans="1:6" ht="14.25" x14ac:dyDescent="0.2">
      <c r="A41" s="57"/>
      <c r="B41" s="90"/>
      <c r="C41" s="90"/>
      <c r="D41" s="90"/>
      <c r="E41" s="67"/>
      <c r="F41" s="57"/>
    </row>
    <row r="42" spans="1:6" ht="14.25" x14ac:dyDescent="0.2">
      <c r="A42" s="57"/>
      <c r="B42" s="90"/>
      <c r="C42" s="90"/>
      <c r="D42" s="90"/>
      <c r="E42" s="67"/>
      <c r="F42" s="57"/>
    </row>
    <row r="43" spans="1:6" ht="14.25" x14ac:dyDescent="0.2">
      <c r="A43" s="57"/>
      <c r="B43" s="90"/>
      <c r="C43" s="90"/>
      <c r="D43" s="90"/>
      <c r="E43" s="67"/>
      <c r="F43" s="57"/>
    </row>
    <row r="44" spans="1:6" ht="14.25" x14ac:dyDescent="0.2">
      <c r="A44" s="57"/>
      <c r="B44" s="90"/>
      <c r="C44" s="90"/>
      <c r="D44" s="90"/>
      <c r="E44" s="67"/>
      <c r="F44" s="57"/>
    </row>
    <row r="45" spans="1:6" ht="14.25" x14ac:dyDescent="0.2">
      <c r="A45" s="57"/>
      <c r="B45" s="90"/>
      <c r="C45" s="90"/>
      <c r="D45" s="90"/>
      <c r="E45" s="67"/>
      <c r="F45" s="57"/>
    </row>
    <row r="46" spans="1:6" ht="14.25" x14ac:dyDescent="0.2">
      <c r="A46" s="57"/>
      <c r="B46" s="90"/>
      <c r="C46" s="90"/>
      <c r="D46" s="90"/>
      <c r="E46" s="67"/>
      <c r="F46" s="57"/>
    </row>
    <row r="47" spans="1:6" ht="14.25" x14ac:dyDescent="0.2">
      <c r="A47" s="57"/>
      <c r="B47" s="90"/>
      <c r="C47" s="90"/>
      <c r="D47" s="90"/>
      <c r="E47" s="67"/>
      <c r="F47" s="57"/>
    </row>
    <row r="48" spans="1:6" ht="14.25" x14ac:dyDescent="0.2">
      <c r="A48" s="57"/>
      <c r="B48" s="90"/>
      <c r="C48" s="90"/>
      <c r="D48" s="90"/>
      <c r="E48" s="67"/>
      <c r="F48" s="57"/>
    </row>
    <row r="49" spans="1:6" ht="14.25" x14ac:dyDescent="0.2">
      <c r="A49" s="57"/>
      <c r="B49" s="90"/>
      <c r="C49" s="90"/>
      <c r="D49" s="90"/>
      <c r="E49" s="67"/>
      <c r="F49" s="57"/>
    </row>
    <row r="50" spans="1:6" ht="14.25" x14ac:dyDescent="0.2">
      <c r="A50" s="57"/>
      <c r="B50" s="90"/>
      <c r="C50" s="90"/>
      <c r="D50" s="90"/>
      <c r="E50" s="67"/>
      <c r="F50" s="57"/>
    </row>
    <row r="51" spans="1:6" ht="14.25" x14ac:dyDescent="0.2">
      <c r="A51" s="57"/>
      <c r="B51" s="90"/>
      <c r="C51" s="90"/>
      <c r="D51" s="90"/>
      <c r="E51" s="67"/>
      <c r="F51" s="57"/>
    </row>
    <row r="52" spans="1:6" ht="14.25" x14ac:dyDescent="0.2">
      <c r="A52" s="57"/>
      <c r="B52" s="90"/>
      <c r="C52" s="90"/>
      <c r="D52" s="90"/>
      <c r="E52" s="67"/>
      <c r="F52" s="57"/>
    </row>
    <row r="53" spans="1:6" ht="14.25" x14ac:dyDescent="0.2">
      <c r="A53" s="57"/>
      <c r="B53" s="90"/>
      <c r="C53" s="90"/>
      <c r="D53" s="90"/>
      <c r="E53" s="67"/>
      <c r="F53" s="57"/>
    </row>
    <row r="54" spans="1:6" ht="14.25" x14ac:dyDescent="0.2">
      <c r="A54" s="57"/>
      <c r="B54" s="90"/>
      <c r="C54" s="90"/>
      <c r="D54" s="90"/>
      <c r="E54" s="67"/>
      <c r="F54" s="57"/>
    </row>
    <row r="55" spans="1:6" ht="14.25" x14ac:dyDescent="0.2">
      <c r="A55" s="57"/>
      <c r="B55" s="68"/>
      <c r="C55" s="68"/>
      <c r="D55" s="68"/>
      <c r="E55" s="67"/>
      <c r="F55" s="57"/>
    </row>
    <row r="56" spans="1:6" ht="14.25" x14ac:dyDescent="0.2">
      <c r="A56" s="57"/>
      <c r="B56" s="90"/>
      <c r="C56" s="90"/>
      <c r="D56" s="90"/>
      <c r="E56" s="67"/>
      <c r="F56" s="57"/>
    </row>
    <row r="57" spans="1:6" ht="14.25" x14ac:dyDescent="0.2">
      <c r="A57" s="57"/>
      <c r="B57" s="90"/>
      <c r="C57" s="90"/>
      <c r="D57" s="90"/>
      <c r="E57" s="67"/>
      <c r="F57" s="57"/>
    </row>
    <row r="58" spans="1:6" ht="14.25" x14ac:dyDescent="0.2">
      <c r="A58" s="57"/>
      <c r="B58" s="90"/>
      <c r="C58" s="90"/>
      <c r="D58" s="90"/>
      <c r="E58" s="67"/>
      <c r="F58" s="57"/>
    </row>
    <row r="59" spans="1:6" ht="14.25" x14ac:dyDescent="0.2">
      <c r="A59" s="57"/>
      <c r="B59" s="90"/>
      <c r="C59" s="90"/>
      <c r="D59" s="90"/>
      <c r="E59" s="67"/>
      <c r="F59" s="57"/>
    </row>
    <row r="60" spans="1:6" ht="14.25" x14ac:dyDescent="0.2">
      <c r="A60" s="57"/>
      <c r="B60" s="90"/>
      <c r="C60" s="90"/>
      <c r="D60" s="90"/>
      <c r="E60" s="67"/>
      <c r="F60" s="57"/>
    </row>
    <row r="61" spans="1:6" ht="14.25" x14ac:dyDescent="0.2">
      <c r="A61" s="57"/>
      <c r="B61" s="90"/>
      <c r="C61" s="90"/>
      <c r="D61" s="90"/>
      <c r="E61" s="67"/>
      <c r="F61" s="57"/>
    </row>
    <row r="62" spans="1:6" ht="14.25" x14ac:dyDescent="0.2">
      <c r="A62" s="57"/>
      <c r="B62" s="90"/>
      <c r="C62" s="90"/>
      <c r="D62" s="90"/>
      <c r="E62" s="67"/>
      <c r="F62" s="57"/>
    </row>
    <row r="63" spans="1:6" ht="14.25" x14ac:dyDescent="0.2">
      <c r="A63" s="57"/>
      <c r="B63" s="90"/>
      <c r="C63" s="90"/>
      <c r="D63" s="90"/>
      <c r="E63" s="67"/>
      <c r="F63" s="57"/>
    </row>
    <row r="64" spans="1:6" ht="14.25" x14ac:dyDescent="0.2">
      <c r="A64" s="57"/>
      <c r="B64" s="90"/>
      <c r="C64" s="90"/>
      <c r="D64" s="90"/>
      <c r="E64" s="67"/>
      <c r="F64" s="57"/>
    </row>
    <row r="65" spans="1:6" ht="14.25" x14ac:dyDescent="0.2">
      <c r="A65" s="57"/>
      <c r="B65" s="90"/>
      <c r="C65" s="90"/>
      <c r="D65" s="90"/>
      <c r="E65" s="67"/>
      <c r="F65" s="57"/>
    </row>
    <row r="66" spans="1:6" ht="14.25" x14ac:dyDescent="0.2">
      <c r="A66" s="57"/>
      <c r="B66" s="90"/>
      <c r="C66" s="90"/>
      <c r="D66" s="90"/>
      <c r="E66" s="67"/>
      <c r="F66" s="57"/>
    </row>
    <row r="67" spans="1:6" ht="14.25" x14ac:dyDescent="0.2">
      <c r="A67" s="57"/>
      <c r="B67" s="90"/>
      <c r="C67" s="90"/>
      <c r="D67" s="90"/>
      <c r="E67" s="67"/>
      <c r="F67" s="57"/>
    </row>
    <row r="68" spans="1:6" ht="13.5" customHeight="1" x14ac:dyDescent="0.2">
      <c r="A68" s="57"/>
      <c r="B68" s="90"/>
      <c r="C68" s="90"/>
      <c r="D68" s="90"/>
      <c r="E68" s="67"/>
      <c r="F68" s="57"/>
    </row>
    <row r="69" spans="1:6" ht="13.5" customHeight="1" x14ac:dyDescent="0.2">
      <c r="A69" s="57"/>
      <c r="B69" s="56" t="s">
        <v>45</v>
      </c>
      <c r="C69" s="58"/>
      <c r="D69" s="58"/>
      <c r="E69" s="38">
        <f>SUM(E35:E68)</f>
        <v>962.5</v>
      </c>
      <c r="F69" s="57"/>
    </row>
    <row r="70" spans="1:6" ht="13.5" customHeight="1" x14ac:dyDescent="0.2">
      <c r="A70" s="57"/>
      <c r="B70" s="69" t="s">
        <v>42</v>
      </c>
      <c r="C70" s="58"/>
      <c r="D70" s="58"/>
      <c r="E70" s="39">
        <v>0</v>
      </c>
      <c r="F70" s="57"/>
    </row>
    <row r="71" spans="1:6" ht="13.5" customHeight="1" x14ac:dyDescent="0.2">
      <c r="A71" s="57"/>
      <c r="B71" s="69" t="s">
        <v>43</v>
      </c>
      <c r="C71" s="58"/>
      <c r="D71" s="58"/>
      <c r="E71" s="39">
        <v>0</v>
      </c>
      <c r="F71" s="57"/>
    </row>
    <row r="72" spans="1:6" ht="13.5" customHeight="1" x14ac:dyDescent="0.2">
      <c r="A72" s="57"/>
      <c r="B72" s="56" t="s">
        <v>44</v>
      </c>
      <c r="C72" s="58"/>
      <c r="D72" s="58"/>
      <c r="E72" s="38">
        <f>SUM(E69:E71)</f>
        <v>962.5</v>
      </c>
      <c r="F72" s="57"/>
    </row>
    <row r="73" spans="1:6" ht="13.5" customHeight="1" x14ac:dyDescent="0.2">
      <c r="A73" s="57"/>
      <c r="B73" s="58" t="s">
        <v>6</v>
      </c>
      <c r="C73" s="70">
        <v>0.05</v>
      </c>
      <c r="D73" s="58"/>
      <c r="E73" s="44">
        <f>ROUND(E72*C73,2)</f>
        <v>48.13</v>
      </c>
      <c r="F73" s="57"/>
    </row>
    <row r="74" spans="1:6" ht="13.5" customHeight="1" x14ac:dyDescent="0.2">
      <c r="A74" s="57"/>
      <c r="B74" s="58" t="s">
        <v>5</v>
      </c>
      <c r="C74" s="71">
        <v>9.9750000000000005E-2</v>
      </c>
      <c r="D74" s="58"/>
      <c r="E74" s="45">
        <f>ROUND(E72*C74,2)</f>
        <v>96.01</v>
      </c>
      <c r="F74" s="57"/>
    </row>
    <row r="75" spans="1:6" ht="13.5" customHeight="1" x14ac:dyDescent="0.2">
      <c r="A75" s="57"/>
      <c r="B75" s="58"/>
      <c r="C75" s="58"/>
      <c r="D75" s="58"/>
      <c r="E75" s="72"/>
      <c r="F75" s="57"/>
    </row>
    <row r="76" spans="1:6" ht="16.5" customHeight="1" thickBot="1" x14ac:dyDescent="0.25">
      <c r="A76" s="57"/>
      <c r="B76" s="56" t="s">
        <v>46</v>
      </c>
      <c r="C76" s="58"/>
      <c r="D76" s="58"/>
      <c r="E76" s="42">
        <f>SUM(E72:E74)</f>
        <v>1106.6400000000001</v>
      </c>
      <c r="F76" s="57"/>
    </row>
    <row r="77" spans="1:6" ht="15.75" thickTop="1" x14ac:dyDescent="0.2">
      <c r="A77" s="57"/>
      <c r="B77" s="96"/>
      <c r="C77" s="96"/>
      <c r="D77" s="96"/>
      <c r="E77" s="73"/>
      <c r="F77" s="57"/>
    </row>
    <row r="78" spans="1:6" ht="15" x14ac:dyDescent="0.2">
      <c r="A78" s="57"/>
      <c r="B78" s="97" t="s">
        <v>48</v>
      </c>
      <c r="C78" s="97"/>
      <c r="D78" s="97"/>
      <c r="E78" s="73">
        <v>0</v>
      </c>
      <c r="F78" s="57"/>
    </row>
    <row r="79" spans="1:6" ht="15" x14ac:dyDescent="0.2">
      <c r="A79" s="57"/>
      <c r="B79" s="96"/>
      <c r="C79" s="96"/>
      <c r="D79" s="96"/>
      <c r="E79" s="73"/>
      <c r="F79" s="57"/>
    </row>
    <row r="80" spans="1:6" ht="19.5" customHeight="1" x14ac:dyDescent="0.2">
      <c r="A80" s="57"/>
      <c r="B80" s="74" t="s">
        <v>47</v>
      </c>
      <c r="C80" s="75"/>
      <c r="D80" s="75"/>
      <c r="E80" s="76">
        <f>E76-E78</f>
        <v>1106.6400000000001</v>
      </c>
      <c r="F80" s="57"/>
    </row>
    <row r="81" spans="1:6" ht="13.5" customHeight="1" x14ac:dyDescent="0.2">
      <c r="A81" s="57"/>
      <c r="B81" s="57"/>
      <c r="C81" s="57"/>
      <c r="D81" s="57"/>
      <c r="E81" s="57"/>
      <c r="F81" s="57"/>
    </row>
    <row r="82" spans="1:6" x14ac:dyDescent="0.2">
      <c r="A82" s="57"/>
      <c r="B82" s="57"/>
      <c r="C82" s="57"/>
      <c r="D82" s="57"/>
      <c r="E82" s="57"/>
      <c r="F82" s="57"/>
    </row>
    <row r="83" spans="1:6" x14ac:dyDescent="0.2">
      <c r="A83" s="57"/>
      <c r="B83" s="98"/>
      <c r="C83" s="98"/>
      <c r="D83" s="98"/>
      <c r="E83" s="98"/>
      <c r="F83" s="57"/>
    </row>
    <row r="84" spans="1:6" ht="14.25" x14ac:dyDescent="0.2">
      <c r="A84" s="99" t="s">
        <v>76</v>
      </c>
      <c r="B84" s="99"/>
      <c r="C84" s="99"/>
      <c r="D84" s="99"/>
      <c r="E84" s="99"/>
      <c r="F84" s="99"/>
    </row>
    <row r="85" spans="1:6" ht="14.25" x14ac:dyDescent="0.2">
      <c r="A85" s="100" t="s">
        <v>77</v>
      </c>
      <c r="B85" s="100"/>
      <c r="C85" s="100"/>
      <c r="D85" s="100"/>
      <c r="E85" s="100"/>
      <c r="F85" s="100"/>
    </row>
    <row r="86" spans="1:6" x14ac:dyDescent="0.2">
      <c r="A86" s="57"/>
      <c r="B86" s="57"/>
      <c r="C86" s="57"/>
      <c r="D86" s="57"/>
      <c r="E86" s="57"/>
      <c r="F86" s="57"/>
    </row>
    <row r="87" spans="1:6" x14ac:dyDescent="0.2">
      <c r="A87" s="57"/>
      <c r="B87" s="92"/>
      <c r="C87" s="92"/>
      <c r="D87" s="92"/>
      <c r="E87" s="92"/>
      <c r="F87" s="57"/>
    </row>
    <row r="88" spans="1:6" ht="15" x14ac:dyDescent="0.2">
      <c r="A88" s="93" t="s">
        <v>9</v>
      </c>
      <c r="B88" s="93"/>
      <c r="C88" s="93"/>
      <c r="D88" s="93"/>
      <c r="E88" s="93"/>
      <c r="F88" s="93"/>
    </row>
    <row r="90" spans="1:6" ht="39.75" customHeight="1" x14ac:dyDescent="0.2">
      <c r="B90" s="94"/>
      <c r="C90" s="95"/>
      <c r="D90" s="95"/>
    </row>
    <row r="91" spans="1:6" ht="13.5" customHeight="1" x14ac:dyDescent="0.2"/>
    <row r="92" spans="1:6" x14ac:dyDescent="0.2">
      <c r="B92" s="77"/>
      <c r="C92" s="77"/>
      <c r="D92" s="77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7B4A7426-E922-44F2-AAFC-51F570CD4771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D45"/>
  <sheetViews>
    <sheetView view="pageBreakPreview" zoomScaleNormal="100" workbookViewId="0">
      <selection activeCell="C40" sqref="C40"/>
    </sheetView>
  </sheetViews>
  <sheetFormatPr baseColWidth="10" defaultColWidth="11.42578125" defaultRowHeight="12.75" x14ac:dyDescent="0.2"/>
  <cols>
    <col min="1" max="1" width="11.42578125" style="1"/>
    <col min="2" max="2" width="5.5703125" style="1" customWidth="1"/>
    <col min="3" max="3" width="88.5703125" style="1" customWidth="1"/>
    <col min="4" max="16384" width="11.42578125" style="1"/>
  </cols>
  <sheetData>
    <row r="1" spans="1:4" ht="22.5" x14ac:dyDescent="0.3">
      <c r="A1" s="5"/>
      <c r="B1" s="101" t="s">
        <v>1</v>
      </c>
      <c r="C1" s="101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18"/>
      <c r="C4" s="19" t="s">
        <v>4</v>
      </c>
      <c r="D4" s="7"/>
    </row>
    <row r="5" spans="1:4" s="2" customFormat="1" x14ac:dyDescent="0.2">
      <c r="A5" s="24"/>
      <c r="B5" s="25"/>
      <c r="C5" s="27" t="s">
        <v>17</v>
      </c>
      <c r="D5" s="26"/>
    </row>
    <row r="6" spans="1:4" x14ac:dyDescent="0.2">
      <c r="A6" s="6"/>
      <c r="B6" s="15"/>
      <c r="C6" s="8" t="s">
        <v>30</v>
      </c>
      <c r="D6" s="7"/>
    </row>
    <row r="7" spans="1:4" x14ac:dyDescent="0.2">
      <c r="A7" s="6"/>
      <c r="B7" s="15"/>
      <c r="C7" s="8" t="s">
        <v>3</v>
      </c>
      <c r="D7" s="7"/>
    </row>
    <row r="8" spans="1:4" x14ac:dyDescent="0.2">
      <c r="A8" s="6"/>
      <c r="B8" s="15"/>
      <c r="C8" s="8" t="s">
        <v>36</v>
      </c>
      <c r="D8" s="7"/>
    </row>
    <row r="9" spans="1:4" x14ac:dyDescent="0.2">
      <c r="A9" s="6"/>
      <c r="B9" s="15"/>
      <c r="C9" s="8" t="s">
        <v>29</v>
      </c>
      <c r="D9" s="7"/>
    </row>
    <row r="10" spans="1:4" x14ac:dyDescent="0.2">
      <c r="A10" s="6"/>
      <c r="B10" s="15"/>
      <c r="C10" s="8" t="s">
        <v>35</v>
      </c>
      <c r="D10" s="7"/>
    </row>
    <row r="11" spans="1:4" x14ac:dyDescent="0.2">
      <c r="A11" s="6"/>
      <c r="B11" s="15"/>
      <c r="C11" s="8" t="s">
        <v>34</v>
      </c>
      <c r="D11" s="7"/>
    </row>
    <row r="12" spans="1:4" x14ac:dyDescent="0.2">
      <c r="A12" s="6"/>
      <c r="B12" s="15"/>
      <c r="C12" s="8" t="s">
        <v>33</v>
      </c>
      <c r="D12" s="7"/>
    </row>
    <row r="13" spans="1:4" x14ac:dyDescent="0.2">
      <c r="A13" s="6"/>
      <c r="B13" s="15"/>
      <c r="C13" s="8" t="s">
        <v>31</v>
      </c>
      <c r="D13" s="7"/>
    </row>
    <row r="14" spans="1:4" x14ac:dyDescent="0.2">
      <c r="A14" s="6"/>
      <c r="B14" s="15"/>
      <c r="C14" s="8"/>
      <c r="D14" s="7"/>
    </row>
    <row r="15" spans="1:4" x14ac:dyDescent="0.2">
      <c r="A15" s="6"/>
      <c r="B15" s="15"/>
      <c r="C15" s="28" t="s">
        <v>18</v>
      </c>
      <c r="D15" s="7"/>
    </row>
    <row r="16" spans="1:4" x14ac:dyDescent="0.2">
      <c r="A16" s="6"/>
      <c r="B16" s="15"/>
      <c r="C16" s="8" t="s">
        <v>15</v>
      </c>
      <c r="D16" s="7"/>
    </row>
    <row r="17" spans="1:4" x14ac:dyDescent="0.2">
      <c r="A17" s="6"/>
      <c r="B17" s="15"/>
      <c r="C17" s="8" t="s">
        <v>28</v>
      </c>
      <c r="D17" s="7"/>
    </row>
    <row r="18" spans="1:4" x14ac:dyDescent="0.2">
      <c r="A18" s="6"/>
      <c r="B18" s="15"/>
      <c r="C18" s="8" t="s">
        <v>3</v>
      </c>
      <c r="D18" s="7"/>
    </row>
    <row r="19" spans="1:4" x14ac:dyDescent="0.2">
      <c r="A19" s="6"/>
      <c r="B19" s="15"/>
      <c r="C19" s="8" t="s">
        <v>11</v>
      </c>
      <c r="D19" s="7"/>
    </row>
    <row r="20" spans="1:4" x14ac:dyDescent="0.2">
      <c r="A20" s="6"/>
      <c r="B20" s="15"/>
      <c r="C20" s="8" t="s">
        <v>10</v>
      </c>
      <c r="D20" s="7"/>
    </row>
    <row r="21" spans="1:4" x14ac:dyDescent="0.2">
      <c r="A21" s="6"/>
      <c r="B21" s="15"/>
      <c r="C21" s="8" t="s">
        <v>14</v>
      </c>
      <c r="D21" s="7"/>
    </row>
    <row r="22" spans="1:4" ht="25.5" x14ac:dyDescent="0.2">
      <c r="A22" s="6"/>
      <c r="B22" s="15"/>
      <c r="C22" s="8" t="s">
        <v>13</v>
      </c>
      <c r="D22" s="7"/>
    </row>
    <row r="23" spans="1:4" x14ac:dyDescent="0.2">
      <c r="A23" s="6"/>
      <c r="B23" s="15"/>
      <c r="C23" s="8" t="s">
        <v>23</v>
      </c>
      <c r="D23" s="7"/>
    </row>
    <row r="24" spans="1:4" x14ac:dyDescent="0.2">
      <c r="A24" s="6"/>
      <c r="B24" s="15"/>
      <c r="C24" s="9" t="s">
        <v>16</v>
      </c>
      <c r="D24" s="7"/>
    </row>
    <row r="25" spans="1:4" x14ac:dyDescent="0.2">
      <c r="A25" s="6"/>
      <c r="B25" s="15"/>
      <c r="C25" s="9" t="s">
        <v>32</v>
      </c>
      <c r="D25" s="7"/>
    </row>
    <row r="26" spans="1:4" x14ac:dyDescent="0.2">
      <c r="A26" s="6"/>
      <c r="B26" s="15"/>
      <c r="C26" s="8" t="s">
        <v>12</v>
      </c>
      <c r="D26" s="7"/>
    </row>
    <row r="27" spans="1:4" x14ac:dyDescent="0.2">
      <c r="A27" s="6"/>
      <c r="B27" s="15"/>
      <c r="C27" s="8" t="s">
        <v>25</v>
      </c>
      <c r="D27" s="7"/>
    </row>
    <row r="28" spans="1:4" x14ac:dyDescent="0.2">
      <c r="A28" s="6"/>
      <c r="B28" s="15"/>
      <c r="C28" s="8" t="s">
        <v>24</v>
      </c>
      <c r="D28" s="7"/>
    </row>
    <row r="29" spans="1:4" x14ac:dyDescent="0.2">
      <c r="A29" s="6"/>
      <c r="B29" s="15"/>
      <c r="C29" s="8"/>
      <c r="D29" s="7"/>
    </row>
    <row r="30" spans="1:4" x14ac:dyDescent="0.2">
      <c r="A30" s="6"/>
      <c r="B30" s="15"/>
      <c r="C30" s="28" t="s">
        <v>19</v>
      </c>
      <c r="D30" s="7"/>
    </row>
    <row r="31" spans="1:4" x14ac:dyDescent="0.2">
      <c r="A31" s="6"/>
      <c r="B31" s="15"/>
      <c r="C31" s="8" t="s">
        <v>20</v>
      </c>
      <c r="D31" s="7"/>
    </row>
    <row r="32" spans="1:4" ht="25.5" x14ac:dyDescent="0.2">
      <c r="A32" s="6"/>
      <c r="B32" s="15"/>
      <c r="C32" s="8" t="s">
        <v>21</v>
      </c>
      <c r="D32" s="7"/>
    </row>
    <row r="33" spans="1:4" ht="25.5" x14ac:dyDescent="0.2">
      <c r="A33" s="6"/>
      <c r="B33" s="15"/>
      <c r="C33" s="8" t="s">
        <v>22</v>
      </c>
      <c r="D33" s="7"/>
    </row>
    <row r="34" spans="1:4" ht="25.5" x14ac:dyDescent="0.2">
      <c r="A34" s="6"/>
      <c r="B34" s="15"/>
      <c r="C34" s="8" t="s">
        <v>27</v>
      </c>
      <c r="D34" s="7"/>
    </row>
    <row r="35" spans="1:4" x14ac:dyDescent="0.2">
      <c r="A35" s="6"/>
      <c r="B35" s="15"/>
      <c r="C35" s="8" t="s">
        <v>2</v>
      </c>
      <c r="D35" s="7"/>
    </row>
    <row r="36" spans="1:4" x14ac:dyDescent="0.2">
      <c r="A36" s="6"/>
      <c r="B36" s="15"/>
      <c r="C36" s="8" t="s">
        <v>26</v>
      </c>
      <c r="D36" s="7"/>
    </row>
    <row r="37" spans="1:4" x14ac:dyDescent="0.2">
      <c r="A37" s="6"/>
      <c r="B37" s="15"/>
      <c r="C37" s="10" t="s">
        <v>38</v>
      </c>
      <c r="D37" s="7"/>
    </row>
    <row r="38" spans="1:4" x14ac:dyDescent="0.2">
      <c r="A38" s="6"/>
      <c r="B38" s="15"/>
      <c r="C38" s="7" t="s">
        <v>37</v>
      </c>
      <c r="D38" s="7"/>
    </row>
    <row r="39" spans="1:4" x14ac:dyDescent="0.2">
      <c r="A39" s="6"/>
      <c r="B39" s="15"/>
      <c r="C39" s="7" t="s">
        <v>39</v>
      </c>
      <c r="D39" s="7"/>
    </row>
    <row r="40" spans="1:4" x14ac:dyDescent="0.2">
      <c r="A40" s="6"/>
      <c r="B40" s="15"/>
      <c r="C40" s="10" t="s">
        <v>40</v>
      </c>
      <c r="D40" s="7"/>
    </row>
    <row r="41" spans="1:4" x14ac:dyDescent="0.2">
      <c r="A41" s="6"/>
      <c r="B41" s="15"/>
      <c r="C41" s="7"/>
      <c r="D41" s="7"/>
    </row>
    <row r="42" spans="1:4" x14ac:dyDescent="0.2">
      <c r="A42" s="6"/>
      <c r="B42" s="15"/>
      <c r="C42" s="7"/>
      <c r="D42" s="7"/>
    </row>
    <row r="43" spans="1:4" x14ac:dyDescent="0.2">
      <c r="A43" s="6"/>
      <c r="B43" s="15"/>
      <c r="C43" s="7"/>
      <c r="D43" s="7"/>
    </row>
    <row r="44" spans="1:4" x14ac:dyDescent="0.2">
      <c r="A44" s="6"/>
      <c r="B44" s="16"/>
      <c r="C44" s="7"/>
      <c r="D44" s="7"/>
    </row>
    <row r="45" spans="1:4" ht="13.5" thickBot="1" x14ac:dyDescent="0.25">
      <c r="A45" s="11"/>
      <c r="B45" s="17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2:F98"/>
  <sheetViews>
    <sheetView view="pageBreakPreview" zoomScale="80" zoomScaleNormal="100" zoomScaleSheetLayoutView="80" workbookViewId="0">
      <selection activeCell="E37" sqref="E37"/>
    </sheetView>
  </sheetViews>
  <sheetFormatPr baseColWidth="10" defaultColWidth="11.42578125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4" t="s">
        <v>59</v>
      </c>
      <c r="C21" s="30"/>
      <c r="D21" s="30"/>
      <c r="E21" s="30"/>
      <c r="F21" s="30"/>
    </row>
    <row r="22" spans="1:6" ht="15" x14ac:dyDescent="0.2">
      <c r="A22" s="21"/>
      <c r="B22" s="35"/>
      <c r="C22" s="30"/>
      <c r="D22" s="30"/>
      <c r="E22" s="30"/>
      <c r="F22" s="30"/>
    </row>
    <row r="23" spans="1:6" ht="15" x14ac:dyDescent="0.2">
      <c r="A23" s="21"/>
      <c r="B23" s="35"/>
      <c r="C23" s="30"/>
      <c r="D23" s="30"/>
      <c r="E23" s="30"/>
      <c r="F23" s="30"/>
    </row>
    <row r="24" spans="1:6" ht="15" x14ac:dyDescent="0.2">
      <c r="A24" s="21"/>
      <c r="B24" s="34"/>
      <c r="C24" s="30"/>
      <c r="D24" s="30"/>
      <c r="E24" s="30"/>
      <c r="F24" s="30"/>
    </row>
    <row r="25" spans="1:6" ht="15" x14ac:dyDescent="0.2">
      <c r="A25" s="21"/>
      <c r="B25" s="34" t="s">
        <v>51</v>
      </c>
      <c r="C25" s="30"/>
      <c r="D25" s="30"/>
      <c r="E25" s="30"/>
      <c r="F25" s="30"/>
    </row>
    <row r="26" spans="1:6" ht="15" x14ac:dyDescent="0.2">
      <c r="A26" s="21"/>
      <c r="B26" s="35" t="s">
        <v>52</v>
      </c>
      <c r="C26" s="30"/>
      <c r="D26" s="30"/>
      <c r="E26" s="30"/>
      <c r="F26" s="30"/>
    </row>
    <row r="27" spans="1:6" ht="15" x14ac:dyDescent="0.2">
      <c r="A27" s="21"/>
      <c r="B27" s="35" t="s">
        <v>53</v>
      </c>
      <c r="C27" s="30"/>
      <c r="D27" s="30"/>
      <c r="E27" s="30"/>
      <c r="F27" s="30"/>
    </row>
    <row r="28" spans="1:6" x14ac:dyDescent="0.2">
      <c r="A28" s="22"/>
      <c r="B28" s="30"/>
      <c r="C28" s="32"/>
      <c r="D28" s="32"/>
      <c r="E28" s="33"/>
      <c r="F28" s="30"/>
    </row>
    <row r="29" spans="1:6" ht="15" x14ac:dyDescent="0.2">
      <c r="A29" s="21"/>
      <c r="B29" s="32"/>
      <c r="C29" s="32"/>
      <c r="D29" s="36" t="s">
        <v>41</v>
      </c>
      <c r="E29" s="36" t="s">
        <v>60</v>
      </c>
      <c r="F29" s="30"/>
    </row>
    <row r="30" spans="1:6" ht="13.5" thickBot="1" x14ac:dyDescent="0.25">
      <c r="A30" s="23"/>
      <c r="B30" s="23"/>
      <c r="C30" s="23"/>
      <c r="D30" s="23"/>
      <c r="E30" s="23"/>
      <c r="F30" s="29"/>
    </row>
    <row r="31" spans="1:6" s="50" customFormat="1" ht="21.75" customHeight="1" x14ac:dyDescent="0.2">
      <c r="A31" s="84" t="s">
        <v>0</v>
      </c>
      <c r="B31" s="84"/>
      <c r="C31" s="84"/>
      <c r="D31" s="84"/>
      <c r="E31" s="84"/>
      <c r="F31" s="84"/>
    </row>
    <row r="32" spans="1:6" x14ac:dyDescent="0.2">
      <c r="A32" s="21"/>
      <c r="B32" s="22"/>
      <c r="C32" s="21"/>
      <c r="D32" s="21"/>
      <c r="E32" s="21"/>
    </row>
    <row r="33" spans="1:6" ht="14.25" x14ac:dyDescent="0.2">
      <c r="A33" s="30"/>
      <c r="B33" s="31" t="s">
        <v>7</v>
      </c>
      <c r="C33" s="31"/>
      <c r="D33" s="31"/>
      <c r="E33" s="37"/>
      <c r="F33" s="30"/>
    </row>
    <row r="34" spans="1:6" ht="14.25" x14ac:dyDescent="0.2">
      <c r="A34" s="30"/>
      <c r="B34" s="83"/>
      <c r="C34" s="83"/>
      <c r="D34" s="83"/>
      <c r="E34" s="37"/>
      <c r="F34" s="30"/>
    </row>
    <row r="35" spans="1:6" ht="14.25" x14ac:dyDescent="0.2">
      <c r="A35" s="30"/>
      <c r="B35" s="83"/>
      <c r="C35" s="83"/>
      <c r="D35" s="83"/>
      <c r="E35" s="37"/>
      <c r="F35" s="30"/>
    </row>
    <row r="36" spans="1:6" ht="14.25" x14ac:dyDescent="0.2">
      <c r="A36" s="30"/>
      <c r="B36" s="83" t="s">
        <v>61</v>
      </c>
      <c r="C36" s="83"/>
      <c r="D36" s="83"/>
      <c r="E36" s="37">
        <f>1*190</f>
        <v>190</v>
      </c>
      <c r="F36" s="30"/>
    </row>
    <row r="37" spans="1:6" ht="14.25" x14ac:dyDescent="0.2">
      <c r="A37" s="30"/>
      <c r="B37" s="83"/>
      <c r="C37" s="83"/>
      <c r="D37" s="83"/>
      <c r="E37" s="37"/>
      <c r="F37" s="30"/>
    </row>
    <row r="38" spans="1:6" ht="14.25" x14ac:dyDescent="0.2">
      <c r="A38" s="30"/>
      <c r="B38" s="83"/>
      <c r="C38" s="83"/>
      <c r="D38" s="83"/>
      <c r="E38" s="37"/>
      <c r="F38" s="30"/>
    </row>
    <row r="39" spans="1:6" ht="14.25" x14ac:dyDescent="0.2">
      <c r="A39" s="30"/>
      <c r="B39" s="83"/>
      <c r="C39" s="83"/>
      <c r="D39" s="83"/>
      <c r="E39" s="37"/>
      <c r="F39" s="30"/>
    </row>
    <row r="40" spans="1:6" ht="14.25" x14ac:dyDescent="0.2">
      <c r="A40" s="30"/>
      <c r="B40" s="83"/>
      <c r="C40" s="83"/>
      <c r="D40" s="83"/>
      <c r="E40" s="37"/>
      <c r="F40" s="30"/>
    </row>
    <row r="41" spans="1:6" ht="13.5" customHeight="1" x14ac:dyDescent="0.2">
      <c r="A41" s="30"/>
      <c r="B41" s="83"/>
      <c r="C41" s="83"/>
      <c r="D41" s="83"/>
      <c r="E41" s="37"/>
      <c r="F41" s="30"/>
    </row>
    <row r="42" spans="1:6" ht="14.25" x14ac:dyDescent="0.2">
      <c r="A42" s="30"/>
      <c r="B42" s="83"/>
      <c r="C42" s="83"/>
      <c r="D42" s="83"/>
      <c r="E42" s="37"/>
      <c r="F42" s="30"/>
    </row>
    <row r="43" spans="1:6" ht="14.25" x14ac:dyDescent="0.2">
      <c r="A43" s="30"/>
      <c r="B43" s="83"/>
      <c r="C43" s="83"/>
      <c r="D43" s="83"/>
      <c r="E43" s="37"/>
      <c r="F43" s="30"/>
    </row>
    <row r="44" spans="1:6" ht="14.25" x14ac:dyDescent="0.2">
      <c r="A44" s="30"/>
      <c r="B44" s="83"/>
      <c r="C44" s="83"/>
      <c r="D44" s="83"/>
      <c r="E44" s="37"/>
      <c r="F44" s="30"/>
    </row>
    <row r="45" spans="1:6" ht="14.25" x14ac:dyDescent="0.2">
      <c r="A45" s="30"/>
      <c r="B45" s="83"/>
      <c r="C45" s="83"/>
      <c r="D45" s="83"/>
      <c r="E45" s="37"/>
      <c r="F45" s="30"/>
    </row>
    <row r="46" spans="1:6" ht="14.25" x14ac:dyDescent="0.2">
      <c r="A46" s="30"/>
      <c r="B46" s="83"/>
      <c r="C46" s="83"/>
      <c r="D46" s="83"/>
      <c r="E46" s="37"/>
      <c r="F46" s="30"/>
    </row>
    <row r="47" spans="1:6" ht="14.25" x14ac:dyDescent="0.2">
      <c r="A47" s="30"/>
      <c r="B47" s="83"/>
      <c r="C47" s="83"/>
      <c r="D47" s="83"/>
      <c r="E47" s="37"/>
      <c r="F47" s="30"/>
    </row>
    <row r="48" spans="1:6" ht="14.25" x14ac:dyDescent="0.2">
      <c r="A48" s="30"/>
      <c r="B48" s="83"/>
      <c r="C48" s="83"/>
      <c r="D48" s="83"/>
      <c r="E48" s="37"/>
      <c r="F48" s="30"/>
    </row>
    <row r="49" spans="1:6" ht="14.25" x14ac:dyDescent="0.2">
      <c r="A49" s="30"/>
      <c r="B49" s="83"/>
      <c r="C49" s="83"/>
      <c r="D49" s="83"/>
      <c r="E49" s="37"/>
      <c r="F49" s="30"/>
    </row>
    <row r="50" spans="1:6" ht="14.25" x14ac:dyDescent="0.2">
      <c r="A50" s="30"/>
      <c r="B50" s="83"/>
      <c r="C50" s="83"/>
      <c r="D50" s="83"/>
      <c r="E50" s="37"/>
      <c r="F50" s="30"/>
    </row>
    <row r="51" spans="1:6" ht="14.25" x14ac:dyDescent="0.2">
      <c r="A51" s="30"/>
      <c r="B51" s="83"/>
      <c r="C51" s="83"/>
      <c r="D51" s="83"/>
      <c r="E51" s="37"/>
      <c r="F51" s="30"/>
    </row>
    <row r="52" spans="1:6" ht="14.25" x14ac:dyDescent="0.2">
      <c r="A52" s="30"/>
      <c r="B52" s="83"/>
      <c r="C52" s="83"/>
      <c r="D52" s="83"/>
      <c r="E52" s="37"/>
      <c r="F52" s="30"/>
    </row>
    <row r="53" spans="1:6" ht="14.25" x14ac:dyDescent="0.2">
      <c r="A53" s="30"/>
      <c r="B53" s="83"/>
      <c r="C53" s="83"/>
      <c r="D53" s="83"/>
      <c r="E53" s="37"/>
      <c r="F53" s="30"/>
    </row>
    <row r="54" spans="1:6" ht="14.25" x14ac:dyDescent="0.2">
      <c r="A54" s="30"/>
      <c r="B54" s="83"/>
      <c r="C54" s="83"/>
      <c r="D54" s="83"/>
      <c r="E54" s="37"/>
      <c r="F54" s="30"/>
    </row>
    <row r="55" spans="1:6" ht="14.25" x14ac:dyDescent="0.2">
      <c r="A55" s="30"/>
      <c r="B55" s="83"/>
      <c r="C55" s="83"/>
      <c r="D55" s="83"/>
      <c r="E55" s="37"/>
      <c r="F55" s="30"/>
    </row>
    <row r="56" spans="1:6" ht="14.25" x14ac:dyDescent="0.2">
      <c r="A56" s="30"/>
      <c r="B56" s="83"/>
      <c r="C56" s="83"/>
      <c r="D56" s="83"/>
      <c r="E56" s="37"/>
      <c r="F56" s="30"/>
    </row>
    <row r="57" spans="1:6" ht="14.25" x14ac:dyDescent="0.2">
      <c r="A57" s="30"/>
      <c r="B57" s="83"/>
      <c r="C57" s="83"/>
      <c r="D57" s="83"/>
      <c r="E57" s="37"/>
      <c r="F57" s="30"/>
    </row>
    <row r="58" spans="1:6" ht="14.25" x14ac:dyDescent="0.2">
      <c r="A58" s="30"/>
      <c r="B58" s="83"/>
      <c r="C58" s="83"/>
      <c r="D58" s="83"/>
      <c r="E58" s="37"/>
      <c r="F58" s="30"/>
    </row>
    <row r="59" spans="1:6" ht="14.25" x14ac:dyDescent="0.2">
      <c r="A59" s="30"/>
      <c r="B59" s="83"/>
      <c r="C59" s="83"/>
      <c r="D59" s="83"/>
      <c r="E59" s="37"/>
      <c r="F59" s="30"/>
    </row>
    <row r="60" spans="1:6" ht="14.25" x14ac:dyDescent="0.2">
      <c r="A60" s="30"/>
      <c r="B60" s="83"/>
      <c r="C60" s="83"/>
      <c r="D60" s="83"/>
      <c r="E60" s="37"/>
      <c r="F60" s="30"/>
    </row>
    <row r="61" spans="1:6" ht="14.25" x14ac:dyDescent="0.2">
      <c r="A61" s="30"/>
      <c r="B61" s="83"/>
      <c r="C61" s="83"/>
      <c r="D61" s="83"/>
      <c r="E61" s="37"/>
      <c r="F61" s="30"/>
    </row>
    <row r="62" spans="1:6" ht="14.25" x14ac:dyDescent="0.2">
      <c r="A62" s="30"/>
      <c r="B62" s="83"/>
      <c r="C62" s="83"/>
      <c r="D62" s="83"/>
      <c r="E62" s="37"/>
      <c r="F62" s="30"/>
    </row>
    <row r="63" spans="1:6" ht="14.25" x14ac:dyDescent="0.2">
      <c r="A63" s="30"/>
      <c r="B63" s="83"/>
      <c r="C63" s="83"/>
      <c r="D63" s="83"/>
      <c r="E63" s="37"/>
      <c r="F63" s="30"/>
    </row>
    <row r="64" spans="1:6" ht="14.25" x14ac:dyDescent="0.2">
      <c r="A64" s="30"/>
      <c r="B64" s="83"/>
      <c r="C64" s="83"/>
      <c r="D64" s="83"/>
      <c r="E64" s="37"/>
      <c r="F64" s="30"/>
    </row>
    <row r="65" spans="1:6" ht="14.25" x14ac:dyDescent="0.2">
      <c r="A65" s="30"/>
      <c r="B65" s="83"/>
      <c r="C65" s="83"/>
      <c r="D65" s="83"/>
      <c r="E65" s="37"/>
      <c r="F65" s="30"/>
    </row>
    <row r="66" spans="1:6" ht="14.25" x14ac:dyDescent="0.2">
      <c r="A66" s="30"/>
      <c r="B66" s="83"/>
      <c r="C66" s="83"/>
      <c r="D66" s="83"/>
      <c r="E66" s="37"/>
      <c r="F66" s="30"/>
    </row>
    <row r="67" spans="1:6" ht="14.25" x14ac:dyDescent="0.2">
      <c r="A67" s="30"/>
      <c r="B67" s="83"/>
      <c r="C67" s="83"/>
      <c r="D67" s="83"/>
      <c r="E67" s="37"/>
      <c r="F67" s="30"/>
    </row>
    <row r="68" spans="1:6" ht="14.25" x14ac:dyDescent="0.2">
      <c r="A68" s="30"/>
      <c r="B68" s="83"/>
      <c r="C68" s="83"/>
      <c r="D68" s="83"/>
      <c r="E68" s="37"/>
      <c r="F68" s="30"/>
    </row>
    <row r="69" spans="1:6" ht="14.25" x14ac:dyDescent="0.2">
      <c r="A69" s="30"/>
      <c r="B69" s="83"/>
      <c r="C69" s="83"/>
      <c r="D69" s="83"/>
      <c r="E69" s="37"/>
      <c r="F69" s="30"/>
    </row>
    <row r="70" spans="1:6" ht="14.25" x14ac:dyDescent="0.2">
      <c r="A70" s="30"/>
      <c r="B70" s="83"/>
      <c r="C70" s="83"/>
      <c r="D70" s="83"/>
      <c r="E70" s="37"/>
      <c r="F70" s="30"/>
    </row>
    <row r="71" spans="1:6" ht="14.25" x14ac:dyDescent="0.2">
      <c r="A71" s="30"/>
      <c r="B71" s="83"/>
      <c r="C71" s="83"/>
      <c r="D71" s="83"/>
      <c r="E71" s="37"/>
      <c r="F71" s="30"/>
    </row>
    <row r="72" spans="1:6" ht="14.25" x14ac:dyDescent="0.2">
      <c r="A72" s="30"/>
      <c r="B72" s="83"/>
      <c r="C72" s="83"/>
      <c r="D72" s="83"/>
      <c r="E72" s="37"/>
      <c r="F72" s="30"/>
    </row>
    <row r="73" spans="1:6" ht="14.25" x14ac:dyDescent="0.2">
      <c r="A73" s="30"/>
      <c r="B73" s="83"/>
      <c r="C73" s="83"/>
      <c r="D73" s="83"/>
      <c r="E73" s="37"/>
      <c r="F73" s="30"/>
    </row>
    <row r="74" spans="1:6" ht="13.5" customHeight="1" x14ac:dyDescent="0.2">
      <c r="A74" s="30"/>
      <c r="B74" s="83"/>
      <c r="C74" s="83"/>
      <c r="D74" s="83"/>
      <c r="E74" s="37"/>
      <c r="F74" s="30"/>
    </row>
    <row r="75" spans="1:6" ht="13.5" customHeight="1" x14ac:dyDescent="0.2">
      <c r="A75" s="30"/>
      <c r="B75" s="34" t="s">
        <v>45</v>
      </c>
      <c r="C75" s="35"/>
      <c r="D75" s="35"/>
      <c r="E75" s="38">
        <f>SUM(E34:E74)</f>
        <v>190</v>
      </c>
      <c r="F75" s="30"/>
    </row>
    <row r="76" spans="1:6" ht="13.5" customHeight="1" x14ac:dyDescent="0.2">
      <c r="A76" s="30"/>
      <c r="B76" s="43" t="s">
        <v>42</v>
      </c>
      <c r="C76" s="35"/>
      <c r="D76" s="35"/>
      <c r="E76" s="39">
        <v>0</v>
      </c>
      <c r="F76" s="30"/>
    </row>
    <row r="77" spans="1:6" ht="13.5" customHeight="1" x14ac:dyDescent="0.2">
      <c r="A77" s="30"/>
      <c r="B77" s="43" t="s">
        <v>43</v>
      </c>
      <c r="C77" s="35"/>
      <c r="D77" s="35"/>
      <c r="E77" s="39">
        <v>0</v>
      </c>
      <c r="F77" s="30"/>
    </row>
    <row r="78" spans="1:6" ht="13.5" customHeight="1" x14ac:dyDescent="0.2">
      <c r="A78" s="30"/>
      <c r="B78" s="34" t="s">
        <v>44</v>
      </c>
      <c r="C78" s="35"/>
      <c r="D78" s="35"/>
      <c r="E78" s="38">
        <f>SUM(E75:E77)</f>
        <v>190</v>
      </c>
      <c r="F78" s="30"/>
    </row>
    <row r="79" spans="1:6" ht="13.5" customHeight="1" x14ac:dyDescent="0.2">
      <c r="A79" s="30"/>
      <c r="B79" s="35" t="s">
        <v>6</v>
      </c>
      <c r="C79" s="40">
        <v>0.05</v>
      </c>
      <c r="D79" s="35"/>
      <c r="E79" s="44">
        <f>ROUND(E78*C79,2)</f>
        <v>9.5</v>
      </c>
      <c r="F79" s="30"/>
    </row>
    <row r="80" spans="1:6" ht="13.5" customHeight="1" x14ac:dyDescent="0.2">
      <c r="A80" s="30"/>
      <c r="B80" s="35" t="s">
        <v>5</v>
      </c>
      <c r="C80" s="40">
        <v>9.5000000000000001E-2</v>
      </c>
      <c r="D80" s="35"/>
      <c r="E80" s="45">
        <f>ROUND((E78+E79)*C80,2)</f>
        <v>18.95</v>
      </c>
      <c r="F80" s="30"/>
    </row>
    <row r="81" spans="1:6" ht="13.5" customHeight="1" x14ac:dyDescent="0.2">
      <c r="A81" s="30"/>
      <c r="B81" s="35"/>
      <c r="C81" s="35"/>
      <c r="D81" s="35"/>
      <c r="E81" s="41"/>
      <c r="F81" s="30"/>
    </row>
    <row r="82" spans="1:6" ht="16.5" customHeight="1" thickBot="1" x14ac:dyDescent="0.25">
      <c r="A82" s="30"/>
      <c r="B82" s="34" t="s">
        <v>46</v>
      </c>
      <c r="C82" s="35"/>
      <c r="D82" s="35"/>
      <c r="E82" s="42">
        <f>SUM(E78:E80)</f>
        <v>218.45</v>
      </c>
      <c r="F82" s="30"/>
    </row>
    <row r="83" spans="1:6" ht="15.75" thickTop="1" x14ac:dyDescent="0.2">
      <c r="A83" s="30"/>
      <c r="B83" s="86"/>
      <c r="C83" s="86"/>
      <c r="D83" s="86"/>
      <c r="E83" s="46"/>
      <c r="F83" s="30"/>
    </row>
    <row r="84" spans="1:6" ht="15" x14ac:dyDescent="0.2">
      <c r="A84" s="30"/>
      <c r="B84" s="85" t="s">
        <v>48</v>
      </c>
      <c r="C84" s="85"/>
      <c r="D84" s="85"/>
      <c r="E84" s="46">
        <v>0</v>
      </c>
      <c r="F84" s="30"/>
    </row>
    <row r="85" spans="1:6" ht="15" x14ac:dyDescent="0.2">
      <c r="A85" s="30"/>
      <c r="B85" s="86"/>
      <c r="C85" s="86"/>
      <c r="D85" s="86"/>
      <c r="E85" s="46"/>
      <c r="F85" s="30"/>
    </row>
    <row r="86" spans="1:6" ht="19.5" customHeight="1" x14ac:dyDescent="0.2">
      <c r="A86" s="30"/>
      <c r="B86" s="47" t="s">
        <v>47</v>
      </c>
      <c r="C86" s="48"/>
      <c r="D86" s="48"/>
      <c r="E86" s="49">
        <f>E82-E84</f>
        <v>218.45</v>
      </c>
      <c r="F86" s="30"/>
    </row>
    <row r="87" spans="1:6" ht="13.5" customHeight="1" x14ac:dyDescent="0.2">
      <c r="A87" s="30"/>
      <c r="B87" s="30"/>
      <c r="C87" s="30"/>
      <c r="D87" s="30"/>
      <c r="E87" s="30"/>
      <c r="F87" s="30"/>
    </row>
    <row r="88" spans="1:6" x14ac:dyDescent="0.2">
      <c r="A88" s="30"/>
      <c r="B88" s="30"/>
      <c r="C88" s="30"/>
      <c r="D88" s="30"/>
      <c r="E88" s="30"/>
      <c r="F88" s="30"/>
    </row>
    <row r="89" spans="1:6" x14ac:dyDescent="0.2">
      <c r="A89" s="30"/>
      <c r="B89" s="81"/>
      <c r="C89" s="81"/>
      <c r="D89" s="81"/>
      <c r="E89" s="81"/>
      <c r="F89" s="30"/>
    </row>
    <row r="90" spans="1:6" ht="14.25" x14ac:dyDescent="0.2">
      <c r="A90" s="89" t="s">
        <v>49</v>
      </c>
      <c r="B90" s="89"/>
      <c r="C90" s="89"/>
      <c r="D90" s="89"/>
      <c r="E90" s="89"/>
      <c r="F90" s="89"/>
    </row>
    <row r="91" spans="1:6" ht="14.25" x14ac:dyDescent="0.2">
      <c r="A91" s="87" t="s">
        <v>8</v>
      </c>
      <c r="B91" s="87"/>
      <c r="C91" s="87"/>
      <c r="D91" s="87"/>
      <c r="E91" s="87"/>
      <c r="F91" s="87"/>
    </row>
    <row r="92" spans="1:6" x14ac:dyDescent="0.2">
      <c r="A92" s="30"/>
      <c r="B92" s="30"/>
      <c r="C92" s="30"/>
      <c r="D92" s="30"/>
      <c r="E92" s="30"/>
      <c r="F92" s="30"/>
    </row>
    <row r="93" spans="1:6" x14ac:dyDescent="0.2">
      <c r="A93" s="30"/>
      <c r="B93" s="82"/>
      <c r="C93" s="82"/>
      <c r="D93" s="82"/>
      <c r="E93" s="82"/>
      <c r="F93" s="30"/>
    </row>
    <row r="94" spans="1:6" ht="15" x14ac:dyDescent="0.2">
      <c r="A94" s="88" t="s">
        <v>9</v>
      </c>
      <c r="B94" s="88"/>
      <c r="C94" s="88"/>
      <c r="D94" s="88"/>
      <c r="E94" s="88"/>
      <c r="F94" s="88"/>
    </row>
    <row r="96" spans="1:6" ht="39.75" customHeight="1" x14ac:dyDescent="0.2">
      <c r="B96" s="79"/>
      <c r="C96" s="80"/>
      <c r="D96" s="80"/>
    </row>
    <row r="97" spans="2:4" ht="13.5" customHeight="1" x14ac:dyDescent="0.2"/>
    <row r="98" spans="2:4" x14ac:dyDescent="0.2">
      <c r="B98" s="20"/>
      <c r="C98" s="20"/>
      <c r="D98" s="20"/>
    </row>
  </sheetData>
  <mergeCells count="51">
    <mergeCell ref="B38:D38"/>
    <mergeCell ref="A31:F31"/>
    <mergeCell ref="B34:D34"/>
    <mergeCell ref="B35:D35"/>
    <mergeCell ref="B36:D36"/>
    <mergeCell ref="B37:D37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</mergeCells>
  <dataValidations count="1">
    <dataValidation type="list" allowBlank="1" showInputMessage="1" showErrorMessage="1" sqref="B83:B85 B12:B20 B34:B74" xr:uid="{00000000-0002-0000-0200-000000000000}">
      <formula1>Liste_Activités</formula1>
    </dataValidation>
  </dataValidations>
  <pageMargins left="0" right="0" top="0" bottom="0" header="0" footer="0"/>
  <pageSetup paperSize="122" scale="45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2:F98"/>
  <sheetViews>
    <sheetView view="pageBreakPreview" topLeftCell="A31" zoomScale="80" zoomScaleNormal="100" zoomScaleSheetLayoutView="80" workbookViewId="0">
      <selection activeCell="B65" sqref="B65:D65"/>
    </sheetView>
  </sheetViews>
  <sheetFormatPr baseColWidth="10" defaultColWidth="11.42578125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4" t="s">
        <v>62</v>
      </c>
      <c r="C21" s="30"/>
      <c r="D21" s="30"/>
      <c r="E21" s="30"/>
      <c r="F21" s="30"/>
    </row>
    <row r="22" spans="1:6" ht="15" x14ac:dyDescent="0.2">
      <c r="A22" s="21"/>
      <c r="B22" s="35"/>
      <c r="C22" s="30"/>
      <c r="D22" s="30"/>
      <c r="E22" s="30"/>
      <c r="F22" s="30"/>
    </row>
    <row r="23" spans="1:6" ht="15" x14ac:dyDescent="0.2">
      <c r="A23" s="21"/>
      <c r="B23" s="35"/>
      <c r="C23" s="30"/>
      <c r="D23" s="30"/>
      <c r="E23" s="30"/>
      <c r="F23" s="30"/>
    </row>
    <row r="24" spans="1:6" ht="15" x14ac:dyDescent="0.2">
      <c r="A24" s="21"/>
      <c r="B24" s="34"/>
      <c r="C24" s="30"/>
      <c r="D24" s="30"/>
      <c r="E24" s="30"/>
      <c r="F24" s="30"/>
    </row>
    <row r="25" spans="1:6" ht="15" x14ac:dyDescent="0.2">
      <c r="A25" s="21"/>
      <c r="B25" s="34" t="s">
        <v>51</v>
      </c>
      <c r="C25" s="30"/>
      <c r="D25" s="30"/>
      <c r="E25" s="30"/>
      <c r="F25" s="30"/>
    </row>
    <row r="26" spans="1:6" ht="15" x14ac:dyDescent="0.2">
      <c r="A26" s="21"/>
      <c r="B26" s="35" t="s">
        <v>52</v>
      </c>
      <c r="C26" s="30"/>
      <c r="D26" s="30"/>
      <c r="E26" s="30"/>
      <c r="F26" s="30"/>
    </row>
    <row r="27" spans="1:6" ht="15" x14ac:dyDescent="0.2">
      <c r="A27" s="21"/>
      <c r="B27" s="35" t="s">
        <v>53</v>
      </c>
      <c r="C27" s="30"/>
      <c r="D27" s="30"/>
      <c r="E27" s="30"/>
      <c r="F27" s="30"/>
    </row>
    <row r="28" spans="1:6" x14ac:dyDescent="0.2">
      <c r="A28" s="22"/>
      <c r="B28" s="30"/>
      <c r="C28" s="32"/>
      <c r="D28" s="32"/>
      <c r="E28" s="33"/>
      <c r="F28" s="30"/>
    </row>
    <row r="29" spans="1:6" ht="15" x14ac:dyDescent="0.2">
      <c r="A29" s="21"/>
      <c r="B29" s="32"/>
      <c r="C29" s="32"/>
      <c r="D29" s="36" t="s">
        <v>41</v>
      </c>
      <c r="E29" s="36" t="s">
        <v>63</v>
      </c>
      <c r="F29" s="30"/>
    </row>
    <row r="30" spans="1:6" ht="13.5" thickBot="1" x14ac:dyDescent="0.25">
      <c r="A30" s="23"/>
      <c r="B30" s="23"/>
      <c r="C30" s="23"/>
      <c r="D30" s="23"/>
      <c r="E30" s="23"/>
      <c r="F30" s="29"/>
    </row>
    <row r="31" spans="1:6" s="50" customFormat="1" ht="21.75" customHeight="1" x14ac:dyDescent="0.2">
      <c r="A31" s="84" t="s">
        <v>0</v>
      </c>
      <c r="B31" s="84"/>
      <c r="C31" s="84"/>
      <c r="D31" s="84"/>
      <c r="E31" s="84"/>
      <c r="F31" s="84"/>
    </row>
    <row r="32" spans="1:6" x14ac:dyDescent="0.2">
      <c r="A32" s="21"/>
      <c r="B32" s="22"/>
      <c r="C32" s="21"/>
      <c r="D32" s="21"/>
      <c r="E32" s="21"/>
    </row>
    <row r="33" spans="1:6" ht="14.25" x14ac:dyDescent="0.2">
      <c r="A33" s="30"/>
      <c r="B33" s="31" t="s">
        <v>7</v>
      </c>
      <c r="C33" s="31"/>
      <c r="D33" s="31"/>
      <c r="E33" s="37"/>
      <c r="F33" s="30"/>
    </row>
    <row r="34" spans="1:6" ht="14.25" x14ac:dyDescent="0.2">
      <c r="A34" s="30"/>
      <c r="B34" s="83"/>
      <c r="C34" s="83"/>
      <c r="D34" s="83"/>
      <c r="E34" s="37"/>
      <c r="F34" s="30"/>
    </row>
    <row r="35" spans="1:6" ht="14.25" x14ac:dyDescent="0.2">
      <c r="A35" s="30"/>
      <c r="B35" s="83"/>
      <c r="C35" s="83"/>
      <c r="D35" s="83"/>
      <c r="E35" s="37"/>
      <c r="F35" s="30"/>
    </row>
    <row r="36" spans="1:6" ht="14.25" x14ac:dyDescent="0.2">
      <c r="A36" s="30"/>
      <c r="B36" s="83" t="s">
        <v>64</v>
      </c>
      <c r="C36" s="83"/>
      <c r="D36" s="83"/>
      <c r="E36" s="37">
        <f>0.25*225</f>
        <v>56.25</v>
      </c>
      <c r="F36" s="30"/>
    </row>
    <row r="37" spans="1:6" ht="14.25" x14ac:dyDescent="0.2">
      <c r="A37" s="30"/>
      <c r="B37" s="83"/>
      <c r="C37" s="83"/>
      <c r="D37" s="83"/>
      <c r="E37" s="37"/>
      <c r="F37" s="30"/>
    </row>
    <row r="38" spans="1:6" ht="14.25" x14ac:dyDescent="0.2">
      <c r="A38" s="30"/>
      <c r="B38" s="83"/>
      <c r="C38" s="83"/>
      <c r="D38" s="83"/>
      <c r="E38" s="37"/>
      <c r="F38" s="30"/>
    </row>
    <row r="39" spans="1:6" ht="14.25" x14ac:dyDescent="0.2">
      <c r="A39" s="30"/>
      <c r="B39" s="83"/>
      <c r="C39" s="83"/>
      <c r="D39" s="83"/>
      <c r="E39" s="37"/>
      <c r="F39" s="30"/>
    </row>
    <row r="40" spans="1:6" ht="14.25" x14ac:dyDescent="0.2">
      <c r="A40" s="30"/>
      <c r="B40" s="83"/>
      <c r="C40" s="83"/>
      <c r="D40" s="83"/>
      <c r="E40" s="37"/>
      <c r="F40" s="30"/>
    </row>
    <row r="41" spans="1:6" ht="13.5" customHeight="1" x14ac:dyDescent="0.2">
      <c r="A41" s="30"/>
      <c r="B41" s="83"/>
      <c r="C41" s="83"/>
      <c r="D41" s="83"/>
      <c r="E41" s="37"/>
      <c r="F41" s="30"/>
    </row>
    <row r="42" spans="1:6" ht="14.25" x14ac:dyDescent="0.2">
      <c r="A42" s="30"/>
      <c r="B42" s="83"/>
      <c r="C42" s="83"/>
      <c r="D42" s="83"/>
      <c r="E42" s="37"/>
      <c r="F42" s="30"/>
    </row>
    <row r="43" spans="1:6" ht="14.25" x14ac:dyDescent="0.2">
      <c r="A43" s="30"/>
      <c r="B43" s="83"/>
      <c r="C43" s="83"/>
      <c r="D43" s="83"/>
      <c r="E43" s="37"/>
      <c r="F43" s="30"/>
    </row>
    <row r="44" spans="1:6" ht="14.25" x14ac:dyDescent="0.2">
      <c r="A44" s="30"/>
      <c r="B44" s="83"/>
      <c r="C44" s="83"/>
      <c r="D44" s="83"/>
      <c r="E44" s="37"/>
      <c r="F44" s="30"/>
    </row>
    <row r="45" spans="1:6" ht="14.25" x14ac:dyDescent="0.2">
      <c r="A45" s="30"/>
      <c r="B45" s="83"/>
      <c r="C45" s="83"/>
      <c r="D45" s="83"/>
      <c r="E45" s="37"/>
      <c r="F45" s="30"/>
    </row>
    <row r="46" spans="1:6" ht="14.25" x14ac:dyDescent="0.2">
      <c r="A46" s="30"/>
      <c r="B46" s="83"/>
      <c r="C46" s="83"/>
      <c r="D46" s="83"/>
      <c r="E46" s="37"/>
      <c r="F46" s="30"/>
    </row>
    <row r="47" spans="1:6" ht="14.25" x14ac:dyDescent="0.2">
      <c r="A47" s="30"/>
      <c r="B47" s="83"/>
      <c r="C47" s="83"/>
      <c r="D47" s="83"/>
      <c r="E47" s="37"/>
      <c r="F47" s="30"/>
    </row>
    <row r="48" spans="1:6" ht="14.25" x14ac:dyDescent="0.2">
      <c r="A48" s="30"/>
      <c r="B48" s="83"/>
      <c r="C48" s="83"/>
      <c r="D48" s="83"/>
      <c r="E48" s="37"/>
      <c r="F48" s="30"/>
    </row>
    <row r="49" spans="1:6" ht="14.25" x14ac:dyDescent="0.2">
      <c r="A49" s="30"/>
      <c r="B49" s="83"/>
      <c r="C49" s="83"/>
      <c r="D49" s="83"/>
      <c r="E49" s="37"/>
      <c r="F49" s="30"/>
    </row>
    <row r="50" spans="1:6" ht="14.25" x14ac:dyDescent="0.2">
      <c r="A50" s="30"/>
      <c r="B50" s="83"/>
      <c r="C50" s="83"/>
      <c r="D50" s="83"/>
      <c r="E50" s="37"/>
      <c r="F50" s="30"/>
    </row>
    <row r="51" spans="1:6" ht="14.25" x14ac:dyDescent="0.2">
      <c r="A51" s="30"/>
      <c r="B51" s="83"/>
      <c r="C51" s="83"/>
      <c r="D51" s="83"/>
      <c r="E51" s="37"/>
      <c r="F51" s="30"/>
    </row>
    <row r="52" spans="1:6" ht="14.25" x14ac:dyDescent="0.2">
      <c r="A52" s="30"/>
      <c r="B52" s="83"/>
      <c r="C52" s="83"/>
      <c r="D52" s="83"/>
      <c r="E52" s="37"/>
      <c r="F52" s="30"/>
    </row>
    <row r="53" spans="1:6" ht="14.25" x14ac:dyDescent="0.2">
      <c r="A53" s="30"/>
      <c r="B53" s="83"/>
      <c r="C53" s="83"/>
      <c r="D53" s="83"/>
      <c r="E53" s="37"/>
      <c r="F53" s="30"/>
    </row>
    <row r="54" spans="1:6" ht="14.25" x14ac:dyDescent="0.2">
      <c r="A54" s="30"/>
      <c r="B54" s="83"/>
      <c r="C54" s="83"/>
      <c r="D54" s="83"/>
      <c r="E54" s="37"/>
      <c r="F54" s="30"/>
    </row>
    <row r="55" spans="1:6" ht="14.25" x14ac:dyDescent="0.2">
      <c r="A55" s="30"/>
      <c r="B55" s="83"/>
      <c r="C55" s="83"/>
      <c r="D55" s="83"/>
      <c r="E55" s="37"/>
      <c r="F55" s="30"/>
    </row>
    <row r="56" spans="1:6" ht="14.25" x14ac:dyDescent="0.2">
      <c r="A56" s="30"/>
      <c r="B56" s="83"/>
      <c r="C56" s="83"/>
      <c r="D56" s="83"/>
      <c r="E56" s="37"/>
      <c r="F56" s="30"/>
    </row>
    <row r="57" spans="1:6" ht="14.25" x14ac:dyDescent="0.2">
      <c r="A57" s="30"/>
      <c r="B57" s="83"/>
      <c r="C57" s="83"/>
      <c r="D57" s="83"/>
      <c r="E57" s="37"/>
      <c r="F57" s="30"/>
    </row>
    <row r="58" spans="1:6" ht="14.25" x14ac:dyDescent="0.2">
      <c r="A58" s="30"/>
      <c r="B58" s="83"/>
      <c r="C58" s="83"/>
      <c r="D58" s="83"/>
      <c r="E58" s="37"/>
      <c r="F58" s="30"/>
    </row>
    <row r="59" spans="1:6" ht="14.25" x14ac:dyDescent="0.2">
      <c r="A59" s="30"/>
      <c r="B59" s="83"/>
      <c r="C59" s="83"/>
      <c r="D59" s="83"/>
      <c r="E59" s="37"/>
      <c r="F59" s="30"/>
    </row>
    <row r="60" spans="1:6" ht="14.25" x14ac:dyDescent="0.2">
      <c r="A60" s="30"/>
      <c r="B60" s="83"/>
      <c r="C60" s="83"/>
      <c r="D60" s="83"/>
      <c r="E60" s="37"/>
      <c r="F60" s="30"/>
    </row>
    <row r="61" spans="1:6" ht="14.25" x14ac:dyDescent="0.2">
      <c r="A61" s="30"/>
      <c r="B61" s="83"/>
      <c r="C61" s="83"/>
      <c r="D61" s="83"/>
      <c r="E61" s="37"/>
      <c r="F61" s="30"/>
    </row>
    <row r="62" spans="1:6" ht="14.25" x14ac:dyDescent="0.2">
      <c r="A62" s="30"/>
      <c r="B62" s="83"/>
      <c r="C62" s="83"/>
      <c r="D62" s="83"/>
      <c r="E62" s="37"/>
      <c r="F62" s="30"/>
    </row>
    <row r="63" spans="1:6" ht="14.25" x14ac:dyDescent="0.2">
      <c r="A63" s="30"/>
      <c r="B63" s="83"/>
      <c r="C63" s="83"/>
      <c r="D63" s="83"/>
      <c r="E63" s="37"/>
      <c r="F63" s="30"/>
    </row>
    <row r="64" spans="1:6" ht="14.25" x14ac:dyDescent="0.2">
      <c r="A64" s="30"/>
      <c r="B64" s="83"/>
      <c r="C64" s="83"/>
      <c r="D64" s="83"/>
      <c r="E64" s="37"/>
      <c r="F64" s="30"/>
    </row>
    <row r="65" spans="1:6" ht="14.25" x14ac:dyDescent="0.2">
      <c r="A65" s="30"/>
      <c r="B65" s="83"/>
      <c r="C65" s="83"/>
      <c r="D65" s="83"/>
      <c r="E65" s="37"/>
      <c r="F65" s="30"/>
    </row>
    <row r="66" spans="1:6" ht="14.25" x14ac:dyDescent="0.2">
      <c r="A66" s="30"/>
      <c r="B66" s="83"/>
      <c r="C66" s="83"/>
      <c r="D66" s="83"/>
      <c r="E66" s="37"/>
      <c r="F66" s="30"/>
    </row>
    <row r="67" spans="1:6" ht="14.25" x14ac:dyDescent="0.2">
      <c r="A67" s="30"/>
      <c r="B67" s="83"/>
      <c r="C67" s="83"/>
      <c r="D67" s="83"/>
      <c r="E67" s="37"/>
      <c r="F67" s="30"/>
    </row>
    <row r="68" spans="1:6" ht="14.25" x14ac:dyDescent="0.2">
      <c r="A68" s="30"/>
      <c r="B68" s="83"/>
      <c r="C68" s="83"/>
      <c r="D68" s="83"/>
      <c r="E68" s="37"/>
      <c r="F68" s="30"/>
    </row>
    <row r="69" spans="1:6" ht="14.25" x14ac:dyDescent="0.2">
      <c r="A69" s="30"/>
      <c r="B69" s="83"/>
      <c r="C69" s="83"/>
      <c r="D69" s="83"/>
      <c r="E69" s="37"/>
      <c r="F69" s="30"/>
    </row>
    <row r="70" spans="1:6" ht="14.25" x14ac:dyDescent="0.2">
      <c r="A70" s="30"/>
      <c r="B70" s="83"/>
      <c r="C70" s="83"/>
      <c r="D70" s="83"/>
      <c r="E70" s="37"/>
      <c r="F70" s="30"/>
    </row>
    <row r="71" spans="1:6" ht="14.25" x14ac:dyDescent="0.2">
      <c r="A71" s="30"/>
      <c r="B71" s="83"/>
      <c r="C71" s="83"/>
      <c r="D71" s="83"/>
      <c r="E71" s="37"/>
      <c r="F71" s="30"/>
    </row>
    <row r="72" spans="1:6" ht="14.25" x14ac:dyDescent="0.2">
      <c r="A72" s="30"/>
      <c r="B72" s="83"/>
      <c r="C72" s="83"/>
      <c r="D72" s="83"/>
      <c r="E72" s="37"/>
      <c r="F72" s="30"/>
    </row>
    <row r="73" spans="1:6" ht="14.25" x14ac:dyDescent="0.2">
      <c r="A73" s="30"/>
      <c r="B73" s="83"/>
      <c r="C73" s="83"/>
      <c r="D73" s="83"/>
      <c r="E73" s="37"/>
      <c r="F73" s="30"/>
    </row>
    <row r="74" spans="1:6" ht="13.5" customHeight="1" x14ac:dyDescent="0.2">
      <c r="A74" s="30"/>
      <c r="B74" s="83"/>
      <c r="C74" s="83"/>
      <c r="D74" s="83"/>
      <c r="E74" s="37"/>
      <c r="F74" s="30"/>
    </row>
    <row r="75" spans="1:6" ht="13.5" customHeight="1" x14ac:dyDescent="0.2">
      <c r="A75" s="30"/>
      <c r="B75" s="34" t="s">
        <v>45</v>
      </c>
      <c r="C75" s="35"/>
      <c r="D75" s="35"/>
      <c r="E75" s="38">
        <f>SUM(E34:E74)</f>
        <v>56.25</v>
      </c>
      <c r="F75" s="30"/>
    </row>
    <row r="76" spans="1:6" ht="13.5" customHeight="1" x14ac:dyDescent="0.2">
      <c r="A76" s="30"/>
      <c r="B76" s="43" t="s">
        <v>42</v>
      </c>
      <c r="C76" s="35"/>
      <c r="D76" s="35"/>
      <c r="E76" s="39">
        <v>0</v>
      </c>
      <c r="F76" s="30"/>
    </row>
    <row r="77" spans="1:6" ht="13.5" customHeight="1" x14ac:dyDescent="0.2">
      <c r="A77" s="30"/>
      <c r="B77" s="43" t="s">
        <v>43</v>
      </c>
      <c r="C77" s="35"/>
      <c r="D77" s="35"/>
      <c r="E77" s="39">
        <v>0</v>
      </c>
      <c r="F77" s="30"/>
    </row>
    <row r="78" spans="1:6" ht="13.5" customHeight="1" x14ac:dyDescent="0.2">
      <c r="A78" s="30"/>
      <c r="B78" s="34" t="s">
        <v>44</v>
      </c>
      <c r="C78" s="35"/>
      <c r="D78" s="35"/>
      <c r="E78" s="38">
        <f>SUM(E75:E77)</f>
        <v>56.25</v>
      </c>
      <c r="F78" s="30"/>
    </row>
    <row r="79" spans="1:6" ht="13.5" customHeight="1" x14ac:dyDescent="0.2">
      <c r="A79" s="30"/>
      <c r="B79" s="35" t="s">
        <v>6</v>
      </c>
      <c r="C79" s="40">
        <v>0.05</v>
      </c>
      <c r="D79" s="35"/>
      <c r="E79" s="44">
        <f>ROUND(E78*C79,2)</f>
        <v>2.81</v>
      </c>
      <c r="F79" s="30"/>
    </row>
    <row r="80" spans="1:6" ht="13.5" customHeight="1" x14ac:dyDescent="0.2">
      <c r="A80" s="30"/>
      <c r="B80" s="35" t="s">
        <v>5</v>
      </c>
      <c r="C80" s="51">
        <v>9.9750000000000005E-2</v>
      </c>
      <c r="D80" s="35"/>
      <c r="E80" s="45">
        <f>ROUND(E78*C80,2)</f>
        <v>5.61</v>
      </c>
      <c r="F80" s="30"/>
    </row>
    <row r="81" spans="1:6" ht="13.5" customHeight="1" x14ac:dyDescent="0.2">
      <c r="A81" s="30"/>
      <c r="B81" s="35"/>
      <c r="C81" s="35"/>
      <c r="D81" s="35"/>
      <c r="E81" s="41"/>
      <c r="F81" s="30"/>
    </row>
    <row r="82" spans="1:6" ht="16.5" customHeight="1" thickBot="1" x14ac:dyDescent="0.25">
      <c r="A82" s="30"/>
      <c r="B82" s="34" t="s">
        <v>46</v>
      </c>
      <c r="C82" s="35"/>
      <c r="D82" s="35"/>
      <c r="E82" s="42">
        <f>SUM(E78:E80)</f>
        <v>64.67</v>
      </c>
      <c r="F82" s="30"/>
    </row>
    <row r="83" spans="1:6" ht="15.75" thickTop="1" x14ac:dyDescent="0.2">
      <c r="A83" s="30"/>
      <c r="B83" s="86"/>
      <c r="C83" s="86"/>
      <c r="D83" s="86"/>
      <c r="E83" s="46"/>
      <c r="F83" s="30"/>
    </row>
    <row r="84" spans="1:6" ht="15" x14ac:dyDescent="0.2">
      <c r="A84" s="30"/>
      <c r="B84" s="85" t="s">
        <v>48</v>
      </c>
      <c r="C84" s="85"/>
      <c r="D84" s="85"/>
      <c r="E84" s="46">
        <v>0</v>
      </c>
      <c r="F84" s="30"/>
    </row>
    <row r="85" spans="1:6" ht="15" x14ac:dyDescent="0.2">
      <c r="A85" s="30"/>
      <c r="B85" s="86"/>
      <c r="C85" s="86"/>
      <c r="D85" s="86"/>
      <c r="E85" s="46"/>
      <c r="F85" s="30"/>
    </row>
    <row r="86" spans="1:6" ht="19.5" customHeight="1" x14ac:dyDescent="0.2">
      <c r="A86" s="30"/>
      <c r="B86" s="47" t="s">
        <v>47</v>
      </c>
      <c r="C86" s="48"/>
      <c r="D86" s="48"/>
      <c r="E86" s="49">
        <f>E82-E84</f>
        <v>64.67</v>
      </c>
      <c r="F86" s="30"/>
    </row>
    <row r="87" spans="1:6" ht="13.5" customHeight="1" x14ac:dyDescent="0.2">
      <c r="A87" s="30"/>
      <c r="B87" s="30"/>
      <c r="C87" s="30"/>
      <c r="D87" s="30"/>
      <c r="E87" s="30"/>
      <c r="F87" s="30"/>
    </row>
    <row r="88" spans="1:6" x14ac:dyDescent="0.2">
      <c r="A88" s="30"/>
      <c r="B88" s="30"/>
      <c r="C88" s="30"/>
      <c r="D88" s="30"/>
      <c r="E88" s="30"/>
      <c r="F88" s="30"/>
    </row>
    <row r="89" spans="1:6" x14ac:dyDescent="0.2">
      <c r="A89" s="30"/>
      <c r="B89" s="81"/>
      <c r="C89" s="81"/>
      <c r="D89" s="81"/>
      <c r="E89" s="81"/>
      <c r="F89" s="30"/>
    </row>
    <row r="90" spans="1:6" ht="14.25" x14ac:dyDescent="0.2">
      <c r="A90" s="89" t="s">
        <v>49</v>
      </c>
      <c r="B90" s="89"/>
      <c r="C90" s="89"/>
      <c r="D90" s="89"/>
      <c r="E90" s="89"/>
      <c r="F90" s="89"/>
    </row>
    <row r="91" spans="1:6" ht="14.25" x14ac:dyDescent="0.2">
      <c r="A91" s="87" t="s">
        <v>8</v>
      </c>
      <c r="B91" s="87"/>
      <c r="C91" s="87"/>
      <c r="D91" s="87"/>
      <c r="E91" s="87"/>
      <c r="F91" s="87"/>
    </row>
    <row r="92" spans="1:6" x14ac:dyDescent="0.2">
      <c r="A92" s="30"/>
      <c r="B92" s="30"/>
      <c r="C92" s="30"/>
      <c r="D92" s="30"/>
      <c r="E92" s="30"/>
      <c r="F92" s="30"/>
    </row>
    <row r="93" spans="1:6" x14ac:dyDescent="0.2">
      <c r="A93" s="30"/>
      <c r="B93" s="82"/>
      <c r="C93" s="82"/>
      <c r="D93" s="82"/>
      <c r="E93" s="82"/>
      <c r="F93" s="30"/>
    </row>
    <row r="94" spans="1:6" ht="15" x14ac:dyDescent="0.2">
      <c r="A94" s="88" t="s">
        <v>9</v>
      </c>
      <c r="B94" s="88"/>
      <c r="C94" s="88"/>
      <c r="D94" s="88"/>
      <c r="E94" s="88"/>
      <c r="F94" s="88"/>
    </row>
    <row r="96" spans="1:6" ht="39.75" customHeight="1" x14ac:dyDescent="0.2">
      <c r="B96" s="79"/>
      <c r="C96" s="80"/>
      <c r="D96" s="80"/>
    </row>
    <row r="97" spans="2:4" ht="13.5" customHeight="1" x14ac:dyDescent="0.2"/>
    <row r="98" spans="2:4" x14ac:dyDescent="0.2">
      <c r="B98" s="20"/>
      <c r="C98" s="20"/>
      <c r="D98" s="20"/>
    </row>
  </sheetData>
  <mergeCells count="51"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3:B85 B12:B20 B34:B74" xr:uid="{00000000-0002-0000-0300-000000000000}">
      <formula1>Liste_Activités</formula1>
    </dataValidation>
  </dataValidations>
  <pageMargins left="0" right="0" top="0" bottom="0" header="0" footer="0"/>
  <pageSetup paperSize="122" scale="45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2:F98"/>
  <sheetViews>
    <sheetView view="pageBreakPreview" zoomScale="80" zoomScaleNormal="100" zoomScaleSheetLayoutView="80" workbookViewId="0">
      <selection activeCell="B39" sqref="B39:D39"/>
    </sheetView>
  </sheetViews>
  <sheetFormatPr baseColWidth="10" defaultColWidth="11.42578125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4" t="s">
        <v>65</v>
      </c>
      <c r="C21" s="30"/>
      <c r="D21" s="30"/>
      <c r="E21" s="30"/>
      <c r="F21" s="30"/>
    </row>
    <row r="22" spans="1:6" ht="15" x14ac:dyDescent="0.2">
      <c r="A22" s="21"/>
      <c r="B22" s="35"/>
      <c r="C22" s="30"/>
      <c r="D22" s="30"/>
      <c r="E22" s="30"/>
      <c r="F22" s="30"/>
    </row>
    <row r="23" spans="1:6" ht="15" x14ac:dyDescent="0.2">
      <c r="A23" s="21"/>
      <c r="B23" s="35"/>
      <c r="C23" s="30"/>
      <c r="D23" s="30"/>
      <c r="E23" s="30"/>
      <c r="F23" s="30"/>
    </row>
    <row r="24" spans="1:6" ht="15" x14ac:dyDescent="0.2">
      <c r="A24" s="21"/>
      <c r="B24" s="34"/>
      <c r="C24" s="30"/>
      <c r="D24" s="30"/>
      <c r="E24" s="30"/>
      <c r="F24" s="30"/>
    </row>
    <row r="25" spans="1:6" ht="15" x14ac:dyDescent="0.2">
      <c r="A25" s="21"/>
      <c r="B25" s="34" t="s">
        <v>51</v>
      </c>
      <c r="C25" s="30"/>
      <c r="D25" s="30"/>
      <c r="E25" s="30"/>
      <c r="F25" s="30"/>
    </row>
    <row r="26" spans="1:6" ht="15" x14ac:dyDescent="0.2">
      <c r="A26" s="21"/>
      <c r="B26" s="35" t="s">
        <v>52</v>
      </c>
      <c r="C26" s="30"/>
      <c r="D26" s="30"/>
      <c r="E26" s="30"/>
      <c r="F26" s="30"/>
    </row>
    <row r="27" spans="1:6" ht="15" x14ac:dyDescent="0.2">
      <c r="A27" s="21"/>
      <c r="B27" s="35" t="s">
        <v>53</v>
      </c>
      <c r="C27" s="30"/>
      <c r="D27" s="30"/>
      <c r="E27" s="30"/>
      <c r="F27" s="30"/>
    </row>
    <row r="28" spans="1:6" x14ac:dyDescent="0.2">
      <c r="A28" s="22"/>
      <c r="B28" s="30"/>
      <c r="C28" s="32"/>
      <c r="D28" s="32"/>
      <c r="E28" s="33"/>
      <c r="F28" s="30"/>
    </row>
    <row r="29" spans="1:6" ht="15" x14ac:dyDescent="0.2">
      <c r="A29" s="21"/>
      <c r="B29" s="32"/>
      <c r="C29" s="32"/>
      <c r="D29" s="36" t="s">
        <v>41</v>
      </c>
      <c r="E29" s="36" t="s">
        <v>66</v>
      </c>
      <c r="F29" s="30"/>
    </row>
    <row r="30" spans="1:6" ht="13.5" thickBot="1" x14ac:dyDescent="0.25">
      <c r="A30" s="23"/>
      <c r="B30" s="23"/>
      <c r="C30" s="23"/>
      <c r="D30" s="23"/>
      <c r="E30" s="23"/>
      <c r="F30" s="29"/>
    </row>
    <row r="31" spans="1:6" s="50" customFormat="1" ht="21.75" customHeight="1" x14ac:dyDescent="0.2">
      <c r="A31" s="84" t="s">
        <v>0</v>
      </c>
      <c r="B31" s="84"/>
      <c r="C31" s="84"/>
      <c r="D31" s="84"/>
      <c r="E31" s="84"/>
      <c r="F31" s="84"/>
    </row>
    <row r="32" spans="1:6" x14ac:dyDescent="0.2">
      <c r="A32" s="21"/>
      <c r="B32" s="22"/>
      <c r="C32" s="21"/>
      <c r="D32" s="21"/>
      <c r="E32" s="21"/>
    </row>
    <row r="33" spans="1:6" ht="14.25" x14ac:dyDescent="0.2">
      <c r="A33" s="30"/>
      <c r="B33" s="31" t="s">
        <v>7</v>
      </c>
      <c r="C33" s="31"/>
      <c r="D33" s="31"/>
      <c r="E33" s="37"/>
      <c r="F33" s="30"/>
    </row>
    <row r="34" spans="1:6" ht="14.25" x14ac:dyDescent="0.2">
      <c r="A34" s="30"/>
      <c r="B34" s="83"/>
      <c r="C34" s="83"/>
      <c r="D34" s="83"/>
      <c r="E34" s="37"/>
      <c r="F34" s="30"/>
    </row>
    <row r="35" spans="1:6" ht="14.25" x14ac:dyDescent="0.2">
      <c r="A35" s="30"/>
      <c r="B35" s="83"/>
      <c r="C35" s="83"/>
      <c r="D35" s="83"/>
      <c r="E35" s="37"/>
      <c r="F35" s="30"/>
    </row>
    <row r="36" spans="1:6" ht="14.25" x14ac:dyDescent="0.2">
      <c r="A36" s="30"/>
      <c r="B36" s="83" t="s">
        <v>67</v>
      </c>
      <c r="C36" s="83"/>
      <c r="D36" s="83"/>
      <c r="E36" s="37">
        <f>1.5*225</f>
        <v>337.5</v>
      </c>
      <c r="F36" s="30"/>
    </row>
    <row r="37" spans="1:6" ht="14.25" x14ac:dyDescent="0.2">
      <c r="A37" s="30"/>
      <c r="B37" s="83"/>
      <c r="C37" s="83"/>
      <c r="D37" s="83"/>
      <c r="E37" s="37"/>
      <c r="F37" s="30"/>
    </row>
    <row r="38" spans="1:6" ht="14.25" x14ac:dyDescent="0.2">
      <c r="A38" s="30"/>
      <c r="B38" s="83"/>
      <c r="C38" s="83"/>
      <c r="D38" s="83"/>
      <c r="E38" s="37"/>
      <c r="F38" s="30"/>
    </row>
    <row r="39" spans="1:6" ht="14.25" x14ac:dyDescent="0.2">
      <c r="A39" s="30"/>
      <c r="B39" s="83"/>
      <c r="C39" s="83"/>
      <c r="D39" s="83"/>
      <c r="E39" s="37"/>
      <c r="F39" s="30"/>
    </row>
    <row r="40" spans="1:6" ht="14.25" x14ac:dyDescent="0.2">
      <c r="A40" s="30"/>
      <c r="B40" s="83"/>
      <c r="C40" s="83"/>
      <c r="D40" s="83"/>
      <c r="E40" s="37"/>
      <c r="F40" s="30"/>
    </row>
    <row r="41" spans="1:6" ht="13.5" customHeight="1" x14ac:dyDescent="0.2">
      <c r="A41" s="30"/>
      <c r="B41" s="83"/>
      <c r="C41" s="83"/>
      <c r="D41" s="83"/>
      <c r="E41" s="37"/>
      <c r="F41" s="30"/>
    </row>
    <row r="42" spans="1:6" ht="14.25" x14ac:dyDescent="0.2">
      <c r="A42" s="30"/>
      <c r="B42" s="83"/>
      <c r="C42" s="83"/>
      <c r="D42" s="83"/>
      <c r="E42" s="37"/>
      <c r="F42" s="30"/>
    </row>
    <row r="43" spans="1:6" ht="14.25" x14ac:dyDescent="0.2">
      <c r="A43" s="30"/>
      <c r="B43" s="83"/>
      <c r="C43" s="83"/>
      <c r="D43" s="83"/>
      <c r="E43" s="37"/>
      <c r="F43" s="30"/>
    </row>
    <row r="44" spans="1:6" ht="14.25" x14ac:dyDescent="0.2">
      <c r="A44" s="30"/>
      <c r="B44" s="83"/>
      <c r="C44" s="83"/>
      <c r="D44" s="83"/>
      <c r="E44" s="37"/>
      <c r="F44" s="30"/>
    </row>
    <row r="45" spans="1:6" ht="14.25" x14ac:dyDescent="0.2">
      <c r="A45" s="30"/>
      <c r="B45" s="83"/>
      <c r="C45" s="83"/>
      <c r="D45" s="83"/>
      <c r="E45" s="37"/>
      <c r="F45" s="30"/>
    </row>
    <row r="46" spans="1:6" ht="14.25" x14ac:dyDescent="0.2">
      <c r="A46" s="30"/>
      <c r="B46" s="83"/>
      <c r="C46" s="83"/>
      <c r="D46" s="83"/>
      <c r="E46" s="37"/>
      <c r="F46" s="30"/>
    </row>
    <row r="47" spans="1:6" ht="14.25" x14ac:dyDescent="0.2">
      <c r="A47" s="30"/>
      <c r="B47" s="83"/>
      <c r="C47" s="83"/>
      <c r="D47" s="83"/>
      <c r="E47" s="37"/>
      <c r="F47" s="30"/>
    </row>
    <row r="48" spans="1:6" ht="14.25" x14ac:dyDescent="0.2">
      <c r="A48" s="30"/>
      <c r="B48" s="83"/>
      <c r="C48" s="83"/>
      <c r="D48" s="83"/>
      <c r="E48" s="37"/>
      <c r="F48" s="30"/>
    </row>
    <row r="49" spans="1:6" ht="14.25" x14ac:dyDescent="0.2">
      <c r="A49" s="30"/>
      <c r="B49" s="83"/>
      <c r="C49" s="83"/>
      <c r="D49" s="83"/>
      <c r="E49" s="37"/>
      <c r="F49" s="30"/>
    </row>
    <row r="50" spans="1:6" ht="14.25" x14ac:dyDescent="0.2">
      <c r="A50" s="30"/>
      <c r="B50" s="83"/>
      <c r="C50" s="83"/>
      <c r="D50" s="83"/>
      <c r="E50" s="37"/>
      <c r="F50" s="30"/>
    </row>
    <row r="51" spans="1:6" ht="14.25" x14ac:dyDescent="0.2">
      <c r="A51" s="30"/>
      <c r="B51" s="83"/>
      <c r="C51" s="83"/>
      <c r="D51" s="83"/>
      <c r="E51" s="37"/>
      <c r="F51" s="30"/>
    </row>
    <row r="52" spans="1:6" ht="14.25" x14ac:dyDescent="0.2">
      <c r="A52" s="30"/>
      <c r="B52" s="83"/>
      <c r="C52" s="83"/>
      <c r="D52" s="83"/>
      <c r="E52" s="37"/>
      <c r="F52" s="30"/>
    </row>
    <row r="53" spans="1:6" ht="14.25" x14ac:dyDescent="0.2">
      <c r="A53" s="30"/>
      <c r="B53" s="83"/>
      <c r="C53" s="83"/>
      <c r="D53" s="83"/>
      <c r="E53" s="37"/>
      <c r="F53" s="30"/>
    </row>
    <row r="54" spans="1:6" ht="14.25" x14ac:dyDescent="0.2">
      <c r="A54" s="30"/>
      <c r="B54" s="83"/>
      <c r="C54" s="83"/>
      <c r="D54" s="83"/>
      <c r="E54" s="37"/>
      <c r="F54" s="30"/>
    </row>
    <row r="55" spans="1:6" ht="14.25" x14ac:dyDescent="0.2">
      <c r="A55" s="30"/>
      <c r="B55" s="83"/>
      <c r="C55" s="83"/>
      <c r="D55" s="83"/>
      <c r="E55" s="37"/>
      <c r="F55" s="30"/>
    </row>
    <row r="56" spans="1:6" ht="14.25" x14ac:dyDescent="0.2">
      <c r="A56" s="30"/>
      <c r="B56" s="83"/>
      <c r="C56" s="83"/>
      <c r="D56" s="83"/>
      <c r="E56" s="37"/>
      <c r="F56" s="30"/>
    </row>
    <row r="57" spans="1:6" ht="14.25" x14ac:dyDescent="0.2">
      <c r="A57" s="30"/>
      <c r="B57" s="83"/>
      <c r="C57" s="83"/>
      <c r="D57" s="83"/>
      <c r="E57" s="37"/>
      <c r="F57" s="30"/>
    </row>
    <row r="58" spans="1:6" ht="14.25" x14ac:dyDescent="0.2">
      <c r="A58" s="30"/>
      <c r="B58" s="83"/>
      <c r="C58" s="83"/>
      <c r="D58" s="83"/>
      <c r="E58" s="37"/>
      <c r="F58" s="30"/>
    </row>
    <row r="59" spans="1:6" ht="14.25" x14ac:dyDescent="0.2">
      <c r="A59" s="30"/>
      <c r="B59" s="83"/>
      <c r="C59" s="83"/>
      <c r="D59" s="83"/>
      <c r="E59" s="37"/>
      <c r="F59" s="30"/>
    </row>
    <row r="60" spans="1:6" ht="14.25" x14ac:dyDescent="0.2">
      <c r="A60" s="30"/>
      <c r="B60" s="83"/>
      <c r="C60" s="83"/>
      <c r="D60" s="83"/>
      <c r="E60" s="37"/>
      <c r="F60" s="30"/>
    </row>
    <row r="61" spans="1:6" ht="14.25" x14ac:dyDescent="0.2">
      <c r="A61" s="30"/>
      <c r="B61" s="83"/>
      <c r="C61" s="83"/>
      <c r="D61" s="83"/>
      <c r="E61" s="37"/>
      <c r="F61" s="30"/>
    </row>
    <row r="62" spans="1:6" ht="14.25" x14ac:dyDescent="0.2">
      <c r="A62" s="30"/>
      <c r="B62" s="83"/>
      <c r="C62" s="83"/>
      <c r="D62" s="83"/>
      <c r="E62" s="37"/>
      <c r="F62" s="30"/>
    </row>
    <row r="63" spans="1:6" ht="14.25" x14ac:dyDescent="0.2">
      <c r="A63" s="30"/>
      <c r="B63" s="83"/>
      <c r="C63" s="83"/>
      <c r="D63" s="83"/>
      <c r="E63" s="37"/>
      <c r="F63" s="30"/>
    </row>
    <row r="64" spans="1:6" ht="14.25" x14ac:dyDescent="0.2">
      <c r="A64" s="30"/>
      <c r="B64" s="83"/>
      <c r="C64" s="83"/>
      <c r="D64" s="83"/>
      <c r="E64" s="37"/>
      <c r="F64" s="30"/>
    </row>
    <row r="65" spans="1:6" ht="14.25" x14ac:dyDescent="0.2">
      <c r="A65" s="30"/>
      <c r="B65" s="83"/>
      <c r="C65" s="83"/>
      <c r="D65" s="83"/>
      <c r="E65" s="37"/>
      <c r="F65" s="30"/>
    </row>
    <row r="66" spans="1:6" ht="14.25" x14ac:dyDescent="0.2">
      <c r="A66" s="30"/>
      <c r="B66" s="83"/>
      <c r="C66" s="83"/>
      <c r="D66" s="83"/>
      <c r="E66" s="37"/>
      <c r="F66" s="30"/>
    </row>
    <row r="67" spans="1:6" ht="14.25" x14ac:dyDescent="0.2">
      <c r="A67" s="30"/>
      <c r="B67" s="83"/>
      <c r="C67" s="83"/>
      <c r="D67" s="83"/>
      <c r="E67" s="37"/>
      <c r="F67" s="30"/>
    </row>
    <row r="68" spans="1:6" ht="14.25" x14ac:dyDescent="0.2">
      <c r="A68" s="30"/>
      <c r="B68" s="83"/>
      <c r="C68" s="83"/>
      <c r="D68" s="83"/>
      <c r="E68" s="37"/>
      <c r="F68" s="30"/>
    </row>
    <row r="69" spans="1:6" ht="14.25" x14ac:dyDescent="0.2">
      <c r="A69" s="30"/>
      <c r="B69" s="83"/>
      <c r="C69" s="83"/>
      <c r="D69" s="83"/>
      <c r="E69" s="37"/>
      <c r="F69" s="30"/>
    </row>
    <row r="70" spans="1:6" ht="14.25" x14ac:dyDescent="0.2">
      <c r="A70" s="30"/>
      <c r="B70" s="83"/>
      <c r="C70" s="83"/>
      <c r="D70" s="83"/>
      <c r="E70" s="37"/>
      <c r="F70" s="30"/>
    </row>
    <row r="71" spans="1:6" ht="14.25" x14ac:dyDescent="0.2">
      <c r="A71" s="30"/>
      <c r="B71" s="83"/>
      <c r="C71" s="83"/>
      <c r="D71" s="83"/>
      <c r="E71" s="37"/>
      <c r="F71" s="30"/>
    </row>
    <row r="72" spans="1:6" ht="14.25" x14ac:dyDescent="0.2">
      <c r="A72" s="30"/>
      <c r="B72" s="83"/>
      <c r="C72" s="83"/>
      <c r="D72" s="83"/>
      <c r="E72" s="37"/>
      <c r="F72" s="30"/>
    </row>
    <row r="73" spans="1:6" ht="14.25" x14ac:dyDescent="0.2">
      <c r="A73" s="30"/>
      <c r="B73" s="83"/>
      <c r="C73" s="83"/>
      <c r="D73" s="83"/>
      <c r="E73" s="37"/>
      <c r="F73" s="30"/>
    </row>
    <row r="74" spans="1:6" ht="13.5" customHeight="1" x14ac:dyDescent="0.2">
      <c r="A74" s="30"/>
      <c r="B74" s="83"/>
      <c r="C74" s="83"/>
      <c r="D74" s="83"/>
      <c r="E74" s="37"/>
      <c r="F74" s="30"/>
    </row>
    <row r="75" spans="1:6" ht="13.5" customHeight="1" x14ac:dyDescent="0.2">
      <c r="A75" s="30"/>
      <c r="B75" s="34" t="s">
        <v>45</v>
      </c>
      <c r="C75" s="35"/>
      <c r="D75" s="35"/>
      <c r="E75" s="38">
        <f>SUM(E34:E74)</f>
        <v>337.5</v>
      </c>
      <c r="F75" s="30"/>
    </row>
    <row r="76" spans="1:6" ht="13.5" customHeight="1" x14ac:dyDescent="0.2">
      <c r="A76" s="30"/>
      <c r="B76" s="43" t="s">
        <v>42</v>
      </c>
      <c r="C76" s="35"/>
      <c r="D76" s="35"/>
      <c r="E76" s="39">
        <v>0</v>
      </c>
      <c r="F76" s="30"/>
    </row>
    <row r="77" spans="1:6" ht="13.5" customHeight="1" x14ac:dyDescent="0.2">
      <c r="A77" s="30"/>
      <c r="B77" s="43" t="s">
        <v>43</v>
      </c>
      <c r="C77" s="35"/>
      <c r="D77" s="35"/>
      <c r="E77" s="39">
        <v>0</v>
      </c>
      <c r="F77" s="30"/>
    </row>
    <row r="78" spans="1:6" ht="13.5" customHeight="1" x14ac:dyDescent="0.2">
      <c r="A78" s="30"/>
      <c r="B78" s="34" t="s">
        <v>44</v>
      </c>
      <c r="C78" s="35"/>
      <c r="D78" s="35"/>
      <c r="E78" s="38">
        <f>SUM(E75:E77)</f>
        <v>337.5</v>
      </c>
      <c r="F78" s="30"/>
    </row>
    <row r="79" spans="1:6" ht="13.5" customHeight="1" x14ac:dyDescent="0.2">
      <c r="A79" s="30"/>
      <c r="B79" s="35" t="s">
        <v>6</v>
      </c>
      <c r="C79" s="40">
        <v>0.05</v>
      </c>
      <c r="D79" s="35"/>
      <c r="E79" s="44">
        <f>ROUND(E78*C79,2)</f>
        <v>16.88</v>
      </c>
      <c r="F79" s="30"/>
    </row>
    <row r="80" spans="1:6" ht="13.5" customHeight="1" x14ac:dyDescent="0.2">
      <c r="A80" s="30"/>
      <c r="B80" s="35" t="s">
        <v>5</v>
      </c>
      <c r="C80" s="51">
        <v>9.9750000000000005E-2</v>
      </c>
      <c r="D80" s="35"/>
      <c r="E80" s="45">
        <f>ROUND(E78*C80,2)</f>
        <v>33.67</v>
      </c>
      <c r="F80" s="30"/>
    </row>
    <row r="81" spans="1:6" ht="13.5" customHeight="1" x14ac:dyDescent="0.2">
      <c r="A81" s="30"/>
      <c r="B81" s="35"/>
      <c r="C81" s="35"/>
      <c r="D81" s="35"/>
      <c r="E81" s="41"/>
      <c r="F81" s="30"/>
    </row>
    <row r="82" spans="1:6" ht="16.5" customHeight="1" thickBot="1" x14ac:dyDescent="0.25">
      <c r="A82" s="30"/>
      <c r="B82" s="34" t="s">
        <v>46</v>
      </c>
      <c r="C82" s="35"/>
      <c r="D82" s="35"/>
      <c r="E82" s="42">
        <f>SUM(E78:E80)</f>
        <v>388.05</v>
      </c>
      <c r="F82" s="30"/>
    </row>
    <row r="83" spans="1:6" ht="15.75" thickTop="1" x14ac:dyDescent="0.2">
      <c r="A83" s="30"/>
      <c r="B83" s="86"/>
      <c r="C83" s="86"/>
      <c r="D83" s="86"/>
      <c r="E83" s="46"/>
      <c r="F83" s="30"/>
    </row>
    <row r="84" spans="1:6" ht="15" x14ac:dyDescent="0.2">
      <c r="A84" s="30"/>
      <c r="B84" s="85" t="s">
        <v>48</v>
      </c>
      <c r="C84" s="85"/>
      <c r="D84" s="85"/>
      <c r="E84" s="46">
        <v>0</v>
      </c>
      <c r="F84" s="30"/>
    </row>
    <row r="85" spans="1:6" ht="15" x14ac:dyDescent="0.2">
      <c r="A85" s="30"/>
      <c r="B85" s="86"/>
      <c r="C85" s="86"/>
      <c r="D85" s="86"/>
      <c r="E85" s="46"/>
      <c r="F85" s="30"/>
    </row>
    <row r="86" spans="1:6" ht="19.5" customHeight="1" x14ac:dyDescent="0.2">
      <c r="A86" s="30"/>
      <c r="B86" s="47" t="s">
        <v>47</v>
      </c>
      <c r="C86" s="48"/>
      <c r="D86" s="48"/>
      <c r="E86" s="49">
        <f>E82-E84</f>
        <v>388.05</v>
      </c>
      <c r="F86" s="30"/>
    </row>
    <row r="87" spans="1:6" ht="13.5" customHeight="1" x14ac:dyDescent="0.2">
      <c r="A87" s="30"/>
      <c r="B87" s="30"/>
      <c r="C87" s="30"/>
      <c r="D87" s="30"/>
      <c r="E87" s="30"/>
      <c r="F87" s="30"/>
    </row>
    <row r="88" spans="1:6" x14ac:dyDescent="0.2">
      <c r="A88" s="30"/>
      <c r="B88" s="30"/>
      <c r="C88" s="30"/>
      <c r="D88" s="30"/>
      <c r="E88" s="30"/>
      <c r="F88" s="30"/>
    </row>
    <row r="89" spans="1:6" x14ac:dyDescent="0.2">
      <c r="A89" s="30"/>
      <c r="B89" s="81"/>
      <c r="C89" s="81"/>
      <c r="D89" s="81"/>
      <c r="E89" s="81"/>
      <c r="F89" s="30"/>
    </row>
    <row r="90" spans="1:6" ht="14.25" x14ac:dyDescent="0.2">
      <c r="A90" s="89" t="s">
        <v>49</v>
      </c>
      <c r="B90" s="89"/>
      <c r="C90" s="89"/>
      <c r="D90" s="89"/>
      <c r="E90" s="89"/>
      <c r="F90" s="89"/>
    </row>
    <row r="91" spans="1:6" ht="14.25" x14ac:dyDescent="0.2">
      <c r="A91" s="87" t="s">
        <v>8</v>
      </c>
      <c r="B91" s="87"/>
      <c r="C91" s="87"/>
      <c r="D91" s="87"/>
      <c r="E91" s="87"/>
      <c r="F91" s="87"/>
    </row>
    <row r="92" spans="1:6" x14ac:dyDescent="0.2">
      <c r="A92" s="30"/>
      <c r="B92" s="30"/>
      <c r="C92" s="30"/>
      <c r="D92" s="30"/>
      <c r="E92" s="30"/>
      <c r="F92" s="30"/>
    </row>
    <row r="93" spans="1:6" x14ac:dyDescent="0.2">
      <c r="A93" s="30"/>
      <c r="B93" s="82"/>
      <c r="C93" s="82"/>
      <c r="D93" s="82"/>
      <c r="E93" s="82"/>
      <c r="F93" s="30"/>
    </row>
    <row r="94" spans="1:6" ht="15" x14ac:dyDescent="0.2">
      <c r="A94" s="88" t="s">
        <v>9</v>
      </c>
      <c r="B94" s="88"/>
      <c r="C94" s="88"/>
      <c r="D94" s="88"/>
      <c r="E94" s="88"/>
      <c r="F94" s="88"/>
    </row>
    <row r="96" spans="1:6" ht="39.75" customHeight="1" x14ac:dyDescent="0.2">
      <c r="B96" s="79"/>
      <c r="C96" s="80"/>
      <c r="D96" s="80"/>
    </row>
    <row r="97" spans="2:4" ht="13.5" customHeight="1" x14ac:dyDescent="0.2"/>
    <row r="98" spans="2:4" x14ac:dyDescent="0.2">
      <c r="B98" s="20"/>
      <c r="C98" s="20"/>
      <c r="D98" s="20"/>
    </row>
  </sheetData>
  <mergeCells count="51">
    <mergeCell ref="B38:D38"/>
    <mergeCell ref="A31:F31"/>
    <mergeCell ref="B34:D34"/>
    <mergeCell ref="B35:D35"/>
    <mergeCell ref="B36:D36"/>
    <mergeCell ref="B37:D37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</mergeCells>
  <dataValidations count="1">
    <dataValidation type="list" allowBlank="1" showInputMessage="1" showErrorMessage="1" sqref="B83:B85 B12:B20 B34:B74" xr:uid="{00000000-0002-0000-0400-000000000000}">
      <formula1>Liste_Activités</formula1>
    </dataValidation>
  </dataValidations>
  <pageMargins left="0" right="0" top="0" bottom="0" header="0" footer="0"/>
  <pageSetup paperSize="122" scale="45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2:F98"/>
  <sheetViews>
    <sheetView view="pageBreakPreview" topLeftCell="A19" zoomScale="80" zoomScaleNormal="100" zoomScaleSheetLayoutView="80" workbookViewId="0">
      <selection activeCell="B37" sqref="B37:D37"/>
    </sheetView>
  </sheetViews>
  <sheetFormatPr baseColWidth="10" defaultColWidth="11.42578125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4" t="s">
        <v>68</v>
      </c>
      <c r="C21" s="30"/>
      <c r="D21" s="30"/>
      <c r="E21" s="30"/>
      <c r="F21" s="30"/>
    </row>
    <row r="22" spans="1:6" ht="15" x14ac:dyDescent="0.2">
      <c r="A22" s="21"/>
      <c r="B22" s="35"/>
      <c r="C22" s="30"/>
      <c r="D22" s="30"/>
      <c r="E22" s="30"/>
      <c r="F22" s="30"/>
    </row>
    <row r="23" spans="1:6" ht="15" x14ac:dyDescent="0.2">
      <c r="A23" s="21"/>
      <c r="B23" s="35"/>
      <c r="C23" s="30"/>
      <c r="D23" s="30"/>
      <c r="E23" s="30"/>
      <c r="F23" s="30"/>
    </row>
    <row r="24" spans="1:6" ht="15" x14ac:dyDescent="0.2">
      <c r="A24" s="21"/>
      <c r="B24" s="34"/>
      <c r="C24" s="30"/>
      <c r="D24" s="30"/>
      <c r="E24" s="30"/>
      <c r="F24" s="30"/>
    </row>
    <row r="25" spans="1:6" ht="15" x14ac:dyDescent="0.2">
      <c r="A25" s="21"/>
      <c r="B25" s="34" t="s">
        <v>51</v>
      </c>
      <c r="C25" s="30"/>
      <c r="D25" s="30"/>
      <c r="E25" s="30"/>
      <c r="F25" s="30"/>
    </row>
    <row r="26" spans="1:6" ht="15" x14ac:dyDescent="0.2">
      <c r="A26" s="21"/>
      <c r="B26" s="35" t="s">
        <v>52</v>
      </c>
      <c r="C26" s="30"/>
      <c r="D26" s="30"/>
      <c r="E26" s="30"/>
      <c r="F26" s="30"/>
    </row>
    <row r="27" spans="1:6" ht="15" x14ac:dyDescent="0.2">
      <c r="A27" s="21"/>
      <c r="B27" s="35" t="s">
        <v>53</v>
      </c>
      <c r="C27" s="30"/>
      <c r="D27" s="30"/>
      <c r="E27" s="30"/>
      <c r="F27" s="30"/>
    </row>
    <row r="28" spans="1:6" x14ac:dyDescent="0.2">
      <c r="A28" s="22"/>
      <c r="B28" s="30"/>
      <c r="C28" s="32"/>
      <c r="D28" s="32"/>
      <c r="E28" s="33"/>
      <c r="F28" s="30"/>
    </row>
    <row r="29" spans="1:6" ht="15" x14ac:dyDescent="0.2">
      <c r="A29" s="21"/>
      <c r="B29" s="32"/>
      <c r="C29" s="32"/>
      <c r="D29" s="36" t="s">
        <v>41</v>
      </c>
      <c r="E29" s="36" t="s">
        <v>69</v>
      </c>
      <c r="F29" s="30"/>
    </row>
    <row r="30" spans="1:6" ht="13.5" thickBot="1" x14ac:dyDescent="0.25">
      <c r="A30" s="23"/>
      <c r="B30" s="23"/>
      <c r="C30" s="23"/>
      <c r="D30" s="23"/>
      <c r="E30" s="23"/>
      <c r="F30" s="29"/>
    </row>
    <row r="31" spans="1:6" s="50" customFormat="1" ht="21.75" customHeight="1" x14ac:dyDescent="0.2">
      <c r="A31" s="84" t="s">
        <v>0</v>
      </c>
      <c r="B31" s="84"/>
      <c r="C31" s="84"/>
      <c r="D31" s="84"/>
      <c r="E31" s="84"/>
      <c r="F31" s="84"/>
    </row>
    <row r="32" spans="1:6" x14ac:dyDescent="0.2">
      <c r="A32" s="21"/>
      <c r="B32" s="22"/>
      <c r="C32" s="21"/>
      <c r="D32" s="21"/>
      <c r="E32" s="21"/>
    </row>
    <row r="33" spans="1:6" ht="14.25" x14ac:dyDescent="0.2">
      <c r="A33" s="30"/>
      <c r="B33" s="31" t="s">
        <v>7</v>
      </c>
      <c r="C33" s="31"/>
      <c r="D33" s="31"/>
      <c r="E33" s="37"/>
      <c r="F33" s="30"/>
    </row>
    <row r="34" spans="1:6" ht="14.25" x14ac:dyDescent="0.2">
      <c r="A34" s="30"/>
      <c r="B34" s="83"/>
      <c r="C34" s="83"/>
      <c r="D34" s="83"/>
      <c r="E34" s="37"/>
      <c r="F34" s="30"/>
    </row>
    <row r="35" spans="1:6" ht="14.25" x14ac:dyDescent="0.2">
      <c r="A35" s="30"/>
      <c r="B35" s="83"/>
      <c r="C35" s="83"/>
      <c r="D35" s="83"/>
      <c r="E35" s="37"/>
      <c r="F35" s="30"/>
    </row>
    <row r="36" spans="1:6" ht="14.25" x14ac:dyDescent="0.2">
      <c r="A36" s="30"/>
      <c r="B36" s="83" t="s">
        <v>70</v>
      </c>
      <c r="C36" s="83"/>
      <c r="D36" s="83"/>
      <c r="E36" s="37">
        <f>0.5*225</f>
        <v>112.5</v>
      </c>
      <c r="F36" s="30"/>
    </row>
    <row r="37" spans="1:6" ht="14.25" x14ac:dyDescent="0.2">
      <c r="A37" s="30"/>
      <c r="B37" s="83"/>
      <c r="C37" s="83"/>
      <c r="D37" s="83"/>
      <c r="E37" s="37"/>
      <c r="F37" s="30"/>
    </row>
    <row r="38" spans="1:6" ht="14.25" x14ac:dyDescent="0.2">
      <c r="A38" s="30"/>
      <c r="B38" s="83"/>
      <c r="C38" s="83"/>
      <c r="D38" s="83"/>
      <c r="E38" s="37"/>
      <c r="F38" s="30"/>
    </row>
    <row r="39" spans="1:6" ht="14.25" x14ac:dyDescent="0.2">
      <c r="A39" s="30"/>
      <c r="B39" s="83"/>
      <c r="C39" s="83"/>
      <c r="D39" s="83"/>
      <c r="E39" s="37"/>
      <c r="F39" s="30"/>
    </row>
    <row r="40" spans="1:6" ht="14.25" x14ac:dyDescent="0.2">
      <c r="A40" s="30"/>
      <c r="B40" s="83"/>
      <c r="C40" s="83"/>
      <c r="D40" s="83"/>
      <c r="E40" s="37"/>
      <c r="F40" s="30"/>
    </row>
    <row r="41" spans="1:6" ht="13.5" customHeight="1" x14ac:dyDescent="0.2">
      <c r="A41" s="30"/>
      <c r="B41" s="83"/>
      <c r="C41" s="83"/>
      <c r="D41" s="83"/>
      <c r="E41" s="37"/>
      <c r="F41" s="30"/>
    </row>
    <row r="42" spans="1:6" ht="14.25" x14ac:dyDescent="0.2">
      <c r="A42" s="30"/>
      <c r="B42" s="83"/>
      <c r="C42" s="83"/>
      <c r="D42" s="83"/>
      <c r="E42" s="37"/>
      <c r="F42" s="30"/>
    </row>
    <row r="43" spans="1:6" ht="14.25" x14ac:dyDescent="0.2">
      <c r="A43" s="30"/>
      <c r="B43" s="83"/>
      <c r="C43" s="83"/>
      <c r="D43" s="83"/>
      <c r="E43" s="37"/>
      <c r="F43" s="30"/>
    </row>
    <row r="44" spans="1:6" ht="14.25" x14ac:dyDescent="0.2">
      <c r="A44" s="30"/>
      <c r="B44" s="83"/>
      <c r="C44" s="83"/>
      <c r="D44" s="83"/>
      <c r="E44" s="37"/>
      <c r="F44" s="30"/>
    </row>
    <row r="45" spans="1:6" ht="14.25" x14ac:dyDescent="0.2">
      <c r="A45" s="30"/>
      <c r="B45" s="83"/>
      <c r="C45" s="83"/>
      <c r="D45" s="83"/>
      <c r="E45" s="37"/>
      <c r="F45" s="30"/>
    </row>
    <row r="46" spans="1:6" ht="14.25" x14ac:dyDescent="0.2">
      <c r="A46" s="30"/>
      <c r="B46" s="83"/>
      <c r="C46" s="83"/>
      <c r="D46" s="83"/>
      <c r="E46" s="37"/>
      <c r="F46" s="30"/>
    </row>
    <row r="47" spans="1:6" ht="14.25" x14ac:dyDescent="0.2">
      <c r="A47" s="30"/>
      <c r="B47" s="83"/>
      <c r="C47" s="83"/>
      <c r="D47" s="83"/>
      <c r="E47" s="37"/>
      <c r="F47" s="30"/>
    </row>
    <row r="48" spans="1:6" ht="14.25" x14ac:dyDescent="0.2">
      <c r="A48" s="30"/>
      <c r="B48" s="83"/>
      <c r="C48" s="83"/>
      <c r="D48" s="83"/>
      <c r="E48" s="37"/>
      <c r="F48" s="30"/>
    </row>
    <row r="49" spans="1:6" ht="14.25" x14ac:dyDescent="0.2">
      <c r="A49" s="30"/>
      <c r="B49" s="83"/>
      <c r="C49" s="83"/>
      <c r="D49" s="83"/>
      <c r="E49" s="37"/>
      <c r="F49" s="30"/>
    </row>
    <row r="50" spans="1:6" ht="14.25" x14ac:dyDescent="0.2">
      <c r="A50" s="30"/>
      <c r="B50" s="83"/>
      <c r="C50" s="83"/>
      <c r="D50" s="83"/>
      <c r="E50" s="37"/>
      <c r="F50" s="30"/>
    </row>
    <row r="51" spans="1:6" ht="14.25" x14ac:dyDescent="0.2">
      <c r="A51" s="30"/>
      <c r="B51" s="83"/>
      <c r="C51" s="83"/>
      <c r="D51" s="83"/>
      <c r="E51" s="37"/>
      <c r="F51" s="30"/>
    </row>
    <row r="52" spans="1:6" ht="14.25" x14ac:dyDescent="0.2">
      <c r="A52" s="30"/>
      <c r="B52" s="83"/>
      <c r="C52" s="83"/>
      <c r="D52" s="83"/>
      <c r="E52" s="37"/>
      <c r="F52" s="30"/>
    </row>
    <row r="53" spans="1:6" ht="14.25" x14ac:dyDescent="0.2">
      <c r="A53" s="30"/>
      <c r="B53" s="83"/>
      <c r="C53" s="83"/>
      <c r="D53" s="83"/>
      <c r="E53" s="37"/>
      <c r="F53" s="30"/>
    </row>
    <row r="54" spans="1:6" ht="14.25" x14ac:dyDescent="0.2">
      <c r="A54" s="30"/>
      <c r="B54" s="83"/>
      <c r="C54" s="83"/>
      <c r="D54" s="83"/>
      <c r="E54" s="37"/>
      <c r="F54" s="30"/>
    </row>
    <row r="55" spans="1:6" ht="14.25" x14ac:dyDescent="0.2">
      <c r="A55" s="30"/>
      <c r="B55" s="83"/>
      <c r="C55" s="83"/>
      <c r="D55" s="83"/>
      <c r="E55" s="37"/>
      <c r="F55" s="30"/>
    </row>
    <row r="56" spans="1:6" ht="14.25" x14ac:dyDescent="0.2">
      <c r="A56" s="30"/>
      <c r="B56" s="83"/>
      <c r="C56" s="83"/>
      <c r="D56" s="83"/>
      <c r="E56" s="37"/>
      <c r="F56" s="30"/>
    </row>
    <row r="57" spans="1:6" ht="14.25" x14ac:dyDescent="0.2">
      <c r="A57" s="30"/>
      <c r="B57" s="83"/>
      <c r="C57" s="83"/>
      <c r="D57" s="83"/>
      <c r="E57" s="37"/>
      <c r="F57" s="30"/>
    </row>
    <row r="58" spans="1:6" ht="14.25" x14ac:dyDescent="0.2">
      <c r="A58" s="30"/>
      <c r="B58" s="83"/>
      <c r="C58" s="83"/>
      <c r="D58" s="83"/>
      <c r="E58" s="37"/>
      <c r="F58" s="30"/>
    </row>
    <row r="59" spans="1:6" ht="14.25" x14ac:dyDescent="0.2">
      <c r="A59" s="30"/>
      <c r="B59" s="83"/>
      <c r="C59" s="83"/>
      <c r="D59" s="83"/>
      <c r="E59" s="37"/>
      <c r="F59" s="30"/>
    </row>
    <row r="60" spans="1:6" ht="14.25" x14ac:dyDescent="0.2">
      <c r="A60" s="30"/>
      <c r="B60" s="83"/>
      <c r="C60" s="83"/>
      <c r="D60" s="83"/>
      <c r="E60" s="37"/>
      <c r="F60" s="30"/>
    </row>
    <row r="61" spans="1:6" ht="14.25" x14ac:dyDescent="0.2">
      <c r="A61" s="30"/>
      <c r="B61" s="83"/>
      <c r="C61" s="83"/>
      <c r="D61" s="83"/>
      <c r="E61" s="37"/>
      <c r="F61" s="30"/>
    </row>
    <row r="62" spans="1:6" ht="14.25" x14ac:dyDescent="0.2">
      <c r="A62" s="30"/>
      <c r="B62" s="83"/>
      <c r="C62" s="83"/>
      <c r="D62" s="83"/>
      <c r="E62" s="37"/>
      <c r="F62" s="30"/>
    </row>
    <row r="63" spans="1:6" ht="14.25" x14ac:dyDescent="0.2">
      <c r="A63" s="30"/>
      <c r="B63" s="83"/>
      <c r="C63" s="83"/>
      <c r="D63" s="83"/>
      <c r="E63" s="37"/>
      <c r="F63" s="30"/>
    </row>
    <row r="64" spans="1:6" ht="14.25" x14ac:dyDescent="0.2">
      <c r="A64" s="30"/>
      <c r="B64" s="83"/>
      <c r="C64" s="83"/>
      <c r="D64" s="83"/>
      <c r="E64" s="37"/>
      <c r="F64" s="30"/>
    </row>
    <row r="65" spans="1:6" ht="14.25" x14ac:dyDescent="0.2">
      <c r="A65" s="30"/>
      <c r="B65" s="83"/>
      <c r="C65" s="83"/>
      <c r="D65" s="83"/>
      <c r="E65" s="37"/>
      <c r="F65" s="30"/>
    </row>
    <row r="66" spans="1:6" ht="14.25" x14ac:dyDescent="0.2">
      <c r="A66" s="30"/>
      <c r="B66" s="83"/>
      <c r="C66" s="83"/>
      <c r="D66" s="83"/>
      <c r="E66" s="37"/>
      <c r="F66" s="30"/>
    </row>
    <row r="67" spans="1:6" ht="14.25" x14ac:dyDescent="0.2">
      <c r="A67" s="30"/>
      <c r="B67" s="83"/>
      <c r="C67" s="83"/>
      <c r="D67" s="83"/>
      <c r="E67" s="37"/>
      <c r="F67" s="30"/>
    </row>
    <row r="68" spans="1:6" ht="14.25" x14ac:dyDescent="0.2">
      <c r="A68" s="30"/>
      <c r="B68" s="83"/>
      <c r="C68" s="83"/>
      <c r="D68" s="83"/>
      <c r="E68" s="37"/>
      <c r="F68" s="30"/>
    </row>
    <row r="69" spans="1:6" ht="14.25" x14ac:dyDescent="0.2">
      <c r="A69" s="30"/>
      <c r="B69" s="83"/>
      <c r="C69" s="83"/>
      <c r="D69" s="83"/>
      <c r="E69" s="37"/>
      <c r="F69" s="30"/>
    </row>
    <row r="70" spans="1:6" ht="14.25" x14ac:dyDescent="0.2">
      <c r="A70" s="30"/>
      <c r="B70" s="83"/>
      <c r="C70" s="83"/>
      <c r="D70" s="83"/>
      <c r="E70" s="37"/>
      <c r="F70" s="30"/>
    </row>
    <row r="71" spans="1:6" ht="14.25" x14ac:dyDescent="0.2">
      <c r="A71" s="30"/>
      <c r="B71" s="83"/>
      <c r="C71" s="83"/>
      <c r="D71" s="83"/>
      <c r="E71" s="37"/>
      <c r="F71" s="30"/>
    </row>
    <row r="72" spans="1:6" ht="14.25" x14ac:dyDescent="0.2">
      <c r="A72" s="30"/>
      <c r="B72" s="83"/>
      <c r="C72" s="83"/>
      <c r="D72" s="83"/>
      <c r="E72" s="37"/>
      <c r="F72" s="30"/>
    </row>
    <row r="73" spans="1:6" ht="14.25" x14ac:dyDescent="0.2">
      <c r="A73" s="30"/>
      <c r="B73" s="83"/>
      <c r="C73" s="83"/>
      <c r="D73" s="83"/>
      <c r="E73" s="37"/>
      <c r="F73" s="30"/>
    </row>
    <row r="74" spans="1:6" ht="13.5" customHeight="1" x14ac:dyDescent="0.2">
      <c r="A74" s="30"/>
      <c r="B74" s="83"/>
      <c r="C74" s="83"/>
      <c r="D74" s="83"/>
      <c r="E74" s="37"/>
      <c r="F74" s="30"/>
    </row>
    <row r="75" spans="1:6" ht="13.5" customHeight="1" x14ac:dyDescent="0.2">
      <c r="A75" s="30"/>
      <c r="B75" s="34" t="s">
        <v>45</v>
      </c>
      <c r="C75" s="35"/>
      <c r="D75" s="35"/>
      <c r="E75" s="38">
        <f>SUM(E34:E74)</f>
        <v>112.5</v>
      </c>
      <c r="F75" s="30"/>
    </row>
    <row r="76" spans="1:6" ht="13.5" customHeight="1" x14ac:dyDescent="0.2">
      <c r="A76" s="30"/>
      <c r="B76" s="43" t="s">
        <v>42</v>
      </c>
      <c r="C76" s="35"/>
      <c r="D76" s="35"/>
      <c r="E76" s="39">
        <v>0</v>
      </c>
      <c r="F76" s="30"/>
    </row>
    <row r="77" spans="1:6" ht="13.5" customHeight="1" x14ac:dyDescent="0.2">
      <c r="A77" s="30"/>
      <c r="B77" s="43" t="s">
        <v>43</v>
      </c>
      <c r="C77" s="35"/>
      <c r="D77" s="35"/>
      <c r="E77" s="39">
        <v>0</v>
      </c>
      <c r="F77" s="30"/>
    </row>
    <row r="78" spans="1:6" ht="13.5" customHeight="1" x14ac:dyDescent="0.2">
      <c r="A78" s="30"/>
      <c r="B78" s="34" t="s">
        <v>44</v>
      </c>
      <c r="C78" s="35"/>
      <c r="D78" s="35"/>
      <c r="E78" s="38">
        <f>SUM(E75:E77)</f>
        <v>112.5</v>
      </c>
      <c r="F78" s="30"/>
    </row>
    <row r="79" spans="1:6" ht="13.5" customHeight="1" x14ac:dyDescent="0.2">
      <c r="A79" s="30"/>
      <c r="B79" s="35" t="s">
        <v>6</v>
      </c>
      <c r="C79" s="40">
        <v>0.05</v>
      </c>
      <c r="D79" s="35"/>
      <c r="E79" s="44">
        <f>ROUND(E78*C79,2)</f>
        <v>5.63</v>
      </c>
      <c r="F79" s="30"/>
    </row>
    <row r="80" spans="1:6" ht="13.5" customHeight="1" x14ac:dyDescent="0.2">
      <c r="A80" s="30"/>
      <c r="B80" s="35" t="s">
        <v>5</v>
      </c>
      <c r="C80" s="51">
        <v>9.9750000000000005E-2</v>
      </c>
      <c r="D80" s="35"/>
      <c r="E80" s="45">
        <f>ROUND(E78*C80,2)</f>
        <v>11.22</v>
      </c>
      <c r="F80" s="30"/>
    </row>
    <row r="81" spans="1:6" ht="13.5" customHeight="1" x14ac:dyDescent="0.2">
      <c r="A81" s="30"/>
      <c r="B81" s="35"/>
      <c r="C81" s="35"/>
      <c r="D81" s="35"/>
      <c r="E81" s="41"/>
      <c r="F81" s="30"/>
    </row>
    <row r="82" spans="1:6" ht="16.5" customHeight="1" thickBot="1" x14ac:dyDescent="0.25">
      <c r="A82" s="30"/>
      <c r="B82" s="34" t="s">
        <v>46</v>
      </c>
      <c r="C82" s="35"/>
      <c r="D82" s="35"/>
      <c r="E82" s="42">
        <f>SUM(E78:E80)</f>
        <v>129.35</v>
      </c>
      <c r="F82" s="30"/>
    </row>
    <row r="83" spans="1:6" ht="15.75" thickTop="1" x14ac:dyDescent="0.2">
      <c r="A83" s="30"/>
      <c r="B83" s="86"/>
      <c r="C83" s="86"/>
      <c r="D83" s="86"/>
      <c r="E83" s="46"/>
      <c r="F83" s="30"/>
    </row>
    <row r="84" spans="1:6" ht="15" x14ac:dyDescent="0.2">
      <c r="A84" s="30"/>
      <c r="B84" s="85" t="s">
        <v>48</v>
      </c>
      <c r="C84" s="85"/>
      <c r="D84" s="85"/>
      <c r="E84" s="46">
        <v>0</v>
      </c>
      <c r="F84" s="30"/>
    </row>
    <row r="85" spans="1:6" ht="15" x14ac:dyDescent="0.2">
      <c r="A85" s="30"/>
      <c r="B85" s="86"/>
      <c r="C85" s="86"/>
      <c r="D85" s="86"/>
      <c r="E85" s="46"/>
      <c r="F85" s="30"/>
    </row>
    <row r="86" spans="1:6" ht="19.5" customHeight="1" x14ac:dyDescent="0.2">
      <c r="A86" s="30"/>
      <c r="B86" s="47" t="s">
        <v>47</v>
      </c>
      <c r="C86" s="48"/>
      <c r="D86" s="48"/>
      <c r="E86" s="49">
        <f>E82-E84</f>
        <v>129.35</v>
      </c>
      <c r="F86" s="30"/>
    </row>
    <row r="87" spans="1:6" ht="13.5" customHeight="1" x14ac:dyDescent="0.2">
      <c r="A87" s="30"/>
      <c r="B87" s="30"/>
      <c r="C87" s="30"/>
      <c r="D87" s="30"/>
      <c r="E87" s="30"/>
      <c r="F87" s="30"/>
    </row>
    <row r="88" spans="1:6" x14ac:dyDescent="0.2">
      <c r="A88" s="30"/>
      <c r="B88" s="30"/>
      <c r="C88" s="30"/>
      <c r="D88" s="30"/>
      <c r="E88" s="30"/>
      <c r="F88" s="30"/>
    </row>
    <row r="89" spans="1:6" x14ac:dyDescent="0.2">
      <c r="A89" s="30"/>
      <c r="B89" s="81"/>
      <c r="C89" s="81"/>
      <c r="D89" s="81"/>
      <c r="E89" s="81"/>
      <c r="F89" s="30"/>
    </row>
    <row r="90" spans="1:6" ht="14.25" x14ac:dyDescent="0.2">
      <c r="A90" s="89" t="s">
        <v>49</v>
      </c>
      <c r="B90" s="89"/>
      <c r="C90" s="89"/>
      <c r="D90" s="89"/>
      <c r="E90" s="89"/>
      <c r="F90" s="89"/>
    </row>
    <row r="91" spans="1:6" ht="14.25" x14ac:dyDescent="0.2">
      <c r="A91" s="87" t="s">
        <v>8</v>
      </c>
      <c r="B91" s="87"/>
      <c r="C91" s="87"/>
      <c r="D91" s="87"/>
      <c r="E91" s="87"/>
      <c r="F91" s="87"/>
    </row>
    <row r="92" spans="1:6" x14ac:dyDescent="0.2">
      <c r="A92" s="30"/>
      <c r="B92" s="30"/>
      <c r="C92" s="30"/>
      <c r="D92" s="30"/>
      <c r="E92" s="30"/>
      <c r="F92" s="30"/>
    </row>
    <row r="93" spans="1:6" x14ac:dyDescent="0.2">
      <c r="A93" s="30"/>
      <c r="B93" s="82"/>
      <c r="C93" s="82"/>
      <c r="D93" s="82"/>
      <c r="E93" s="82"/>
      <c r="F93" s="30"/>
    </row>
    <row r="94" spans="1:6" ht="15" x14ac:dyDescent="0.2">
      <c r="A94" s="88" t="s">
        <v>9</v>
      </c>
      <c r="B94" s="88"/>
      <c r="C94" s="88"/>
      <c r="D94" s="88"/>
      <c r="E94" s="88"/>
      <c r="F94" s="88"/>
    </row>
    <row r="96" spans="1:6" ht="39.75" customHeight="1" x14ac:dyDescent="0.2">
      <c r="B96" s="79"/>
      <c r="C96" s="80"/>
      <c r="D96" s="80"/>
    </row>
    <row r="97" spans="2:4" ht="13.5" customHeight="1" x14ac:dyDescent="0.2"/>
    <row r="98" spans="2:4" x14ac:dyDescent="0.2">
      <c r="B98" s="20"/>
      <c r="C98" s="20"/>
      <c r="D98" s="20"/>
    </row>
  </sheetData>
  <mergeCells count="51"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3:B85 B12:B20 B34:B74" xr:uid="{00000000-0002-0000-0500-000000000000}">
      <formula1>Liste_Activités</formula1>
    </dataValidation>
  </dataValidations>
  <printOptions horizontalCentered="1" verticalCentered="1"/>
  <pageMargins left="0" right="0" top="0" bottom="0" header="0" footer="0"/>
  <pageSetup scale="59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2:F98"/>
  <sheetViews>
    <sheetView view="pageBreakPreview" topLeftCell="A13" zoomScale="80" zoomScaleNormal="100" zoomScaleSheetLayoutView="80" workbookViewId="0">
      <selection activeCell="E36" sqref="E36"/>
    </sheetView>
  </sheetViews>
  <sheetFormatPr baseColWidth="10" defaultColWidth="11.42578125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4" t="s">
        <v>71</v>
      </c>
      <c r="C21" s="30"/>
      <c r="D21" s="30"/>
      <c r="E21" s="30"/>
      <c r="F21" s="30"/>
    </row>
    <row r="22" spans="1:6" ht="15" x14ac:dyDescent="0.2">
      <c r="A22" s="21"/>
      <c r="B22" s="35"/>
      <c r="C22" s="30"/>
      <c r="D22" s="30"/>
      <c r="E22" s="30"/>
      <c r="F22" s="30"/>
    </row>
    <row r="23" spans="1:6" ht="15" x14ac:dyDescent="0.2">
      <c r="A23" s="21"/>
      <c r="B23" s="35"/>
      <c r="C23" s="30"/>
      <c r="D23" s="30"/>
      <c r="E23" s="30"/>
      <c r="F23" s="30"/>
    </row>
    <row r="24" spans="1:6" ht="15" x14ac:dyDescent="0.2">
      <c r="A24" s="21"/>
      <c r="B24" s="34"/>
      <c r="C24" s="30"/>
      <c r="D24" s="30"/>
      <c r="E24" s="30"/>
      <c r="F24" s="30"/>
    </row>
    <row r="25" spans="1:6" ht="15" x14ac:dyDescent="0.2">
      <c r="A25" s="21"/>
      <c r="B25" s="34" t="s">
        <v>51</v>
      </c>
      <c r="C25" s="30"/>
      <c r="D25" s="30"/>
      <c r="E25" s="30"/>
      <c r="F25" s="30"/>
    </row>
    <row r="26" spans="1:6" ht="15" x14ac:dyDescent="0.2">
      <c r="A26" s="21"/>
      <c r="B26" s="35" t="s">
        <v>52</v>
      </c>
      <c r="C26" s="30"/>
      <c r="D26" s="30"/>
      <c r="E26" s="30"/>
      <c r="F26" s="30"/>
    </row>
    <row r="27" spans="1:6" ht="15" x14ac:dyDescent="0.2">
      <c r="A27" s="21"/>
      <c r="B27" s="35" t="s">
        <v>53</v>
      </c>
      <c r="C27" s="30"/>
      <c r="D27" s="30"/>
      <c r="E27" s="30"/>
      <c r="F27" s="30"/>
    </row>
    <row r="28" spans="1:6" x14ac:dyDescent="0.2">
      <c r="A28" s="22"/>
      <c r="B28" s="30"/>
      <c r="C28" s="32"/>
      <c r="D28" s="32"/>
      <c r="E28" s="33"/>
      <c r="F28" s="30"/>
    </row>
    <row r="29" spans="1:6" ht="15" x14ac:dyDescent="0.2">
      <c r="A29" s="21"/>
      <c r="B29" s="32"/>
      <c r="C29" s="32"/>
      <c r="D29" s="36" t="s">
        <v>41</v>
      </c>
      <c r="E29" s="36" t="s">
        <v>72</v>
      </c>
      <c r="F29" s="30"/>
    </row>
    <row r="30" spans="1:6" ht="13.5" thickBot="1" x14ac:dyDescent="0.25">
      <c r="A30" s="23"/>
      <c r="B30" s="23"/>
      <c r="C30" s="23"/>
      <c r="D30" s="23"/>
      <c r="E30" s="23"/>
      <c r="F30" s="29"/>
    </row>
    <row r="31" spans="1:6" s="50" customFormat="1" ht="21.75" customHeight="1" x14ac:dyDescent="0.2">
      <c r="A31" s="84" t="s">
        <v>0</v>
      </c>
      <c r="B31" s="84"/>
      <c r="C31" s="84"/>
      <c r="D31" s="84"/>
      <c r="E31" s="84"/>
      <c r="F31" s="84"/>
    </row>
    <row r="32" spans="1:6" x14ac:dyDescent="0.2">
      <c r="A32" s="21"/>
      <c r="B32" s="22"/>
      <c r="C32" s="21"/>
      <c r="D32" s="21"/>
      <c r="E32" s="21"/>
    </row>
    <row r="33" spans="1:6" ht="14.25" x14ac:dyDescent="0.2">
      <c r="A33" s="30"/>
      <c r="B33" s="31" t="s">
        <v>7</v>
      </c>
      <c r="C33" s="31"/>
      <c r="D33" s="31"/>
      <c r="E33" s="37"/>
      <c r="F33" s="30"/>
    </row>
    <row r="34" spans="1:6" ht="14.25" x14ac:dyDescent="0.2">
      <c r="A34" s="30"/>
      <c r="B34" s="83"/>
      <c r="C34" s="83"/>
      <c r="D34" s="83"/>
      <c r="E34" s="37"/>
      <c r="F34" s="30"/>
    </row>
    <row r="35" spans="1:6" ht="14.25" x14ac:dyDescent="0.2">
      <c r="A35" s="30"/>
      <c r="B35" s="83"/>
      <c r="C35" s="83"/>
      <c r="D35" s="83"/>
      <c r="E35" s="37"/>
      <c r="F35" s="30"/>
    </row>
    <row r="36" spans="1:6" ht="14.25" x14ac:dyDescent="0.2">
      <c r="A36" s="30"/>
      <c r="B36" s="83" t="s">
        <v>73</v>
      </c>
      <c r="C36" s="83"/>
      <c r="D36" s="83"/>
      <c r="E36" s="37">
        <f>0.5*225</f>
        <v>112.5</v>
      </c>
      <c r="F36" s="30"/>
    </row>
    <row r="37" spans="1:6" ht="14.25" x14ac:dyDescent="0.2">
      <c r="A37" s="30"/>
      <c r="B37" s="83"/>
      <c r="C37" s="83"/>
      <c r="D37" s="83"/>
      <c r="E37" s="37"/>
      <c r="F37" s="30"/>
    </row>
    <row r="38" spans="1:6" ht="14.25" x14ac:dyDescent="0.2">
      <c r="A38" s="30"/>
      <c r="B38" s="83"/>
      <c r="C38" s="83"/>
      <c r="D38" s="83"/>
      <c r="E38" s="37"/>
      <c r="F38" s="30"/>
    </row>
    <row r="39" spans="1:6" ht="14.25" x14ac:dyDescent="0.2">
      <c r="A39" s="30"/>
      <c r="B39" s="83"/>
      <c r="C39" s="83"/>
      <c r="D39" s="83"/>
      <c r="E39" s="37"/>
      <c r="F39" s="30"/>
    </row>
    <row r="40" spans="1:6" ht="14.25" x14ac:dyDescent="0.2">
      <c r="A40" s="30"/>
      <c r="B40" s="83"/>
      <c r="C40" s="83"/>
      <c r="D40" s="83"/>
      <c r="E40" s="37"/>
      <c r="F40" s="30"/>
    </row>
    <row r="41" spans="1:6" ht="13.5" customHeight="1" x14ac:dyDescent="0.2">
      <c r="A41" s="30"/>
      <c r="B41" s="83"/>
      <c r="C41" s="83"/>
      <c r="D41" s="83"/>
      <c r="E41" s="37"/>
      <c r="F41" s="30"/>
    </row>
    <row r="42" spans="1:6" ht="14.25" x14ac:dyDescent="0.2">
      <c r="A42" s="30"/>
      <c r="B42" s="83"/>
      <c r="C42" s="83"/>
      <c r="D42" s="83"/>
      <c r="E42" s="37"/>
      <c r="F42" s="30"/>
    </row>
    <row r="43" spans="1:6" ht="14.25" x14ac:dyDescent="0.2">
      <c r="A43" s="30"/>
      <c r="B43" s="83"/>
      <c r="C43" s="83"/>
      <c r="D43" s="83"/>
      <c r="E43" s="37"/>
      <c r="F43" s="30"/>
    </row>
    <row r="44" spans="1:6" ht="14.25" x14ac:dyDescent="0.2">
      <c r="A44" s="30"/>
      <c r="B44" s="83"/>
      <c r="C44" s="83"/>
      <c r="D44" s="83"/>
      <c r="E44" s="37"/>
      <c r="F44" s="30"/>
    </row>
    <row r="45" spans="1:6" ht="14.25" x14ac:dyDescent="0.2">
      <c r="A45" s="30"/>
      <c r="B45" s="83"/>
      <c r="C45" s="83"/>
      <c r="D45" s="83"/>
      <c r="E45" s="37"/>
      <c r="F45" s="30"/>
    </row>
    <row r="46" spans="1:6" ht="14.25" x14ac:dyDescent="0.2">
      <c r="A46" s="30"/>
      <c r="B46" s="83"/>
      <c r="C46" s="83"/>
      <c r="D46" s="83"/>
      <c r="E46" s="37"/>
      <c r="F46" s="30"/>
    </row>
    <row r="47" spans="1:6" ht="14.25" x14ac:dyDescent="0.2">
      <c r="A47" s="30"/>
      <c r="B47" s="83"/>
      <c r="C47" s="83"/>
      <c r="D47" s="83"/>
      <c r="E47" s="37"/>
      <c r="F47" s="30"/>
    </row>
    <row r="48" spans="1:6" ht="14.25" x14ac:dyDescent="0.2">
      <c r="A48" s="30"/>
      <c r="B48" s="83"/>
      <c r="C48" s="83"/>
      <c r="D48" s="83"/>
      <c r="E48" s="37"/>
      <c r="F48" s="30"/>
    </row>
    <row r="49" spans="1:6" ht="14.25" x14ac:dyDescent="0.2">
      <c r="A49" s="30"/>
      <c r="B49" s="83"/>
      <c r="C49" s="83"/>
      <c r="D49" s="83"/>
      <c r="E49" s="37"/>
      <c r="F49" s="30"/>
    </row>
    <row r="50" spans="1:6" ht="14.25" x14ac:dyDescent="0.2">
      <c r="A50" s="30"/>
      <c r="B50" s="83"/>
      <c r="C50" s="83"/>
      <c r="D50" s="83"/>
      <c r="E50" s="37"/>
      <c r="F50" s="30"/>
    </row>
    <row r="51" spans="1:6" ht="14.25" x14ac:dyDescent="0.2">
      <c r="A51" s="30"/>
      <c r="B51" s="83"/>
      <c r="C51" s="83"/>
      <c r="D51" s="83"/>
      <c r="E51" s="37"/>
      <c r="F51" s="30"/>
    </row>
    <row r="52" spans="1:6" ht="14.25" x14ac:dyDescent="0.2">
      <c r="A52" s="30"/>
      <c r="B52" s="83"/>
      <c r="C52" s="83"/>
      <c r="D52" s="83"/>
      <c r="E52" s="37"/>
      <c r="F52" s="30"/>
    </row>
    <row r="53" spans="1:6" ht="14.25" x14ac:dyDescent="0.2">
      <c r="A53" s="30"/>
      <c r="B53" s="83"/>
      <c r="C53" s="83"/>
      <c r="D53" s="83"/>
      <c r="E53" s="37"/>
      <c r="F53" s="30"/>
    </row>
    <row r="54" spans="1:6" ht="14.25" x14ac:dyDescent="0.2">
      <c r="A54" s="30"/>
      <c r="B54" s="83"/>
      <c r="C54" s="83"/>
      <c r="D54" s="83"/>
      <c r="E54" s="37"/>
      <c r="F54" s="30"/>
    </row>
    <row r="55" spans="1:6" ht="14.25" x14ac:dyDescent="0.2">
      <c r="A55" s="30"/>
      <c r="B55" s="83"/>
      <c r="C55" s="83"/>
      <c r="D55" s="83"/>
      <c r="E55" s="37"/>
      <c r="F55" s="30"/>
    </row>
    <row r="56" spans="1:6" ht="14.25" x14ac:dyDescent="0.2">
      <c r="A56" s="30"/>
      <c r="B56" s="83"/>
      <c r="C56" s="83"/>
      <c r="D56" s="83"/>
      <c r="E56" s="37"/>
      <c r="F56" s="30"/>
    </row>
    <row r="57" spans="1:6" ht="14.25" x14ac:dyDescent="0.2">
      <c r="A57" s="30"/>
      <c r="B57" s="83"/>
      <c r="C57" s="83"/>
      <c r="D57" s="83"/>
      <c r="E57" s="37"/>
      <c r="F57" s="30"/>
    </row>
    <row r="58" spans="1:6" ht="14.25" x14ac:dyDescent="0.2">
      <c r="A58" s="30"/>
      <c r="B58" s="83"/>
      <c r="C58" s="83"/>
      <c r="D58" s="83"/>
      <c r="E58" s="37"/>
      <c r="F58" s="30"/>
    </row>
    <row r="59" spans="1:6" ht="14.25" x14ac:dyDescent="0.2">
      <c r="A59" s="30"/>
      <c r="B59" s="83"/>
      <c r="C59" s="83"/>
      <c r="D59" s="83"/>
      <c r="E59" s="37"/>
      <c r="F59" s="30"/>
    </row>
    <row r="60" spans="1:6" ht="14.25" x14ac:dyDescent="0.2">
      <c r="A60" s="30"/>
      <c r="B60" s="83"/>
      <c r="C60" s="83"/>
      <c r="D60" s="83"/>
      <c r="E60" s="37"/>
      <c r="F60" s="30"/>
    </row>
    <row r="61" spans="1:6" ht="14.25" x14ac:dyDescent="0.2">
      <c r="A61" s="30"/>
      <c r="B61" s="83"/>
      <c r="C61" s="83"/>
      <c r="D61" s="83"/>
      <c r="E61" s="37"/>
      <c r="F61" s="30"/>
    </row>
    <row r="62" spans="1:6" ht="14.25" x14ac:dyDescent="0.2">
      <c r="A62" s="30"/>
      <c r="B62" s="83"/>
      <c r="C62" s="83"/>
      <c r="D62" s="83"/>
      <c r="E62" s="37"/>
      <c r="F62" s="30"/>
    </row>
    <row r="63" spans="1:6" ht="14.25" x14ac:dyDescent="0.2">
      <c r="A63" s="30"/>
      <c r="B63" s="83"/>
      <c r="C63" s="83"/>
      <c r="D63" s="83"/>
      <c r="E63" s="37"/>
      <c r="F63" s="30"/>
    </row>
    <row r="64" spans="1:6" ht="14.25" x14ac:dyDescent="0.2">
      <c r="A64" s="30"/>
      <c r="B64" s="83"/>
      <c r="C64" s="83"/>
      <c r="D64" s="83"/>
      <c r="E64" s="37"/>
      <c r="F64" s="30"/>
    </row>
    <row r="65" spans="1:6" ht="14.25" x14ac:dyDescent="0.2">
      <c r="A65" s="30"/>
      <c r="B65" s="83"/>
      <c r="C65" s="83"/>
      <c r="D65" s="83"/>
      <c r="E65" s="37"/>
      <c r="F65" s="30"/>
    </row>
    <row r="66" spans="1:6" ht="14.25" x14ac:dyDescent="0.2">
      <c r="A66" s="30"/>
      <c r="B66" s="83"/>
      <c r="C66" s="83"/>
      <c r="D66" s="83"/>
      <c r="E66" s="37"/>
      <c r="F66" s="30"/>
    </row>
    <row r="67" spans="1:6" ht="14.25" x14ac:dyDescent="0.2">
      <c r="A67" s="30"/>
      <c r="B67" s="83"/>
      <c r="C67" s="83"/>
      <c r="D67" s="83"/>
      <c r="E67" s="37"/>
      <c r="F67" s="30"/>
    </row>
    <row r="68" spans="1:6" ht="14.25" x14ac:dyDescent="0.2">
      <c r="A68" s="30"/>
      <c r="B68" s="83"/>
      <c r="C68" s="83"/>
      <c r="D68" s="83"/>
      <c r="E68" s="37"/>
      <c r="F68" s="30"/>
    </row>
    <row r="69" spans="1:6" ht="14.25" x14ac:dyDescent="0.2">
      <c r="A69" s="30"/>
      <c r="B69" s="83"/>
      <c r="C69" s="83"/>
      <c r="D69" s="83"/>
      <c r="E69" s="37"/>
      <c r="F69" s="30"/>
    </row>
    <row r="70" spans="1:6" ht="14.25" x14ac:dyDescent="0.2">
      <c r="A70" s="30"/>
      <c r="B70" s="83"/>
      <c r="C70" s="83"/>
      <c r="D70" s="83"/>
      <c r="E70" s="37"/>
      <c r="F70" s="30"/>
    </row>
    <row r="71" spans="1:6" ht="14.25" x14ac:dyDescent="0.2">
      <c r="A71" s="30"/>
      <c r="B71" s="83"/>
      <c r="C71" s="83"/>
      <c r="D71" s="83"/>
      <c r="E71" s="37"/>
      <c r="F71" s="30"/>
    </row>
    <row r="72" spans="1:6" ht="14.25" x14ac:dyDescent="0.2">
      <c r="A72" s="30"/>
      <c r="B72" s="83"/>
      <c r="C72" s="83"/>
      <c r="D72" s="83"/>
      <c r="E72" s="37"/>
      <c r="F72" s="30"/>
    </row>
    <row r="73" spans="1:6" ht="14.25" x14ac:dyDescent="0.2">
      <c r="A73" s="30"/>
      <c r="B73" s="83"/>
      <c r="C73" s="83"/>
      <c r="D73" s="83"/>
      <c r="E73" s="37"/>
      <c r="F73" s="30"/>
    </row>
    <row r="74" spans="1:6" ht="13.5" customHeight="1" x14ac:dyDescent="0.2">
      <c r="A74" s="30"/>
      <c r="B74" s="83"/>
      <c r="C74" s="83"/>
      <c r="D74" s="83"/>
      <c r="E74" s="37"/>
      <c r="F74" s="30"/>
    </row>
    <row r="75" spans="1:6" ht="13.5" customHeight="1" x14ac:dyDescent="0.2">
      <c r="A75" s="30"/>
      <c r="B75" s="34" t="s">
        <v>45</v>
      </c>
      <c r="C75" s="35"/>
      <c r="D75" s="35"/>
      <c r="E75" s="38">
        <f>SUM(E34:E74)</f>
        <v>112.5</v>
      </c>
      <c r="F75" s="30"/>
    </row>
    <row r="76" spans="1:6" ht="13.5" customHeight="1" x14ac:dyDescent="0.2">
      <c r="A76" s="30"/>
      <c r="B76" s="43" t="s">
        <v>42</v>
      </c>
      <c r="C76" s="35"/>
      <c r="D76" s="35"/>
      <c r="E76" s="39">
        <v>0</v>
      </c>
      <c r="F76" s="30"/>
    </row>
    <row r="77" spans="1:6" ht="13.5" customHeight="1" x14ac:dyDescent="0.2">
      <c r="A77" s="30"/>
      <c r="B77" s="43" t="s">
        <v>43</v>
      </c>
      <c r="C77" s="35"/>
      <c r="D77" s="35"/>
      <c r="E77" s="39">
        <v>0</v>
      </c>
      <c r="F77" s="30"/>
    </row>
    <row r="78" spans="1:6" ht="13.5" customHeight="1" x14ac:dyDescent="0.2">
      <c r="A78" s="30"/>
      <c r="B78" s="34" t="s">
        <v>44</v>
      </c>
      <c r="C78" s="35"/>
      <c r="D78" s="35"/>
      <c r="E78" s="38">
        <f>SUM(E75:E77)</f>
        <v>112.5</v>
      </c>
      <c r="F78" s="30"/>
    </row>
    <row r="79" spans="1:6" ht="13.5" customHeight="1" x14ac:dyDescent="0.2">
      <c r="A79" s="30"/>
      <c r="B79" s="35" t="s">
        <v>6</v>
      </c>
      <c r="C79" s="40">
        <v>0.05</v>
      </c>
      <c r="D79" s="35"/>
      <c r="E79" s="44">
        <f>ROUND(E78*C79,2)</f>
        <v>5.63</v>
      </c>
      <c r="F79" s="30"/>
    </row>
    <row r="80" spans="1:6" ht="13.5" customHeight="1" x14ac:dyDescent="0.2">
      <c r="A80" s="30"/>
      <c r="B80" s="35" t="s">
        <v>5</v>
      </c>
      <c r="C80" s="51">
        <v>9.9750000000000005E-2</v>
      </c>
      <c r="D80" s="35"/>
      <c r="E80" s="45">
        <f>ROUND(E78*C80,2)</f>
        <v>11.22</v>
      </c>
      <c r="F80" s="30"/>
    </row>
    <row r="81" spans="1:6" ht="13.5" customHeight="1" x14ac:dyDescent="0.2">
      <c r="A81" s="30"/>
      <c r="B81" s="35"/>
      <c r="C81" s="35"/>
      <c r="D81" s="35"/>
      <c r="E81" s="41"/>
      <c r="F81" s="30"/>
    </row>
    <row r="82" spans="1:6" ht="16.5" customHeight="1" thickBot="1" x14ac:dyDescent="0.25">
      <c r="A82" s="30"/>
      <c r="B82" s="34" t="s">
        <v>46</v>
      </c>
      <c r="C82" s="35"/>
      <c r="D82" s="35"/>
      <c r="E82" s="42">
        <f>SUM(E78:E80)</f>
        <v>129.35</v>
      </c>
      <c r="F82" s="30"/>
    </row>
    <row r="83" spans="1:6" ht="15.75" thickTop="1" x14ac:dyDescent="0.2">
      <c r="A83" s="30"/>
      <c r="B83" s="86"/>
      <c r="C83" s="86"/>
      <c r="D83" s="86"/>
      <c r="E83" s="46"/>
      <c r="F83" s="30"/>
    </row>
    <row r="84" spans="1:6" ht="15" x14ac:dyDescent="0.2">
      <c r="A84" s="30"/>
      <c r="B84" s="85" t="s">
        <v>48</v>
      </c>
      <c r="C84" s="85"/>
      <c r="D84" s="85"/>
      <c r="E84" s="46">
        <v>0</v>
      </c>
      <c r="F84" s="30"/>
    </row>
    <row r="85" spans="1:6" ht="15" x14ac:dyDescent="0.2">
      <c r="A85" s="30"/>
      <c r="B85" s="86"/>
      <c r="C85" s="86"/>
      <c r="D85" s="86"/>
      <c r="E85" s="46"/>
      <c r="F85" s="30"/>
    </row>
    <row r="86" spans="1:6" ht="19.5" customHeight="1" x14ac:dyDescent="0.2">
      <c r="A86" s="30"/>
      <c r="B86" s="47" t="s">
        <v>47</v>
      </c>
      <c r="C86" s="48"/>
      <c r="D86" s="48"/>
      <c r="E86" s="49">
        <f>E82-E84</f>
        <v>129.35</v>
      </c>
      <c r="F86" s="30"/>
    </row>
    <row r="87" spans="1:6" ht="13.5" customHeight="1" x14ac:dyDescent="0.2">
      <c r="A87" s="30"/>
      <c r="B87" s="30"/>
      <c r="C87" s="30"/>
      <c r="D87" s="30"/>
      <c r="E87" s="30"/>
      <c r="F87" s="30"/>
    </row>
    <row r="88" spans="1:6" x14ac:dyDescent="0.2">
      <c r="A88" s="30"/>
      <c r="B88" s="30"/>
      <c r="C88" s="30"/>
      <c r="D88" s="30"/>
      <c r="E88" s="30"/>
      <c r="F88" s="30"/>
    </row>
    <row r="89" spans="1:6" x14ac:dyDescent="0.2">
      <c r="A89" s="30"/>
      <c r="B89" s="81"/>
      <c r="C89" s="81"/>
      <c r="D89" s="81"/>
      <c r="E89" s="81"/>
      <c r="F89" s="30"/>
    </row>
    <row r="90" spans="1:6" ht="14.25" x14ac:dyDescent="0.2">
      <c r="A90" s="89" t="s">
        <v>49</v>
      </c>
      <c r="B90" s="89"/>
      <c r="C90" s="89"/>
      <c r="D90" s="89"/>
      <c r="E90" s="89"/>
      <c r="F90" s="89"/>
    </row>
    <row r="91" spans="1:6" ht="14.25" x14ac:dyDescent="0.2">
      <c r="A91" s="87" t="s">
        <v>8</v>
      </c>
      <c r="B91" s="87"/>
      <c r="C91" s="87"/>
      <c r="D91" s="87"/>
      <c r="E91" s="87"/>
      <c r="F91" s="87"/>
    </row>
    <row r="92" spans="1:6" x14ac:dyDescent="0.2">
      <c r="A92" s="30"/>
      <c r="B92" s="30"/>
      <c r="C92" s="30"/>
      <c r="D92" s="30"/>
      <c r="E92" s="30"/>
      <c r="F92" s="30"/>
    </row>
    <row r="93" spans="1:6" x14ac:dyDescent="0.2">
      <c r="A93" s="30"/>
      <c r="B93" s="82"/>
      <c r="C93" s="82"/>
      <c r="D93" s="82"/>
      <c r="E93" s="82"/>
      <c r="F93" s="30"/>
    </row>
    <row r="94" spans="1:6" ht="15" x14ac:dyDescent="0.2">
      <c r="A94" s="88" t="s">
        <v>9</v>
      </c>
      <c r="B94" s="88"/>
      <c r="C94" s="88"/>
      <c r="D94" s="88"/>
      <c r="E94" s="88"/>
      <c r="F94" s="88"/>
    </row>
    <row r="96" spans="1:6" ht="39.75" customHeight="1" x14ac:dyDescent="0.2">
      <c r="B96" s="79"/>
      <c r="C96" s="80"/>
      <c r="D96" s="80"/>
    </row>
    <row r="97" spans="2:4" ht="13.5" customHeight="1" x14ac:dyDescent="0.2"/>
    <row r="98" spans="2:4" x14ac:dyDescent="0.2">
      <c r="B98" s="20"/>
      <c r="C98" s="20"/>
      <c r="D98" s="20"/>
    </row>
  </sheetData>
  <mergeCells count="51"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3:B85 B12:B20 B34:B74" xr:uid="{00000000-0002-0000-0600-000000000000}">
      <formula1>Liste_Activités</formula1>
    </dataValidation>
  </dataValidations>
  <printOptions horizontalCentered="1"/>
  <pageMargins left="0" right="0" top="0" bottom="0" header="0" footer="0"/>
  <pageSetup paperSize="126" scale="84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2:F98"/>
  <sheetViews>
    <sheetView view="pageBreakPreview" zoomScale="80" zoomScaleNormal="100" zoomScaleSheetLayoutView="80" workbookViewId="0">
      <selection activeCell="B27" sqref="B27"/>
    </sheetView>
  </sheetViews>
  <sheetFormatPr baseColWidth="10" defaultColWidth="11.42578125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4" t="s">
        <v>75</v>
      </c>
      <c r="C21" s="30"/>
      <c r="D21" s="30"/>
      <c r="E21" s="30"/>
      <c r="F21" s="30"/>
    </row>
    <row r="22" spans="1:6" ht="15" x14ac:dyDescent="0.2">
      <c r="A22" s="21"/>
      <c r="B22" s="35"/>
      <c r="C22" s="30"/>
      <c r="D22" s="30"/>
      <c r="E22" s="30"/>
      <c r="F22" s="30"/>
    </row>
    <row r="23" spans="1:6" ht="15" x14ac:dyDescent="0.2">
      <c r="A23" s="21"/>
      <c r="B23" s="35"/>
      <c r="C23" s="30"/>
      <c r="D23" s="30"/>
      <c r="E23" s="30"/>
      <c r="F23" s="30"/>
    </row>
    <row r="24" spans="1:6" ht="15" x14ac:dyDescent="0.2">
      <c r="A24" s="21"/>
      <c r="B24" s="34"/>
      <c r="C24" s="30"/>
      <c r="D24" s="30"/>
      <c r="E24" s="30"/>
      <c r="F24" s="30"/>
    </row>
    <row r="25" spans="1:6" ht="15" x14ac:dyDescent="0.2">
      <c r="A25" s="21"/>
      <c r="B25" s="34" t="s">
        <v>51</v>
      </c>
      <c r="C25" s="30"/>
      <c r="D25" s="30"/>
      <c r="E25" s="30"/>
      <c r="F25" s="30"/>
    </row>
    <row r="26" spans="1:6" ht="15" x14ac:dyDescent="0.2">
      <c r="A26" s="21"/>
      <c r="B26" s="35" t="s">
        <v>52</v>
      </c>
      <c r="C26" s="30"/>
      <c r="D26" s="30"/>
      <c r="E26" s="30"/>
      <c r="F26" s="30"/>
    </row>
    <row r="27" spans="1:6" ht="15" x14ac:dyDescent="0.2">
      <c r="A27" s="21"/>
      <c r="B27" s="35" t="s">
        <v>53</v>
      </c>
      <c r="C27" s="30"/>
      <c r="D27" s="30"/>
      <c r="E27" s="30"/>
      <c r="F27" s="30"/>
    </row>
    <row r="28" spans="1:6" x14ac:dyDescent="0.2">
      <c r="A28" s="22"/>
      <c r="B28" s="30"/>
      <c r="C28" s="32"/>
      <c r="D28" s="32"/>
      <c r="E28" s="33"/>
      <c r="F28" s="30"/>
    </row>
    <row r="29" spans="1:6" ht="15" x14ac:dyDescent="0.2">
      <c r="A29" s="21"/>
      <c r="B29" s="32"/>
      <c r="C29" s="32"/>
      <c r="D29" s="36" t="s">
        <v>41</v>
      </c>
      <c r="E29" s="36" t="s">
        <v>74</v>
      </c>
      <c r="F29" s="30"/>
    </row>
    <row r="30" spans="1:6" ht="13.5" thickBot="1" x14ac:dyDescent="0.25">
      <c r="A30" s="23"/>
      <c r="B30" s="23"/>
      <c r="C30" s="23"/>
      <c r="D30" s="23"/>
      <c r="E30" s="23"/>
      <c r="F30" s="29"/>
    </row>
    <row r="31" spans="1:6" s="50" customFormat="1" ht="21.75" customHeight="1" x14ac:dyDescent="0.2">
      <c r="A31" s="84" t="s">
        <v>0</v>
      </c>
      <c r="B31" s="84"/>
      <c r="C31" s="84"/>
      <c r="D31" s="84"/>
      <c r="E31" s="84"/>
      <c r="F31" s="84"/>
    </row>
    <row r="32" spans="1:6" x14ac:dyDescent="0.2">
      <c r="A32" s="21"/>
      <c r="B32" s="22"/>
      <c r="C32" s="21"/>
      <c r="D32" s="21"/>
      <c r="E32" s="21"/>
    </row>
    <row r="33" spans="1:6" ht="14.25" x14ac:dyDescent="0.2">
      <c r="A33" s="30"/>
      <c r="B33" s="31" t="s">
        <v>7</v>
      </c>
      <c r="C33" s="31"/>
      <c r="D33" s="31"/>
      <c r="E33" s="37"/>
      <c r="F33" s="30"/>
    </row>
    <row r="34" spans="1:6" ht="14.25" x14ac:dyDescent="0.2">
      <c r="A34" s="30"/>
      <c r="B34" s="83"/>
      <c r="C34" s="83"/>
      <c r="D34" s="83"/>
      <c r="E34" s="37"/>
      <c r="F34" s="30"/>
    </row>
    <row r="35" spans="1:6" ht="14.25" x14ac:dyDescent="0.2">
      <c r="A35" s="30"/>
      <c r="B35" s="83"/>
      <c r="C35" s="83"/>
      <c r="D35" s="83"/>
      <c r="E35" s="37"/>
      <c r="F35" s="30"/>
    </row>
    <row r="36" spans="1:6" ht="14.25" x14ac:dyDescent="0.2">
      <c r="A36" s="30"/>
      <c r="B36" s="83" t="s">
        <v>73</v>
      </c>
      <c r="C36" s="83"/>
      <c r="D36" s="83"/>
      <c r="E36" s="37">
        <f>-0.5*225</f>
        <v>-112.5</v>
      </c>
      <c r="F36" s="30"/>
    </row>
    <row r="37" spans="1:6" ht="14.25" x14ac:dyDescent="0.2">
      <c r="A37" s="30"/>
      <c r="B37" s="83"/>
      <c r="C37" s="83"/>
      <c r="D37" s="83"/>
      <c r="E37" s="37"/>
      <c r="F37" s="30"/>
    </row>
    <row r="38" spans="1:6" ht="14.25" x14ac:dyDescent="0.2">
      <c r="A38" s="30"/>
      <c r="B38" s="83"/>
      <c r="C38" s="83"/>
      <c r="D38" s="83"/>
      <c r="E38" s="37"/>
      <c r="F38" s="30"/>
    </row>
    <row r="39" spans="1:6" ht="14.25" x14ac:dyDescent="0.2">
      <c r="A39" s="30"/>
      <c r="B39" s="83"/>
      <c r="C39" s="83"/>
      <c r="D39" s="83"/>
      <c r="E39" s="37"/>
      <c r="F39" s="30"/>
    </row>
    <row r="40" spans="1:6" ht="14.25" x14ac:dyDescent="0.2">
      <c r="A40" s="30"/>
      <c r="B40" s="83"/>
      <c r="C40" s="83"/>
      <c r="D40" s="83"/>
      <c r="E40" s="37"/>
      <c r="F40" s="30"/>
    </row>
    <row r="41" spans="1:6" ht="13.5" customHeight="1" x14ac:dyDescent="0.2">
      <c r="A41" s="30"/>
      <c r="B41" s="83"/>
      <c r="C41" s="83"/>
      <c r="D41" s="83"/>
      <c r="E41" s="37"/>
      <c r="F41" s="30"/>
    </row>
    <row r="42" spans="1:6" ht="14.25" x14ac:dyDescent="0.2">
      <c r="A42" s="30"/>
      <c r="B42" s="83"/>
      <c r="C42" s="83"/>
      <c r="D42" s="83"/>
      <c r="E42" s="37"/>
      <c r="F42" s="30"/>
    </row>
    <row r="43" spans="1:6" ht="14.25" x14ac:dyDescent="0.2">
      <c r="A43" s="30"/>
      <c r="B43" s="83"/>
      <c r="C43" s="83"/>
      <c r="D43" s="83"/>
      <c r="E43" s="37"/>
      <c r="F43" s="30"/>
    </row>
    <row r="44" spans="1:6" ht="14.25" x14ac:dyDescent="0.2">
      <c r="A44" s="30"/>
      <c r="B44" s="83"/>
      <c r="C44" s="83"/>
      <c r="D44" s="83"/>
      <c r="E44" s="37"/>
      <c r="F44" s="30"/>
    </row>
    <row r="45" spans="1:6" ht="14.25" x14ac:dyDescent="0.2">
      <c r="A45" s="30"/>
      <c r="B45" s="83"/>
      <c r="C45" s="83"/>
      <c r="D45" s="83"/>
      <c r="E45" s="37"/>
      <c r="F45" s="30"/>
    </row>
    <row r="46" spans="1:6" ht="14.25" x14ac:dyDescent="0.2">
      <c r="A46" s="30"/>
      <c r="B46" s="83"/>
      <c r="C46" s="83"/>
      <c r="D46" s="83"/>
      <c r="E46" s="37"/>
      <c r="F46" s="30"/>
    </row>
    <row r="47" spans="1:6" ht="14.25" x14ac:dyDescent="0.2">
      <c r="A47" s="30"/>
      <c r="B47" s="83"/>
      <c r="C47" s="83"/>
      <c r="D47" s="83"/>
      <c r="E47" s="37"/>
      <c r="F47" s="30"/>
    </row>
    <row r="48" spans="1:6" ht="14.25" x14ac:dyDescent="0.2">
      <c r="A48" s="30"/>
      <c r="B48" s="83"/>
      <c r="C48" s="83"/>
      <c r="D48" s="83"/>
      <c r="E48" s="37"/>
      <c r="F48" s="30"/>
    </row>
    <row r="49" spans="1:6" ht="14.25" x14ac:dyDescent="0.2">
      <c r="A49" s="30"/>
      <c r="B49" s="83"/>
      <c r="C49" s="83"/>
      <c r="D49" s="83"/>
      <c r="E49" s="37"/>
      <c r="F49" s="30"/>
    </row>
    <row r="50" spans="1:6" ht="14.25" x14ac:dyDescent="0.2">
      <c r="A50" s="30"/>
      <c r="B50" s="83"/>
      <c r="C50" s="83"/>
      <c r="D50" s="83"/>
      <c r="E50" s="37"/>
      <c r="F50" s="30"/>
    </row>
    <row r="51" spans="1:6" ht="14.25" x14ac:dyDescent="0.2">
      <c r="A51" s="30"/>
      <c r="B51" s="83"/>
      <c r="C51" s="83"/>
      <c r="D51" s="83"/>
      <c r="E51" s="37"/>
      <c r="F51" s="30"/>
    </row>
    <row r="52" spans="1:6" ht="14.25" x14ac:dyDescent="0.2">
      <c r="A52" s="30"/>
      <c r="B52" s="83"/>
      <c r="C52" s="83"/>
      <c r="D52" s="83"/>
      <c r="E52" s="37"/>
      <c r="F52" s="30"/>
    </row>
    <row r="53" spans="1:6" ht="14.25" x14ac:dyDescent="0.2">
      <c r="A53" s="30"/>
      <c r="B53" s="83"/>
      <c r="C53" s="83"/>
      <c r="D53" s="83"/>
      <c r="E53" s="37"/>
      <c r="F53" s="30"/>
    </row>
    <row r="54" spans="1:6" ht="14.25" x14ac:dyDescent="0.2">
      <c r="A54" s="30"/>
      <c r="B54" s="83"/>
      <c r="C54" s="83"/>
      <c r="D54" s="83"/>
      <c r="E54" s="37"/>
      <c r="F54" s="30"/>
    </row>
    <row r="55" spans="1:6" ht="14.25" x14ac:dyDescent="0.2">
      <c r="A55" s="30"/>
      <c r="B55" s="83"/>
      <c r="C55" s="83"/>
      <c r="D55" s="83"/>
      <c r="E55" s="37"/>
      <c r="F55" s="30"/>
    </row>
    <row r="56" spans="1:6" ht="14.25" x14ac:dyDescent="0.2">
      <c r="A56" s="30"/>
      <c r="B56" s="83"/>
      <c r="C56" s="83"/>
      <c r="D56" s="83"/>
      <c r="E56" s="37"/>
      <c r="F56" s="30"/>
    </row>
    <row r="57" spans="1:6" ht="14.25" x14ac:dyDescent="0.2">
      <c r="A57" s="30"/>
      <c r="B57" s="83"/>
      <c r="C57" s="83"/>
      <c r="D57" s="83"/>
      <c r="E57" s="37"/>
      <c r="F57" s="30"/>
    </row>
    <row r="58" spans="1:6" ht="14.25" x14ac:dyDescent="0.2">
      <c r="A58" s="30"/>
      <c r="B58" s="83"/>
      <c r="C58" s="83"/>
      <c r="D58" s="83"/>
      <c r="E58" s="37"/>
      <c r="F58" s="30"/>
    </row>
    <row r="59" spans="1:6" ht="14.25" x14ac:dyDescent="0.2">
      <c r="A59" s="30"/>
      <c r="B59" s="83"/>
      <c r="C59" s="83"/>
      <c r="D59" s="83"/>
      <c r="E59" s="37"/>
      <c r="F59" s="30"/>
    </row>
    <row r="60" spans="1:6" ht="14.25" x14ac:dyDescent="0.2">
      <c r="A60" s="30"/>
      <c r="B60" s="83"/>
      <c r="C60" s="83"/>
      <c r="D60" s="83"/>
      <c r="E60" s="37"/>
      <c r="F60" s="30"/>
    </row>
    <row r="61" spans="1:6" ht="14.25" x14ac:dyDescent="0.2">
      <c r="A61" s="30"/>
      <c r="B61" s="83"/>
      <c r="C61" s="83"/>
      <c r="D61" s="83"/>
      <c r="E61" s="37"/>
      <c r="F61" s="30"/>
    </row>
    <row r="62" spans="1:6" ht="14.25" x14ac:dyDescent="0.2">
      <c r="A62" s="30"/>
      <c r="B62" s="83"/>
      <c r="C62" s="83"/>
      <c r="D62" s="83"/>
      <c r="E62" s="37"/>
      <c r="F62" s="30"/>
    </row>
    <row r="63" spans="1:6" ht="14.25" x14ac:dyDescent="0.2">
      <c r="A63" s="30"/>
      <c r="B63" s="83"/>
      <c r="C63" s="83"/>
      <c r="D63" s="83"/>
      <c r="E63" s="37"/>
      <c r="F63" s="30"/>
    </row>
    <row r="64" spans="1:6" ht="14.25" x14ac:dyDescent="0.2">
      <c r="A64" s="30"/>
      <c r="B64" s="83"/>
      <c r="C64" s="83"/>
      <c r="D64" s="83"/>
      <c r="E64" s="37"/>
      <c r="F64" s="30"/>
    </row>
    <row r="65" spans="1:6" ht="14.25" x14ac:dyDescent="0.2">
      <c r="A65" s="30"/>
      <c r="B65" s="83"/>
      <c r="C65" s="83"/>
      <c r="D65" s="83"/>
      <c r="E65" s="37"/>
      <c r="F65" s="30"/>
    </row>
    <row r="66" spans="1:6" ht="14.25" x14ac:dyDescent="0.2">
      <c r="A66" s="30"/>
      <c r="B66" s="83"/>
      <c r="C66" s="83"/>
      <c r="D66" s="83"/>
      <c r="E66" s="37"/>
      <c r="F66" s="30"/>
    </row>
    <row r="67" spans="1:6" ht="14.25" x14ac:dyDescent="0.2">
      <c r="A67" s="30"/>
      <c r="B67" s="83"/>
      <c r="C67" s="83"/>
      <c r="D67" s="83"/>
      <c r="E67" s="37"/>
      <c r="F67" s="30"/>
    </row>
    <row r="68" spans="1:6" ht="14.25" x14ac:dyDescent="0.2">
      <c r="A68" s="30"/>
      <c r="B68" s="83"/>
      <c r="C68" s="83"/>
      <c r="D68" s="83"/>
      <c r="E68" s="37"/>
      <c r="F68" s="30"/>
    </row>
    <row r="69" spans="1:6" ht="14.25" x14ac:dyDescent="0.2">
      <c r="A69" s="30"/>
      <c r="B69" s="83"/>
      <c r="C69" s="83"/>
      <c r="D69" s="83"/>
      <c r="E69" s="37"/>
      <c r="F69" s="30"/>
    </row>
    <row r="70" spans="1:6" ht="14.25" x14ac:dyDescent="0.2">
      <c r="A70" s="30"/>
      <c r="B70" s="83"/>
      <c r="C70" s="83"/>
      <c r="D70" s="83"/>
      <c r="E70" s="37"/>
      <c r="F70" s="30"/>
    </row>
    <row r="71" spans="1:6" ht="14.25" x14ac:dyDescent="0.2">
      <c r="A71" s="30"/>
      <c r="B71" s="83"/>
      <c r="C71" s="83"/>
      <c r="D71" s="83"/>
      <c r="E71" s="37"/>
      <c r="F71" s="30"/>
    </row>
    <row r="72" spans="1:6" ht="14.25" x14ac:dyDescent="0.2">
      <c r="A72" s="30"/>
      <c r="B72" s="83"/>
      <c r="C72" s="83"/>
      <c r="D72" s="83"/>
      <c r="E72" s="37"/>
      <c r="F72" s="30"/>
    </row>
    <row r="73" spans="1:6" ht="14.25" x14ac:dyDescent="0.2">
      <c r="A73" s="30"/>
      <c r="B73" s="83"/>
      <c r="C73" s="83"/>
      <c r="D73" s="83"/>
      <c r="E73" s="37"/>
      <c r="F73" s="30"/>
    </row>
    <row r="74" spans="1:6" ht="13.5" customHeight="1" x14ac:dyDescent="0.2">
      <c r="A74" s="30"/>
      <c r="B74" s="83"/>
      <c r="C74" s="83"/>
      <c r="D74" s="83"/>
      <c r="E74" s="37"/>
      <c r="F74" s="30"/>
    </row>
    <row r="75" spans="1:6" ht="13.5" customHeight="1" x14ac:dyDescent="0.2">
      <c r="A75" s="30"/>
      <c r="B75" s="34" t="s">
        <v>45</v>
      </c>
      <c r="C75" s="35"/>
      <c r="D75" s="35"/>
      <c r="E75" s="38">
        <f>SUM(E34:E74)</f>
        <v>-112.5</v>
      </c>
      <c r="F75" s="30"/>
    </row>
    <row r="76" spans="1:6" ht="13.5" customHeight="1" x14ac:dyDescent="0.2">
      <c r="A76" s="30"/>
      <c r="B76" s="43" t="s">
        <v>42</v>
      </c>
      <c r="C76" s="35"/>
      <c r="D76" s="35"/>
      <c r="E76" s="39">
        <v>0</v>
      </c>
      <c r="F76" s="30"/>
    </row>
    <row r="77" spans="1:6" ht="13.5" customHeight="1" x14ac:dyDescent="0.2">
      <c r="A77" s="30"/>
      <c r="B77" s="43" t="s">
        <v>43</v>
      </c>
      <c r="C77" s="35"/>
      <c r="D77" s="35"/>
      <c r="E77" s="39">
        <v>0</v>
      </c>
      <c r="F77" s="30"/>
    </row>
    <row r="78" spans="1:6" ht="13.5" customHeight="1" x14ac:dyDescent="0.2">
      <c r="A78" s="30"/>
      <c r="B78" s="34" t="s">
        <v>44</v>
      </c>
      <c r="C78" s="35"/>
      <c r="D78" s="35"/>
      <c r="E78" s="38">
        <f>SUM(E75:E77)</f>
        <v>-112.5</v>
      </c>
      <c r="F78" s="30"/>
    </row>
    <row r="79" spans="1:6" ht="13.5" customHeight="1" x14ac:dyDescent="0.2">
      <c r="A79" s="30"/>
      <c r="B79" s="35" t="s">
        <v>6</v>
      </c>
      <c r="C79" s="40">
        <v>0.05</v>
      </c>
      <c r="D79" s="35"/>
      <c r="E79" s="44">
        <f>ROUND(E78*C79,2)</f>
        <v>-5.63</v>
      </c>
      <c r="F79" s="30"/>
    </row>
    <row r="80" spans="1:6" ht="13.5" customHeight="1" x14ac:dyDescent="0.2">
      <c r="A80" s="30"/>
      <c r="B80" s="35" t="s">
        <v>5</v>
      </c>
      <c r="C80" s="51">
        <v>9.9750000000000005E-2</v>
      </c>
      <c r="D80" s="35"/>
      <c r="E80" s="45">
        <f>ROUND(E78*C80,2)</f>
        <v>-11.22</v>
      </c>
      <c r="F80" s="30"/>
    </row>
    <row r="81" spans="1:6" ht="13.5" customHeight="1" x14ac:dyDescent="0.2">
      <c r="A81" s="30"/>
      <c r="B81" s="35"/>
      <c r="C81" s="35"/>
      <c r="D81" s="35"/>
      <c r="E81" s="41"/>
      <c r="F81" s="30"/>
    </row>
    <row r="82" spans="1:6" ht="16.5" customHeight="1" thickBot="1" x14ac:dyDescent="0.25">
      <c r="A82" s="30"/>
      <c r="B82" s="34" t="s">
        <v>46</v>
      </c>
      <c r="C82" s="35"/>
      <c r="D82" s="35"/>
      <c r="E82" s="42">
        <f>SUM(E78:E80)</f>
        <v>-129.35</v>
      </c>
      <c r="F82" s="30"/>
    </row>
    <row r="83" spans="1:6" ht="15.75" thickTop="1" x14ac:dyDescent="0.2">
      <c r="A83" s="30"/>
      <c r="B83" s="86"/>
      <c r="C83" s="86"/>
      <c r="D83" s="86"/>
      <c r="E83" s="46"/>
      <c r="F83" s="30"/>
    </row>
    <row r="84" spans="1:6" ht="15" x14ac:dyDescent="0.2">
      <c r="A84" s="30"/>
      <c r="B84" s="85" t="s">
        <v>48</v>
      </c>
      <c r="C84" s="85"/>
      <c r="D84" s="85"/>
      <c r="E84" s="46">
        <v>0</v>
      </c>
      <c r="F84" s="30"/>
    </row>
    <row r="85" spans="1:6" ht="15" x14ac:dyDescent="0.2">
      <c r="A85" s="30"/>
      <c r="B85" s="86"/>
      <c r="C85" s="86"/>
      <c r="D85" s="86"/>
      <c r="E85" s="46"/>
      <c r="F85" s="30"/>
    </row>
    <row r="86" spans="1:6" ht="19.5" customHeight="1" x14ac:dyDescent="0.2">
      <c r="A86" s="30"/>
      <c r="B86" s="47" t="s">
        <v>47</v>
      </c>
      <c r="C86" s="48"/>
      <c r="D86" s="48"/>
      <c r="E86" s="49">
        <f>E82-E84</f>
        <v>-129.35</v>
      </c>
      <c r="F86" s="30"/>
    </row>
    <row r="87" spans="1:6" ht="13.5" customHeight="1" x14ac:dyDescent="0.2">
      <c r="A87" s="30"/>
      <c r="B87" s="30"/>
      <c r="C87" s="30"/>
      <c r="D87" s="30"/>
      <c r="E87" s="30"/>
      <c r="F87" s="30"/>
    </row>
    <row r="88" spans="1:6" x14ac:dyDescent="0.2">
      <c r="A88" s="30"/>
      <c r="B88" s="30"/>
      <c r="C88" s="30"/>
      <c r="D88" s="30"/>
      <c r="E88" s="30"/>
      <c r="F88" s="30"/>
    </row>
    <row r="89" spans="1:6" x14ac:dyDescent="0.2">
      <c r="A89" s="30"/>
      <c r="B89" s="81"/>
      <c r="C89" s="81"/>
      <c r="D89" s="81"/>
      <c r="E89" s="81"/>
      <c r="F89" s="30"/>
    </row>
    <row r="90" spans="1:6" ht="14.25" x14ac:dyDescent="0.2">
      <c r="A90" s="89" t="s">
        <v>49</v>
      </c>
      <c r="B90" s="89"/>
      <c r="C90" s="89"/>
      <c r="D90" s="89"/>
      <c r="E90" s="89"/>
      <c r="F90" s="89"/>
    </row>
    <row r="91" spans="1:6" ht="14.25" x14ac:dyDescent="0.2">
      <c r="A91" s="87" t="s">
        <v>8</v>
      </c>
      <c r="B91" s="87"/>
      <c r="C91" s="87"/>
      <c r="D91" s="87"/>
      <c r="E91" s="87"/>
      <c r="F91" s="87"/>
    </row>
    <row r="92" spans="1:6" x14ac:dyDescent="0.2">
      <c r="A92" s="30"/>
      <c r="B92" s="30"/>
      <c r="C92" s="30"/>
      <c r="D92" s="30"/>
      <c r="E92" s="30"/>
      <c r="F92" s="30"/>
    </row>
    <row r="93" spans="1:6" x14ac:dyDescent="0.2">
      <c r="A93" s="30"/>
      <c r="B93" s="82"/>
      <c r="C93" s="82"/>
      <c r="D93" s="82"/>
      <c r="E93" s="82"/>
      <c r="F93" s="30"/>
    </row>
    <row r="94" spans="1:6" ht="15" x14ac:dyDescent="0.2">
      <c r="A94" s="88" t="s">
        <v>9</v>
      </c>
      <c r="B94" s="88"/>
      <c r="C94" s="88"/>
      <c r="D94" s="88"/>
      <c r="E94" s="88"/>
      <c r="F94" s="88"/>
    </row>
    <row r="96" spans="1:6" ht="39.75" customHeight="1" x14ac:dyDescent="0.2">
      <c r="B96" s="79"/>
      <c r="C96" s="80"/>
      <c r="D96" s="80"/>
    </row>
    <row r="97" spans="2:4" ht="13.5" customHeight="1" x14ac:dyDescent="0.2"/>
    <row r="98" spans="2:4" x14ac:dyDescent="0.2">
      <c r="B98" s="20"/>
      <c r="C98" s="20"/>
      <c r="D98" s="20"/>
    </row>
  </sheetData>
  <mergeCells count="51">
    <mergeCell ref="B38:D38"/>
    <mergeCell ref="A31:F31"/>
    <mergeCell ref="B34:D34"/>
    <mergeCell ref="B35:D35"/>
    <mergeCell ref="B36:D36"/>
    <mergeCell ref="B37:D37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</mergeCells>
  <dataValidations count="1">
    <dataValidation type="list" allowBlank="1" showInputMessage="1" showErrorMessage="1" sqref="B83:B85 B12:B20 B34:B74" xr:uid="{00000000-0002-0000-0700-000000000000}">
      <formula1>Liste_Activités</formula1>
    </dataValidation>
  </dataValidations>
  <printOptions horizontalCentered="1"/>
  <pageMargins left="0" right="0" top="0" bottom="0" header="0" footer="0"/>
  <pageSetup paperSize="126" scale="84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2:F92"/>
  <sheetViews>
    <sheetView view="pageBreakPreview" topLeftCell="A4" zoomScale="80" zoomScaleNormal="100" zoomScaleSheetLayoutView="80" workbookViewId="0">
      <selection activeCell="B63" sqref="B63:D63"/>
    </sheetView>
  </sheetViews>
  <sheetFormatPr baseColWidth="10" defaultColWidth="11.42578125" defaultRowHeight="12.75" x14ac:dyDescent="0.2"/>
  <cols>
    <col min="1" max="1" width="5.140625" style="53" customWidth="1"/>
    <col min="2" max="2" width="120" style="53" customWidth="1"/>
    <col min="3" max="3" width="11.5703125" style="53" customWidth="1"/>
    <col min="4" max="4" width="17.5703125" style="53" customWidth="1"/>
    <col min="5" max="5" width="17.7109375" style="53" customWidth="1"/>
    <col min="6" max="6" width="10.5703125" style="53" customWidth="1"/>
    <col min="7" max="16384" width="11.42578125" style="53"/>
  </cols>
  <sheetData>
    <row r="12" spans="2:5" x14ac:dyDescent="0.2">
      <c r="B12" s="52"/>
      <c r="E12" s="54"/>
    </row>
    <row r="13" spans="2:5" x14ac:dyDescent="0.2">
      <c r="B13" s="52"/>
      <c r="E13" s="54"/>
    </row>
    <row r="14" spans="2:5" x14ac:dyDescent="0.2">
      <c r="B14" s="52"/>
      <c r="E14" s="54"/>
    </row>
    <row r="15" spans="2:5" x14ac:dyDescent="0.2">
      <c r="B15" s="52"/>
      <c r="E15" s="54"/>
    </row>
    <row r="16" spans="2:5" x14ac:dyDescent="0.2">
      <c r="B16" s="52"/>
      <c r="E16" s="54"/>
    </row>
    <row r="17" spans="1:6" x14ac:dyDescent="0.2">
      <c r="B17" s="52"/>
      <c r="E17" s="54"/>
    </row>
    <row r="18" spans="1:6" x14ac:dyDescent="0.2">
      <c r="B18" s="52"/>
      <c r="E18" s="54"/>
    </row>
    <row r="19" spans="1:6" x14ac:dyDescent="0.2">
      <c r="B19" s="52"/>
      <c r="E19" s="54"/>
    </row>
    <row r="20" spans="1:6" x14ac:dyDescent="0.2">
      <c r="B20" s="52"/>
      <c r="E20" s="54"/>
    </row>
    <row r="21" spans="1:6" ht="15" x14ac:dyDescent="0.2">
      <c r="A21" s="55"/>
      <c r="B21" s="56" t="s">
        <v>78</v>
      </c>
      <c r="C21" s="57"/>
      <c r="D21" s="57"/>
      <c r="E21" s="57"/>
      <c r="F21" s="57"/>
    </row>
    <row r="22" spans="1:6" ht="15" x14ac:dyDescent="0.2">
      <c r="A22" s="55"/>
      <c r="B22" s="58"/>
      <c r="C22" s="57"/>
      <c r="D22" s="57"/>
      <c r="E22" s="57"/>
      <c r="F22" s="57"/>
    </row>
    <row r="23" spans="1:6" ht="15" x14ac:dyDescent="0.2">
      <c r="A23" s="55"/>
      <c r="B23" s="58"/>
      <c r="C23" s="57"/>
      <c r="D23" s="57"/>
      <c r="E23" s="57"/>
      <c r="F23" s="57"/>
    </row>
    <row r="24" spans="1:6" ht="15" x14ac:dyDescent="0.2">
      <c r="A24" s="55"/>
      <c r="B24" s="56"/>
      <c r="C24" s="57"/>
      <c r="D24" s="57"/>
      <c r="E24" s="57"/>
      <c r="F24" s="57"/>
    </row>
    <row r="25" spans="1:6" ht="15" x14ac:dyDescent="0.2">
      <c r="A25" s="55"/>
      <c r="B25" s="34" t="s">
        <v>51</v>
      </c>
      <c r="C25" s="57"/>
      <c r="D25" s="57"/>
      <c r="E25" s="57"/>
      <c r="F25" s="57"/>
    </row>
    <row r="26" spans="1:6" ht="33.75" customHeight="1" x14ac:dyDescent="0.2">
      <c r="A26" s="55"/>
      <c r="B26" s="78" t="s">
        <v>79</v>
      </c>
      <c r="C26" s="57"/>
      <c r="D26" s="57"/>
      <c r="E26" s="57"/>
      <c r="F26" s="57"/>
    </row>
    <row r="27" spans="1:6" x14ac:dyDescent="0.2">
      <c r="A27" s="59"/>
      <c r="B27" s="57"/>
      <c r="C27" s="60"/>
      <c r="D27" s="60"/>
      <c r="E27" s="61"/>
      <c r="F27" s="57"/>
    </row>
    <row r="28" spans="1:6" ht="15" x14ac:dyDescent="0.2">
      <c r="A28" s="55"/>
      <c r="B28" s="60"/>
      <c r="C28" s="60"/>
      <c r="D28" s="62" t="s">
        <v>41</v>
      </c>
      <c r="E28" s="62" t="s">
        <v>80</v>
      </c>
      <c r="F28" s="57"/>
    </row>
    <row r="29" spans="1:6" ht="13.5" thickBot="1" x14ac:dyDescent="0.25">
      <c r="A29" s="63"/>
      <c r="B29" s="63"/>
      <c r="C29" s="63"/>
      <c r="D29" s="63"/>
      <c r="E29" s="63"/>
      <c r="F29" s="64"/>
    </row>
    <row r="30" spans="1:6" s="65" customFormat="1" ht="21.75" customHeight="1" x14ac:dyDescent="0.2">
      <c r="A30" s="91" t="s">
        <v>0</v>
      </c>
      <c r="B30" s="91"/>
      <c r="C30" s="91"/>
      <c r="D30" s="91"/>
      <c r="E30" s="91"/>
      <c r="F30" s="91"/>
    </row>
    <row r="31" spans="1:6" x14ac:dyDescent="0.2">
      <c r="A31" s="55"/>
      <c r="B31" s="59"/>
      <c r="C31" s="55"/>
      <c r="D31" s="55"/>
      <c r="E31" s="55"/>
    </row>
    <row r="32" spans="1:6" ht="14.25" x14ac:dyDescent="0.2">
      <c r="A32" s="57"/>
      <c r="B32" s="66" t="s">
        <v>7</v>
      </c>
      <c r="C32" s="66"/>
      <c r="D32" s="66"/>
      <c r="E32" s="67"/>
      <c r="F32" s="57"/>
    </row>
    <row r="33" spans="1:6" ht="14.25" x14ac:dyDescent="0.2">
      <c r="A33" s="57"/>
      <c r="B33" s="90"/>
      <c r="C33" s="90"/>
      <c r="D33" s="90"/>
      <c r="E33" s="67"/>
      <c r="F33" s="57"/>
    </row>
    <row r="34" spans="1:6" ht="14.25" x14ac:dyDescent="0.2">
      <c r="A34" s="57"/>
      <c r="B34" s="90"/>
      <c r="C34" s="90"/>
      <c r="D34" s="90"/>
      <c r="E34" s="67"/>
      <c r="F34" s="57"/>
    </row>
    <row r="35" spans="1:6" ht="14.25" x14ac:dyDescent="0.2">
      <c r="A35" s="57"/>
      <c r="B35" s="90" t="s">
        <v>81</v>
      </c>
      <c r="C35" s="90"/>
      <c r="D35" s="90"/>
      <c r="E35" s="67"/>
      <c r="F35" s="57"/>
    </row>
    <row r="36" spans="1:6" ht="14.25" x14ac:dyDescent="0.2">
      <c r="A36" s="57"/>
      <c r="B36" s="90"/>
      <c r="C36" s="90"/>
      <c r="D36" s="90"/>
      <c r="E36" s="67"/>
      <c r="F36" s="57"/>
    </row>
    <row r="37" spans="1:6" ht="14.25" x14ac:dyDescent="0.2">
      <c r="A37" s="57"/>
      <c r="B37" s="90"/>
      <c r="C37" s="90"/>
      <c r="D37" s="90"/>
      <c r="E37" s="67"/>
      <c r="F37" s="57"/>
    </row>
    <row r="38" spans="1:6" ht="14.25" x14ac:dyDescent="0.2">
      <c r="A38" s="57"/>
      <c r="B38" s="90"/>
      <c r="C38" s="90"/>
      <c r="D38" s="90"/>
      <c r="E38" s="67"/>
      <c r="F38" s="57"/>
    </row>
    <row r="39" spans="1:6" ht="14.25" x14ac:dyDescent="0.2">
      <c r="A39" s="57"/>
      <c r="B39" s="90"/>
      <c r="C39" s="90"/>
      <c r="D39" s="90"/>
      <c r="E39" s="67"/>
      <c r="F39" s="57"/>
    </row>
    <row r="40" spans="1:6" ht="14.25" x14ac:dyDescent="0.2">
      <c r="A40" s="57"/>
      <c r="B40" s="90"/>
      <c r="C40" s="90"/>
      <c r="D40" s="90"/>
      <c r="E40" s="67"/>
      <c r="F40" s="57"/>
    </row>
    <row r="41" spans="1:6" ht="14.25" x14ac:dyDescent="0.2">
      <c r="A41" s="57"/>
      <c r="B41" s="90"/>
      <c r="C41" s="90"/>
      <c r="D41" s="90"/>
      <c r="E41" s="67"/>
      <c r="F41" s="57"/>
    </row>
    <row r="42" spans="1:6" ht="14.25" x14ac:dyDescent="0.2">
      <c r="A42" s="57"/>
      <c r="B42" s="90"/>
      <c r="C42" s="90"/>
      <c r="D42" s="90"/>
      <c r="E42" s="67"/>
      <c r="F42" s="57"/>
    </row>
    <row r="43" spans="1:6" ht="14.25" x14ac:dyDescent="0.2">
      <c r="A43" s="57"/>
      <c r="B43" s="90"/>
      <c r="C43" s="90"/>
      <c r="D43" s="90"/>
      <c r="E43" s="67"/>
      <c r="F43" s="57"/>
    </row>
    <row r="44" spans="1:6" ht="14.25" x14ac:dyDescent="0.2">
      <c r="A44" s="57"/>
      <c r="B44" s="90"/>
      <c r="C44" s="90"/>
      <c r="D44" s="90"/>
      <c r="E44" s="67"/>
      <c r="F44" s="57"/>
    </row>
    <row r="45" spans="1:6" ht="14.25" x14ac:dyDescent="0.2">
      <c r="A45" s="57"/>
      <c r="B45" s="90"/>
      <c r="C45" s="90"/>
      <c r="D45" s="90"/>
      <c r="E45" s="67"/>
      <c r="F45" s="57"/>
    </row>
    <row r="46" spans="1:6" ht="14.25" x14ac:dyDescent="0.2">
      <c r="A46" s="57"/>
      <c r="B46" s="90"/>
      <c r="C46" s="90"/>
      <c r="D46" s="90"/>
      <c r="E46" s="67"/>
      <c r="F46" s="57"/>
    </row>
    <row r="47" spans="1:6" ht="14.25" x14ac:dyDescent="0.2">
      <c r="A47" s="57"/>
      <c r="B47" s="90"/>
      <c r="C47" s="90"/>
      <c r="D47" s="90"/>
      <c r="E47" s="67"/>
      <c r="F47" s="57"/>
    </row>
    <row r="48" spans="1:6" ht="14.25" x14ac:dyDescent="0.2">
      <c r="A48" s="57"/>
      <c r="B48" s="90"/>
      <c r="C48" s="90"/>
      <c r="D48" s="90"/>
      <c r="E48" s="67"/>
      <c r="F48" s="57"/>
    </row>
    <row r="49" spans="1:6" ht="14.25" x14ac:dyDescent="0.2">
      <c r="A49" s="57"/>
      <c r="B49" s="90"/>
      <c r="C49" s="90"/>
      <c r="D49" s="90"/>
      <c r="E49" s="67"/>
      <c r="F49" s="57"/>
    </row>
    <row r="50" spans="1:6" ht="14.25" x14ac:dyDescent="0.2">
      <c r="A50" s="57"/>
      <c r="B50" s="90"/>
      <c r="C50" s="90"/>
      <c r="D50" s="90"/>
      <c r="E50" s="67"/>
      <c r="F50" s="57"/>
    </row>
    <row r="51" spans="1:6" ht="14.25" x14ac:dyDescent="0.2">
      <c r="A51" s="57"/>
      <c r="B51" s="90"/>
      <c r="C51" s="90"/>
      <c r="D51" s="90"/>
      <c r="E51" s="67"/>
      <c r="F51" s="57"/>
    </row>
    <row r="52" spans="1:6" ht="14.25" x14ac:dyDescent="0.2">
      <c r="A52" s="57"/>
      <c r="B52" s="90"/>
      <c r="C52" s="90"/>
      <c r="D52" s="90"/>
      <c r="E52" s="67"/>
      <c r="F52" s="57"/>
    </row>
    <row r="53" spans="1:6" ht="14.25" x14ac:dyDescent="0.2">
      <c r="A53" s="57"/>
      <c r="B53" s="90"/>
      <c r="C53" s="90"/>
      <c r="D53" s="90"/>
      <c r="E53" s="67"/>
      <c r="F53" s="57"/>
    </row>
    <row r="54" spans="1:6" ht="14.25" x14ac:dyDescent="0.2">
      <c r="A54" s="57"/>
      <c r="B54" s="90"/>
      <c r="C54" s="90"/>
      <c r="D54" s="90"/>
      <c r="E54" s="67"/>
      <c r="F54" s="57"/>
    </row>
    <row r="55" spans="1:6" ht="14.25" x14ac:dyDescent="0.2">
      <c r="A55" s="57"/>
      <c r="B55" s="68"/>
      <c r="C55" s="68"/>
      <c r="D55" s="68"/>
      <c r="E55" s="67"/>
      <c r="F55" s="57"/>
    </row>
    <row r="56" spans="1:6" ht="14.25" x14ac:dyDescent="0.2">
      <c r="A56" s="57"/>
      <c r="B56" s="90"/>
      <c r="C56" s="90"/>
      <c r="D56" s="90"/>
      <c r="E56" s="67"/>
      <c r="F56" s="57"/>
    </row>
    <row r="57" spans="1:6" ht="14.25" x14ac:dyDescent="0.2">
      <c r="A57" s="57"/>
      <c r="B57" s="90"/>
      <c r="C57" s="90"/>
      <c r="D57" s="90"/>
      <c r="E57" s="67"/>
      <c r="F57" s="57"/>
    </row>
    <row r="58" spans="1:6" ht="14.25" x14ac:dyDescent="0.2">
      <c r="A58" s="57"/>
      <c r="B58" s="90"/>
      <c r="C58" s="90"/>
      <c r="D58" s="90"/>
      <c r="E58" s="67"/>
      <c r="F58" s="57"/>
    </row>
    <row r="59" spans="1:6" ht="14.25" x14ac:dyDescent="0.2">
      <c r="A59" s="57"/>
      <c r="B59" s="90"/>
      <c r="C59" s="90"/>
      <c r="D59" s="90"/>
      <c r="E59" s="67"/>
      <c r="F59" s="57"/>
    </row>
    <row r="60" spans="1:6" ht="14.25" x14ac:dyDescent="0.2">
      <c r="A60" s="57"/>
      <c r="B60" s="90"/>
      <c r="C60" s="90"/>
      <c r="D60" s="90"/>
      <c r="E60" s="67"/>
      <c r="F60" s="57"/>
    </row>
    <row r="61" spans="1:6" ht="14.25" x14ac:dyDescent="0.2">
      <c r="A61" s="57"/>
      <c r="B61" s="90"/>
      <c r="C61" s="90"/>
      <c r="D61" s="90"/>
      <c r="E61" s="67"/>
      <c r="F61" s="57"/>
    </row>
    <row r="62" spans="1:6" ht="14.25" x14ac:dyDescent="0.2">
      <c r="A62" s="57"/>
      <c r="B62" s="90"/>
      <c r="C62" s="90"/>
      <c r="D62" s="90"/>
      <c r="E62" s="67"/>
      <c r="F62" s="57"/>
    </row>
    <row r="63" spans="1:6" ht="14.25" x14ac:dyDescent="0.2">
      <c r="A63" s="57"/>
      <c r="B63" s="90"/>
      <c r="C63" s="90"/>
      <c r="D63" s="90"/>
      <c r="E63" s="67"/>
      <c r="F63" s="57"/>
    </row>
    <row r="64" spans="1:6" ht="14.25" x14ac:dyDescent="0.2">
      <c r="A64" s="57"/>
      <c r="B64" s="90"/>
      <c r="C64" s="90"/>
      <c r="D64" s="90"/>
      <c r="E64" s="67"/>
      <c r="F64" s="57"/>
    </row>
    <row r="65" spans="1:6" ht="14.25" x14ac:dyDescent="0.2">
      <c r="A65" s="57"/>
      <c r="B65" s="90"/>
      <c r="C65" s="90"/>
      <c r="D65" s="90"/>
      <c r="E65" s="67"/>
      <c r="F65" s="57"/>
    </row>
    <row r="66" spans="1:6" ht="14.25" x14ac:dyDescent="0.2">
      <c r="A66" s="57"/>
      <c r="B66" s="90"/>
      <c r="C66" s="90"/>
      <c r="D66" s="90"/>
      <c r="E66" s="67"/>
      <c r="F66" s="57"/>
    </row>
    <row r="67" spans="1:6" ht="14.25" x14ac:dyDescent="0.2">
      <c r="A67" s="57"/>
      <c r="B67" s="90"/>
      <c r="C67" s="90"/>
      <c r="D67" s="90"/>
      <c r="E67" s="67"/>
      <c r="F67" s="57"/>
    </row>
    <row r="68" spans="1:6" ht="13.5" customHeight="1" x14ac:dyDescent="0.2">
      <c r="A68" s="57"/>
      <c r="B68" s="90"/>
      <c r="C68" s="90"/>
      <c r="D68" s="90"/>
      <c r="E68" s="67"/>
      <c r="F68" s="57"/>
    </row>
    <row r="69" spans="1:6" ht="13.5" customHeight="1" x14ac:dyDescent="0.2">
      <c r="A69" s="57"/>
      <c r="B69" s="56" t="s">
        <v>45</v>
      </c>
      <c r="C69" s="58"/>
      <c r="D69" s="58"/>
      <c r="E69" s="38">
        <v>230</v>
      </c>
      <c r="F69" s="57"/>
    </row>
    <row r="70" spans="1:6" ht="13.5" customHeight="1" x14ac:dyDescent="0.2">
      <c r="A70" s="57"/>
      <c r="B70" s="69" t="s">
        <v>42</v>
      </c>
      <c r="C70" s="58"/>
      <c r="D70" s="58"/>
      <c r="E70" s="39">
        <v>0</v>
      </c>
      <c r="F70" s="57"/>
    </row>
    <row r="71" spans="1:6" ht="13.5" customHeight="1" x14ac:dyDescent="0.2">
      <c r="A71" s="57"/>
      <c r="B71" s="69" t="s">
        <v>43</v>
      </c>
      <c r="C71" s="58"/>
      <c r="D71" s="58"/>
      <c r="E71" s="39">
        <v>0</v>
      </c>
      <c r="F71" s="57"/>
    </row>
    <row r="72" spans="1:6" ht="13.5" customHeight="1" x14ac:dyDescent="0.2">
      <c r="A72" s="57"/>
      <c r="B72" s="56" t="s">
        <v>44</v>
      </c>
      <c r="C72" s="58"/>
      <c r="D72" s="58"/>
      <c r="E72" s="38">
        <f>SUM(E69:E71)</f>
        <v>230</v>
      </c>
      <c r="F72" s="57"/>
    </row>
    <row r="73" spans="1:6" ht="13.5" customHeight="1" x14ac:dyDescent="0.2">
      <c r="A73" s="57"/>
      <c r="B73" s="58" t="s">
        <v>6</v>
      </c>
      <c r="C73" s="70">
        <v>0.05</v>
      </c>
      <c r="D73" s="58"/>
      <c r="E73" s="44">
        <f>ROUND(E72*C73,2)</f>
        <v>11.5</v>
      </c>
      <c r="F73" s="57"/>
    </row>
    <row r="74" spans="1:6" ht="13.5" customHeight="1" x14ac:dyDescent="0.2">
      <c r="A74" s="57"/>
      <c r="B74" s="58" t="s">
        <v>5</v>
      </c>
      <c r="C74" s="71">
        <v>9.9750000000000005E-2</v>
      </c>
      <c r="D74" s="58"/>
      <c r="E74" s="45">
        <f>ROUND(E72*C74,2)</f>
        <v>22.94</v>
      </c>
      <c r="F74" s="57"/>
    </row>
    <row r="75" spans="1:6" ht="13.5" customHeight="1" x14ac:dyDescent="0.2">
      <c r="A75" s="57"/>
      <c r="B75" s="58"/>
      <c r="C75" s="58"/>
      <c r="D75" s="58"/>
      <c r="E75" s="72"/>
      <c r="F75" s="57"/>
    </row>
    <row r="76" spans="1:6" ht="16.5" customHeight="1" thickBot="1" x14ac:dyDescent="0.25">
      <c r="A76" s="57"/>
      <c r="B76" s="56" t="s">
        <v>46</v>
      </c>
      <c r="C76" s="58"/>
      <c r="D76" s="58"/>
      <c r="E76" s="42">
        <f>SUM(E72:E74)</f>
        <v>264.44</v>
      </c>
      <c r="F76" s="57"/>
    </row>
    <row r="77" spans="1:6" ht="15.75" thickTop="1" x14ac:dyDescent="0.2">
      <c r="A77" s="57"/>
      <c r="B77" s="96"/>
      <c r="C77" s="96"/>
      <c r="D77" s="96"/>
      <c r="E77" s="73"/>
      <c r="F77" s="57"/>
    </row>
    <row r="78" spans="1:6" ht="15" x14ac:dyDescent="0.2">
      <c r="A78" s="57"/>
      <c r="B78" s="97" t="s">
        <v>48</v>
      </c>
      <c r="C78" s="97"/>
      <c r="D78" s="97"/>
      <c r="E78" s="73">
        <v>0</v>
      </c>
      <c r="F78" s="57"/>
    </row>
    <row r="79" spans="1:6" ht="15" x14ac:dyDescent="0.2">
      <c r="A79" s="57"/>
      <c r="B79" s="96"/>
      <c r="C79" s="96"/>
      <c r="D79" s="96"/>
      <c r="E79" s="73"/>
      <c r="F79" s="57"/>
    </row>
    <row r="80" spans="1:6" ht="19.5" customHeight="1" x14ac:dyDescent="0.2">
      <c r="A80" s="57"/>
      <c r="B80" s="74" t="s">
        <v>47</v>
      </c>
      <c r="C80" s="75"/>
      <c r="D80" s="75"/>
      <c r="E80" s="76">
        <f>E76-E78</f>
        <v>264.44</v>
      </c>
      <c r="F80" s="57"/>
    </row>
    <row r="81" spans="1:6" ht="13.5" customHeight="1" x14ac:dyDescent="0.2">
      <c r="A81" s="57"/>
      <c r="B81" s="57"/>
      <c r="C81" s="57"/>
      <c r="D81" s="57"/>
      <c r="E81" s="57"/>
      <c r="F81" s="57"/>
    </row>
    <row r="82" spans="1:6" x14ac:dyDescent="0.2">
      <c r="A82" s="57"/>
      <c r="B82" s="57"/>
      <c r="C82" s="57"/>
      <c r="D82" s="57"/>
      <c r="E82" s="57"/>
      <c r="F82" s="57"/>
    </row>
    <row r="83" spans="1:6" x14ac:dyDescent="0.2">
      <c r="A83" s="57"/>
      <c r="B83" s="98"/>
      <c r="C83" s="98"/>
      <c r="D83" s="98"/>
      <c r="E83" s="98"/>
      <c r="F83" s="57"/>
    </row>
    <row r="84" spans="1:6" ht="14.25" x14ac:dyDescent="0.2">
      <c r="A84" s="99" t="s">
        <v>76</v>
      </c>
      <c r="B84" s="99"/>
      <c r="C84" s="99"/>
      <c r="D84" s="99"/>
      <c r="E84" s="99"/>
      <c r="F84" s="99"/>
    </row>
    <row r="85" spans="1:6" ht="14.25" x14ac:dyDescent="0.2">
      <c r="A85" s="100" t="s">
        <v>77</v>
      </c>
      <c r="B85" s="100"/>
      <c r="C85" s="100"/>
      <c r="D85" s="100"/>
      <c r="E85" s="100"/>
      <c r="F85" s="100"/>
    </row>
    <row r="86" spans="1:6" x14ac:dyDescent="0.2">
      <c r="A86" s="57"/>
      <c r="B86" s="57"/>
      <c r="C86" s="57"/>
      <c r="D86" s="57"/>
      <c r="E86" s="57"/>
      <c r="F86" s="57"/>
    </row>
    <row r="87" spans="1:6" x14ac:dyDescent="0.2">
      <c r="A87" s="57"/>
      <c r="B87" s="92"/>
      <c r="C87" s="92"/>
      <c r="D87" s="92"/>
      <c r="E87" s="92"/>
      <c r="F87" s="57"/>
    </row>
    <row r="88" spans="1:6" ht="15" x14ac:dyDescent="0.2">
      <c r="A88" s="93" t="s">
        <v>9</v>
      </c>
      <c r="B88" s="93"/>
      <c r="C88" s="93"/>
      <c r="D88" s="93"/>
      <c r="E88" s="93"/>
      <c r="F88" s="93"/>
    </row>
    <row r="90" spans="1:6" ht="39.75" customHeight="1" x14ac:dyDescent="0.2">
      <c r="B90" s="94"/>
      <c r="C90" s="95"/>
      <c r="D90" s="95"/>
    </row>
    <row r="91" spans="1:6" ht="13.5" customHeight="1" x14ac:dyDescent="0.2"/>
    <row r="92" spans="1:6" x14ac:dyDescent="0.2">
      <c r="B92" s="77"/>
      <c r="C92" s="77"/>
      <c r="D92" s="77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800-000000000000}">
      <formula1>Liste_Activités</formula1>
    </dataValidation>
  </dataValidations>
  <printOptions horizontalCentered="1"/>
  <pageMargins left="0" right="0" top="0" bottom="0" header="0" footer="0"/>
  <pageSetup paperSize="126" scale="84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28</vt:i4>
      </vt:variant>
      <vt:variant>
        <vt:lpstr>Plages nommées</vt:lpstr>
      </vt:variant>
      <vt:variant>
        <vt:i4>67</vt:i4>
      </vt:variant>
    </vt:vector>
  </HeadingPairs>
  <TitlesOfParts>
    <vt:vector size="95" baseType="lpstr">
      <vt:lpstr>7-12-10</vt:lpstr>
      <vt:lpstr>14-03-12</vt:lpstr>
      <vt:lpstr>13-11-12</vt:lpstr>
      <vt:lpstr>22-03-13</vt:lpstr>
      <vt:lpstr>23-05-13</vt:lpstr>
      <vt:lpstr>12-03-14</vt:lpstr>
      <vt:lpstr>10-07-14</vt:lpstr>
      <vt:lpstr>10-07-14 (2)</vt:lpstr>
      <vt:lpstr>05-05-15</vt:lpstr>
      <vt:lpstr>02-11-15</vt:lpstr>
      <vt:lpstr>24-11-16</vt:lpstr>
      <vt:lpstr>11-04-17</vt:lpstr>
      <vt:lpstr>02-07-17</vt:lpstr>
      <vt:lpstr>07-07-17</vt:lpstr>
      <vt:lpstr>28-06-19</vt:lpstr>
      <vt:lpstr>01-10-19</vt:lpstr>
      <vt:lpstr>06-03-20</vt:lpstr>
      <vt:lpstr>28-05-20</vt:lpstr>
      <vt:lpstr>27-10-20</vt:lpstr>
      <vt:lpstr>05-05-21</vt:lpstr>
      <vt:lpstr>18-06-21</vt:lpstr>
      <vt:lpstr>18-06-21 (2)</vt:lpstr>
      <vt:lpstr>05-02-22</vt:lpstr>
      <vt:lpstr>13-05-22</vt:lpstr>
      <vt:lpstr>15-10-22</vt:lpstr>
      <vt:lpstr>30-01-23</vt:lpstr>
      <vt:lpstr>12-05-24</vt:lpstr>
      <vt:lpstr>Activités</vt:lpstr>
      <vt:lpstr>'01-10-19'!a</vt:lpstr>
      <vt:lpstr>'02-07-17'!a</vt:lpstr>
      <vt:lpstr>'02-11-15'!a</vt:lpstr>
      <vt:lpstr>'05-02-22'!a</vt:lpstr>
      <vt:lpstr>'05-05-15'!a</vt:lpstr>
      <vt:lpstr>'05-05-21'!a</vt:lpstr>
      <vt:lpstr>'06-03-20'!a</vt:lpstr>
      <vt:lpstr>'07-07-17'!a</vt:lpstr>
      <vt:lpstr>'11-04-17'!a</vt:lpstr>
      <vt:lpstr>'12-05-24'!a</vt:lpstr>
      <vt:lpstr>'13-05-22'!a</vt:lpstr>
      <vt:lpstr>'15-10-22'!a</vt:lpstr>
      <vt:lpstr>'18-06-21'!a</vt:lpstr>
      <vt:lpstr>'18-06-21 (2)'!a</vt:lpstr>
      <vt:lpstr>'24-11-16'!a</vt:lpstr>
      <vt:lpstr>'27-10-20'!a</vt:lpstr>
      <vt:lpstr>'28-05-20'!a</vt:lpstr>
      <vt:lpstr>'28-06-19'!a</vt:lpstr>
      <vt:lpstr>'30-01-23'!a</vt:lpstr>
      <vt:lpstr>'01-10-19'!Liste_Activités</vt:lpstr>
      <vt:lpstr>'02-07-17'!Liste_Activités</vt:lpstr>
      <vt:lpstr>'02-11-15'!Liste_Activités</vt:lpstr>
      <vt:lpstr>'05-02-22'!Liste_Activités</vt:lpstr>
      <vt:lpstr>'05-05-15'!Liste_Activités</vt:lpstr>
      <vt:lpstr>'05-05-21'!Liste_Activités</vt:lpstr>
      <vt:lpstr>'06-03-20'!Liste_Activités</vt:lpstr>
      <vt:lpstr>'07-07-17'!Liste_Activités</vt:lpstr>
      <vt:lpstr>'11-04-17'!Liste_Activités</vt:lpstr>
      <vt:lpstr>'12-05-24'!Liste_Activités</vt:lpstr>
      <vt:lpstr>'13-05-22'!Liste_Activités</vt:lpstr>
      <vt:lpstr>'15-10-22'!Liste_Activités</vt:lpstr>
      <vt:lpstr>'18-06-21'!Liste_Activités</vt:lpstr>
      <vt:lpstr>'18-06-21 (2)'!Liste_Activités</vt:lpstr>
      <vt:lpstr>'24-11-16'!Liste_Activités</vt:lpstr>
      <vt:lpstr>'27-10-20'!Liste_Activités</vt:lpstr>
      <vt:lpstr>'28-05-20'!Liste_Activités</vt:lpstr>
      <vt:lpstr>'28-06-19'!Liste_Activités</vt:lpstr>
      <vt:lpstr>'30-01-23'!Liste_Activités</vt:lpstr>
      <vt:lpstr>Liste_Activités</vt:lpstr>
      <vt:lpstr>'01-10-19'!Zone_d_impression</vt:lpstr>
      <vt:lpstr>'02-07-17'!Zone_d_impression</vt:lpstr>
      <vt:lpstr>'02-11-15'!Zone_d_impression</vt:lpstr>
      <vt:lpstr>'05-02-22'!Zone_d_impression</vt:lpstr>
      <vt:lpstr>'05-05-15'!Zone_d_impression</vt:lpstr>
      <vt:lpstr>'05-05-21'!Zone_d_impression</vt:lpstr>
      <vt:lpstr>'06-03-20'!Zone_d_impression</vt:lpstr>
      <vt:lpstr>'07-07-17'!Zone_d_impression</vt:lpstr>
      <vt:lpstr>'10-07-14'!Zone_d_impression</vt:lpstr>
      <vt:lpstr>'10-07-14 (2)'!Zone_d_impression</vt:lpstr>
      <vt:lpstr>'11-04-17'!Zone_d_impression</vt:lpstr>
      <vt:lpstr>'12-03-14'!Zone_d_impression</vt:lpstr>
      <vt:lpstr>'12-05-24'!Zone_d_impression</vt:lpstr>
      <vt:lpstr>'13-05-22'!Zone_d_impression</vt:lpstr>
      <vt:lpstr>'13-11-12'!Zone_d_impression</vt:lpstr>
      <vt:lpstr>'14-03-12'!Zone_d_impression</vt:lpstr>
      <vt:lpstr>'15-10-22'!Zone_d_impression</vt:lpstr>
      <vt:lpstr>'18-06-21'!Zone_d_impression</vt:lpstr>
      <vt:lpstr>'18-06-21 (2)'!Zone_d_impression</vt:lpstr>
      <vt:lpstr>'22-03-13'!Zone_d_impression</vt:lpstr>
      <vt:lpstr>'23-05-13'!Zone_d_impression</vt:lpstr>
      <vt:lpstr>'24-11-16'!Zone_d_impression</vt:lpstr>
      <vt:lpstr>'27-10-20'!Zone_d_impression</vt:lpstr>
      <vt:lpstr>'28-05-20'!Zone_d_impression</vt:lpstr>
      <vt:lpstr>'28-06-19'!Zone_d_impression</vt:lpstr>
      <vt:lpstr>'30-01-23'!Zone_d_impression</vt:lpstr>
      <vt:lpstr>'7-12-10'!Zone_d_impression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2024-06-07T19:05:12Z</cp:lastPrinted>
  <dcterms:created xsi:type="dcterms:W3CDTF">1996-11-05T19:10:39Z</dcterms:created>
  <dcterms:modified xsi:type="dcterms:W3CDTF">2024-06-07T19:05:37Z</dcterms:modified>
</cp:coreProperties>
</file>