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F5F935B0-3AD0-42AE-8B6F-E6F64382123A}" xr6:coauthVersionLast="47" xr6:coauthVersionMax="47" xr10:uidLastSave="{00000000-0000-0000-0000-000000000000}"/>
  <bookViews>
    <workbookView xWindow="-120" yWindow="-120" windowWidth="38640" windowHeight="15840" firstSheet="2" activeTab="17" xr2:uid="{00000000-000D-0000-FFFF-FFFF00000000}"/>
  </bookViews>
  <sheets>
    <sheet name="01-07-15" sheetId="4" r:id="rId1"/>
    <sheet name="31-03-16" sheetId="6" r:id="rId2"/>
    <sheet name="28-07-16" sheetId="7" r:id="rId3"/>
    <sheet name="26-07-17" sheetId="8" r:id="rId4"/>
    <sheet name="14-06-18" sheetId="9" r:id="rId5"/>
    <sheet name="05-03-19" sheetId="10" r:id="rId6"/>
    <sheet name="28-06-19" sheetId="11" r:id="rId7"/>
    <sheet name="16-12-19" sheetId="12" r:id="rId8"/>
    <sheet name="16-03-20" sheetId="13" r:id="rId9"/>
    <sheet name="28-07-20" sheetId="14" r:id="rId10"/>
    <sheet name="16-12-20" sheetId="15" r:id="rId11"/>
    <sheet name="05-03-21" sheetId="16" r:id="rId12"/>
    <sheet name="21-07-21" sheetId="17" r:id="rId13"/>
    <sheet name="14-04-22" sheetId="18" r:id="rId14"/>
    <sheet name="22-12-22" sheetId="19" r:id="rId15"/>
    <sheet name="30-04-23" sheetId="20" r:id="rId16"/>
    <sheet name="10-12-23" sheetId="21" r:id="rId17"/>
    <sheet name="12-05-24" sheetId="22" r:id="rId18"/>
    <sheet name="Activités" sheetId="5" r:id="rId19"/>
  </sheets>
  <definedNames>
    <definedName name="Liste_Activités">Activités!$C$5:$C$45</definedName>
    <definedName name="Print_Area" localSheetId="0">'01-07-15'!$A$1:$F$89</definedName>
    <definedName name="Print_Area" localSheetId="5">'05-03-19'!$A$1:$F$86</definedName>
    <definedName name="Print_Area" localSheetId="11">'05-03-21'!$A$1:$F$91</definedName>
    <definedName name="Print_Area" localSheetId="16">'10-12-23'!$A$1:$F$90</definedName>
    <definedName name="Print_Area" localSheetId="17">'12-05-24'!$A$1:$F$90</definedName>
    <definedName name="Print_Area" localSheetId="13">'14-04-22'!$A$1:$F$89</definedName>
    <definedName name="Print_Area" localSheetId="4">'14-06-18'!$A$1:$F$89</definedName>
    <definedName name="Print_Area" localSheetId="8">'16-03-20'!$A$1:$F$88</definedName>
    <definedName name="Print_Area" localSheetId="7">'16-12-19'!$A$1:$F$88</definedName>
    <definedName name="Print_Area" localSheetId="10">'16-12-20'!$A$1:$F$90</definedName>
    <definedName name="Print_Area" localSheetId="12">'21-07-21'!$A$1:$F$90</definedName>
    <definedName name="Print_Area" localSheetId="14">'22-12-22'!$A$1:$F$90</definedName>
    <definedName name="Print_Area" localSheetId="3">'26-07-17'!$A$1:$F$89</definedName>
    <definedName name="Print_Area" localSheetId="6">'28-06-19'!$A$1:$F$86</definedName>
    <definedName name="Print_Area" localSheetId="2">'28-07-16'!$A$1:$F$89</definedName>
    <definedName name="Print_Area" localSheetId="9">'28-07-20'!$A$1:$F$90</definedName>
    <definedName name="Print_Area" localSheetId="15">'30-04-23'!$A$1:$F$90</definedName>
    <definedName name="Print_Area" localSheetId="1">'31-03-16'!$A$1:$F$89</definedName>
    <definedName name="Print_Area" localSheetId="18">Activités!$A$1:$D$45</definedName>
    <definedName name="_xlnm.Print_Area" localSheetId="0">'01-07-15'!$A$1:$F$89</definedName>
    <definedName name="_xlnm.Print_Area" localSheetId="5">'05-03-19'!$A$1:$F$86</definedName>
    <definedName name="_xlnm.Print_Area" localSheetId="11">'05-03-21'!$A$1:$F$91</definedName>
    <definedName name="_xlnm.Print_Area" localSheetId="16">'10-12-23'!$A$1:$F$90</definedName>
    <definedName name="_xlnm.Print_Area" localSheetId="17">'12-05-24'!$A$1:$F$90</definedName>
    <definedName name="_xlnm.Print_Area" localSheetId="13">'14-04-22'!$A$1:$F$89</definedName>
    <definedName name="_xlnm.Print_Area" localSheetId="4">'14-06-18'!$A$1:$F$89</definedName>
    <definedName name="_xlnm.Print_Area" localSheetId="8">'16-03-20'!$A$1:$F$88</definedName>
    <definedName name="_xlnm.Print_Area" localSheetId="7">'16-12-19'!$A$1:$F$88</definedName>
    <definedName name="_xlnm.Print_Area" localSheetId="10">'16-12-20'!$A$1:$F$90</definedName>
    <definedName name="_xlnm.Print_Area" localSheetId="12">'21-07-21'!$A$1:$F$90</definedName>
    <definedName name="_xlnm.Print_Area" localSheetId="14">'22-12-22'!$A$1:$F$90</definedName>
    <definedName name="_xlnm.Print_Area" localSheetId="3">'26-07-17'!$A$1:$F$89</definedName>
    <definedName name="_xlnm.Print_Area" localSheetId="6">'28-06-19'!$A$1:$F$86</definedName>
    <definedName name="_xlnm.Print_Area" localSheetId="2">'28-07-16'!$A$1:$F$89</definedName>
    <definedName name="_xlnm.Print_Area" localSheetId="9">'28-07-20'!$A$1:$F$90</definedName>
    <definedName name="_xlnm.Print_Area" localSheetId="15">'30-04-23'!$A$1:$F$90</definedName>
    <definedName name="_xlnm.Print_Area" localSheetId="1">'31-03-16'!$A$1:$F$89</definedName>
    <definedName name="Zone_impres_MI" localSheetId="5">#REF!</definedName>
    <definedName name="Zone_impres_MI" localSheetId="11">#REF!</definedName>
    <definedName name="Zone_impres_MI" localSheetId="16">#REF!</definedName>
    <definedName name="Zone_impres_MI" localSheetId="17">#REF!</definedName>
    <definedName name="Zone_impres_MI" localSheetId="13">#REF!</definedName>
    <definedName name="Zone_impres_MI" localSheetId="4">#REF!</definedName>
    <definedName name="Zone_impres_MI" localSheetId="8">#REF!</definedName>
    <definedName name="Zone_impres_MI" localSheetId="7">#REF!</definedName>
    <definedName name="Zone_impres_MI" localSheetId="10">#REF!</definedName>
    <definedName name="Zone_impres_MI" localSheetId="12">#REF!</definedName>
    <definedName name="Zone_impres_MI" localSheetId="14">#REF!</definedName>
    <definedName name="Zone_impres_MI" localSheetId="3">#REF!</definedName>
    <definedName name="Zone_impres_MI" localSheetId="6">#REF!</definedName>
    <definedName name="Zone_impres_MI" localSheetId="2">#REF!</definedName>
    <definedName name="Zone_impres_MI" localSheetId="9">#REF!</definedName>
    <definedName name="Zone_impres_MI" localSheetId="15">#REF!</definedName>
    <definedName name="Zone_impres_MI" localSheetId="1">#REF!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22" l="1"/>
  <c r="E73" i="22" s="1"/>
  <c r="E70" i="21"/>
  <c r="E73" i="21"/>
  <c r="E70" i="20"/>
  <c r="E73" i="20"/>
  <c r="E70" i="19"/>
  <c r="E73" i="19"/>
  <c r="E74" i="19"/>
  <c r="E75" i="19"/>
  <c r="E77" i="19"/>
  <c r="E81" i="19"/>
  <c r="E69" i="18"/>
  <c r="E72" i="18"/>
  <c r="E73" i="18"/>
  <c r="E74" i="18"/>
  <c r="E76" i="18"/>
  <c r="E80" i="18"/>
  <c r="E70" i="17"/>
  <c r="E73" i="17"/>
  <c r="E74" i="17"/>
  <c r="E75" i="17"/>
  <c r="E77" i="17"/>
  <c r="E81" i="17"/>
  <c r="E71" i="16"/>
  <c r="E74" i="16"/>
  <c r="E75" i="16"/>
  <c r="E76" i="16"/>
  <c r="E78" i="16"/>
  <c r="E82" i="16"/>
  <c r="E70" i="15"/>
  <c r="E73" i="15"/>
  <c r="E74" i="15"/>
  <c r="E75" i="15"/>
  <c r="E77" i="15"/>
  <c r="E81" i="15"/>
  <c r="E70" i="14"/>
  <c r="E73" i="14"/>
  <c r="E74" i="14"/>
  <c r="E75" i="14"/>
  <c r="E77" i="14"/>
  <c r="E81" i="14"/>
  <c r="E68" i="13"/>
  <c r="E71" i="13"/>
  <c r="E72" i="13"/>
  <c r="E73" i="13"/>
  <c r="E75" i="13"/>
  <c r="E79" i="13"/>
  <c r="E68" i="12"/>
  <c r="E71" i="12"/>
  <c r="E72" i="12"/>
  <c r="E73" i="12"/>
  <c r="E75" i="12"/>
  <c r="E79" i="12"/>
  <c r="E66" i="11"/>
  <c r="E69" i="11"/>
  <c r="E70" i="11"/>
  <c r="E71" i="11"/>
  <c r="E73" i="11"/>
  <c r="E77" i="11"/>
  <c r="E66" i="10"/>
  <c r="E69" i="10"/>
  <c r="E70" i="10"/>
  <c r="E71" i="10"/>
  <c r="E73" i="10"/>
  <c r="E77" i="10"/>
  <c r="E69" i="9"/>
  <c r="E72" i="9"/>
  <c r="E73" i="9"/>
  <c r="E74" i="9"/>
  <c r="E76" i="9"/>
  <c r="E80" i="9"/>
  <c r="E69" i="8"/>
  <c r="E72" i="8"/>
  <c r="E73" i="8"/>
  <c r="E74" i="8"/>
  <c r="E76" i="8"/>
  <c r="E80" i="8"/>
  <c r="E69" i="7"/>
  <c r="E72" i="7"/>
  <c r="E73" i="7"/>
  <c r="E74" i="7"/>
  <c r="E76" i="7"/>
  <c r="E80" i="7"/>
  <c r="E69" i="6"/>
  <c r="E72" i="6"/>
  <c r="E73" i="6"/>
  <c r="E74" i="6"/>
  <c r="E76" i="6"/>
  <c r="E80" i="6"/>
  <c r="E69" i="4"/>
  <c r="E72" i="4"/>
  <c r="E73" i="4"/>
  <c r="E74" i="4"/>
  <c r="E76" i="4"/>
  <c r="E80" i="4"/>
  <c r="E75" i="22" l="1"/>
  <c r="E74" i="22"/>
  <c r="E77" i="22" s="1"/>
  <c r="E81" i="22" s="1"/>
  <c r="E75" i="21"/>
  <c r="E74" i="21"/>
  <c r="E77" i="21" s="1"/>
  <c r="E81" i="21" s="1"/>
  <c r="E74" i="20"/>
  <c r="E75" i="20"/>
  <c r="E77" i="20" l="1"/>
  <c r="E81" i="20" s="1"/>
</calcChain>
</file>

<file path=xl/sharedStrings.xml><?xml version="1.0" encoding="utf-8"?>
<sst xmlns="http://schemas.openxmlformats.org/spreadsheetml/2006/main" count="516" uniqueCount="185">
  <si>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</si>
  <si>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</si>
  <si>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</si>
  <si>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</si>
  <si>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</si>
  <si>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</si>
  <si>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</si>
  <si>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</si>
  <si>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</si>
  <si>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</si>
  <si>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</si>
  <si>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</si>
  <si>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</si>
  <si>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</si>
  <si>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</si>
  <si>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</si>
  <si>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</si>
  <si>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</si>
  <si>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</si>
  <si>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</si>
  <si>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</si>
  <si>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</si>
  <si>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</si>
  <si>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</si>
  <si>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</si>
  <si>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</si>
  <si>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</si>
  <si>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</si>
  <si>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</si>
  <si>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</si>
  <si>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</si>
  <si>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</si>
  <si>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</si>
  <si>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</si>
  <si>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</si>
  <si>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</si>
  <si>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</si>
  <si>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</si>
  <si>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</si>
  <si>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</si>
  <si>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1er juillet 2015</t>
  </si>
  <si>
    <t>DAVID CARDIGOS</t>
  </si>
  <si>
    <t>GESTION D. CARDIGOS M. D. INC</t>
  </si>
  <si>
    <t>415 rue Armand
Sainte-Madeleine Québec J0H 1S0</t>
  </si>
  <si>
    <t># 15158</t>
  </si>
  <si>
    <t xml:space="preserve"> - Rencontre avec vous aux bureaux de Boucherville;</t>
  </si>
  <si>
    <t xml:space="preserve"> - Diverses discussions téléphoniques avec vous, votre planificateur financier et le juriste;</t>
  </si>
  <si>
    <t>Le 31 mars 2016</t>
  </si>
  <si>
    <t># 16061</t>
  </si>
  <si>
    <t xml:space="preserve"> - Rencontre avec vous aux bureaux de Boucherville le 20 janvier 2016;</t>
  </si>
  <si>
    <t xml:space="preserve"> - Diverses discussions téléphoniques avec vous afin de répondre à diverses questions de fonctionnement ;</t>
  </si>
  <si>
    <t xml:space="preserve"> - Compléter les formulaires gouvernementaux d'obtention de numéros ;</t>
  </si>
  <si>
    <t xml:space="preserve"> - Démarches avec le courtier pour le transfert de l'assurance-vie ;</t>
  </si>
  <si>
    <t xml:space="preserve"> - Produire des formulaire T5 / Relevé 3 pour l'année 2015 ;</t>
  </si>
  <si>
    <t xml:space="preserve"> - Analyse des nouvelles mesure du Budget pour les transferts d'assurance-vie et analyse des situations possibles ;</t>
  </si>
  <si>
    <t xml:space="preserve"> - Discussions et courriels avec vous, le courtier d'assurance et les notaires pour le transfert d'assurance vs le budget ;</t>
  </si>
  <si>
    <t xml:space="preserve"> - Rencontre avec vous aux bureaux de Boucherville le 28 juillet 2016;</t>
  </si>
  <si>
    <t xml:space="preserve"> - Travail en lien avec le transfert de l'assurance à la société - échanges avec le courtier, courriels calculs, etc.</t>
  </si>
  <si>
    <t xml:space="preserve"> - Modifications au mémorandum fiscal pour finaliser la mise en place et transmettre le tout au notaire comme directives ;</t>
  </si>
  <si>
    <t xml:space="preserve"> - Lecture et rédaction de divers courriels avec vous pour répondre à diverses interrrogations ;</t>
  </si>
  <si>
    <t xml:space="preserve"> - Travail de comptabilité avec vous et avec Mme Choquette pour la préparation d'un état financier maison ;</t>
  </si>
  <si>
    <t xml:space="preserve"> - Produire la déclaration de revenus de la société pour l'année terminée le 30/04/2016 ;</t>
  </si>
  <si>
    <t xml:space="preserve"> - Révision de la documentation juridique préparée par le notaire pour le transfert de la police d'assurances ;</t>
  </si>
  <si>
    <t xml:space="preserve"> - Finalisation et préparation à la rencontre de finalisation de fin d'année ;</t>
  </si>
  <si>
    <t>Le 28 juillet 2016</t>
  </si>
  <si>
    <t># 16184</t>
  </si>
  <si>
    <t>Le 26 juillet 2017</t>
  </si>
  <si>
    <t># 17182</t>
  </si>
  <si>
    <t xml:space="preserve"> - Produire la déclaration de revenus de la société pour l'année terminée le 30/04/2017 ;</t>
  </si>
  <si>
    <t xml:space="preserve"> - Autres travaux tel qu'entendu ;</t>
  </si>
  <si>
    <t xml:space="preserve"> - Lecture et rédaction de divers courriels avec vous et Mme Choquette;</t>
  </si>
  <si>
    <t xml:space="preserve"> - Diverses discussions téléphoniques avec vous sur divers sujets et discussions avec Mme Choquette;</t>
  </si>
  <si>
    <t xml:space="preserve"> - Préparation des formulaires T5/Relevé 3 de 2016 et de ceux de 2017 à l'avance ;</t>
  </si>
  <si>
    <t xml:space="preserve"> - Fournir les informations demandées par RBC pour l'assurance-invalidité ;</t>
  </si>
  <si>
    <t xml:space="preserve"> - Analyse et détermination de la meilleure planification fiscale à faire pour l'année 2016 et pour 2017 ;</t>
  </si>
  <si>
    <t>Le 14 JUIN 2018</t>
  </si>
  <si>
    <t># 18155</t>
  </si>
  <si>
    <t xml:space="preserve"> - Analyse et détermination de la meilleure planification fiscale à faire pour l'année 2017 et pour 2018 ;</t>
  </si>
  <si>
    <t xml:space="preserve"> - Produire la déclaration de revenus de la société pour l'année terminée le 30/04/2018 ;</t>
  </si>
  <si>
    <t xml:space="preserve"> - Préparation des formulaires T5/Relevé 3 modifié de 2017 suite aux changements de loi et de ceux de 2018 à l'avance ;</t>
  </si>
  <si>
    <t># 19051</t>
  </si>
  <si>
    <t>Le 5 MARS 2019</t>
  </si>
  <si>
    <t xml:space="preserve"> - Diverses discussions téléphoniques avec vous depuis le 15 juin 2018 ;</t>
  </si>
  <si>
    <t xml:space="preserve"> - Analyses de l'optimisation salaire dividende et résumé des impacts ;</t>
  </si>
  <si>
    <t xml:space="preserve"> - Inscription aux numéros d'employeur, calcul des différents salaires de l'année, préparation des tableaux de calcul des charges sociales et des retenues à faire, validation des acomptes perso et compagnie effectués et adapter les directives, sommaire des directives par courriel ;</t>
  </si>
  <si>
    <t xml:space="preserve"> - Inscription à "Mon Dossier Entreprise" du Québec pour la société et directives au juriste pour document manquant et révision ;</t>
  </si>
  <si>
    <t xml:space="preserve"> - Refaire calculs pour modifier la période de paie pour reporter les remises au 15 mai, revoir vs le 20k de rétro reçu dans l'année, régler le problème et calculer les acomptes provisionnels supplémentaires à faire ;</t>
  </si>
  <si>
    <t xml:space="preserve"> - Analyse du service Ceridian et discussions téléphoniques avec eux ;</t>
  </si>
  <si>
    <t xml:space="preserve"> - Lecture et rédaction de divers courriels avec vous et Ceridian ;</t>
  </si>
  <si>
    <t>Le 28 JUIN 2019</t>
  </si>
  <si>
    <t># 19178</t>
  </si>
  <si>
    <t xml:space="preserve"> - Divers travaux tel qu'entendu ;</t>
  </si>
  <si>
    <t xml:space="preserve"> - Analyse de la comptabilité annuelle, voir les corrections à y apporter et fournir les différents ajustements à préparer à Mme Choquette ;</t>
  </si>
  <si>
    <t xml:space="preserve"> - Travail relativement aux salaires depuis le 6 mars 2019 - travail avec Ceridian, préparer les paies, effectuer les diverses corrections requises relative aux charges sociales, analyse et optimisation des versements. Gestion des liquidités, comptabilisation lors de la préparation des états financiers, optimisation fiscale en lien avec le décalage de fin d'année financière ;</t>
  </si>
  <si>
    <t xml:space="preserve"> - Optimisation fiscale de fin d'année ;</t>
  </si>
  <si>
    <t xml:space="preserve"> - Préparation des déclarations de revenus de la société pour l'année se terminant le 30/04/2019 ;</t>
  </si>
  <si>
    <t xml:space="preserve"> - Lecture et rédaction de divers courriels avec vous, Ceridian et Mme Choquette ;</t>
  </si>
  <si>
    <t xml:space="preserve"> - Diverses discussions téléphoniques avec vous, Céridian et Mme Choquette ;</t>
  </si>
  <si>
    <t>Le 16 DÉCEMBRE 2019</t>
  </si>
  <si>
    <t># 19332</t>
  </si>
  <si>
    <t xml:space="preserve"> - Travail relativement aux salaires depuis le 29/06/2019 - travail avec Ceridian, préparer les paies, analyse et optimisation des versements ;</t>
  </si>
  <si>
    <t xml:space="preserve"> - Mettre à jour les différents calculs relativements aux sommes en retard aux gouvernements ;</t>
  </si>
  <si>
    <t xml:space="preserve"> - Préparation à la rencontre et rencontre avec vous à nos bureaux pour déterminer votre coût de vie et optimisations financières ;</t>
  </si>
  <si>
    <t xml:space="preserve"> - Analyse des différents documents soumis relativement à votre séparation ;</t>
  </si>
  <si>
    <t xml:space="preserve"> - Diverses discussions téléphoniques avec vous relativement aux salaires, assurances-médicaments personnels vs par la société, etc ;</t>
  </si>
  <si>
    <t>Le 16 MARS 2020</t>
  </si>
  <si>
    <t># 20068</t>
  </si>
  <si>
    <t xml:space="preserve"> - Travail relativement aux salaires - travail avec Ceridian, préparer les paies, analyse et optimisation des versements, discussions téléphoniques, préparation du sommaire Relevé 1, tenter de faire modifier les retenues à la source en raison de la pension alimentaire pour ex-conjoint, modification au taux de FSS erroné avec Céridian ;</t>
  </si>
  <si>
    <t xml:space="preserve"> - Différentes discussions téléphoniques et courriels avec vous ;</t>
  </si>
  <si>
    <t>Le 28 JUILLET 2020</t>
  </si>
  <si>
    <t xml:space="preserve"> - Travail relativement aux salaires - Discussions téléphoniques, analyse et préparation des paies ;</t>
  </si>
  <si>
    <t xml:space="preserve"> - Analyse et réflexions sur la possibilité de réclamer le Compte d'Urgence pour les entreprises canadiennes ;</t>
  </si>
  <si>
    <t xml:space="preserve"> - Préparation de la déclaration de revenus de la société pour l'année se terminant au 30/04/2020 ;</t>
  </si>
  <si>
    <t xml:space="preserve"> - Travail avec votre comptable pour la préparation des états financiers annuels ;</t>
  </si>
  <si>
    <t xml:space="preserve"> - Travail avec vous sur votre comptabilité mensuelle ;</t>
  </si>
  <si>
    <t xml:space="preserve"> - Diverses discussions téléphoniques avec vous et votre comptable;</t>
  </si>
  <si>
    <t xml:space="preserve"> - Analyse de communications reçues du gouvernement ;</t>
  </si>
  <si>
    <t xml:space="preserve"> - Analyse des acomptes provisionnels requis pour l'année ;</t>
  </si>
  <si>
    <t xml:space="preserve"> - Préparer les différentes demandes de subventions salariales en raison de la COVID-19 et tentatives pour inscriptions au dépôt direct ;</t>
  </si>
  <si>
    <t># 20213</t>
  </si>
  <si>
    <t>Le 16 DÉCEMBRE 2020</t>
  </si>
  <si>
    <t xml:space="preserve"> - Analyse des documents reçus ;</t>
  </si>
  <si>
    <t># 20338</t>
  </si>
  <si>
    <t>Le 5 MARS 2021</t>
  </si>
  <si>
    <t># 21101</t>
  </si>
  <si>
    <t xml:space="preserve"> - Analyse de planification fiscale de fin d'année ;</t>
  </si>
  <si>
    <t xml:space="preserve"> - Travail relativement aux salaires - Préparation des feuillets fiscaux annuels, Préparation du sommaire Relevé 1, Préparer les paies de janvier à mars, analyse et optimisation des versements, discussions téléphoniques ;</t>
  </si>
  <si>
    <t># 21328</t>
  </si>
  <si>
    <t>Le 21 JUILLET 2021</t>
  </si>
  <si>
    <t xml:space="preserve"> - Préparer les documents relativement aux différentes demandes de vérifications ;</t>
  </si>
  <si>
    <t xml:space="preserve"> - Préparation de la demande de changement de fin d'exercice de la société ;</t>
  </si>
  <si>
    <t xml:space="preserve"> - Préparation de la déclaration de revenus de la société pour l'année se terminant au 30/04/2021 ;</t>
  </si>
  <si>
    <t>Le 14 AVRIL 2022</t>
  </si>
  <si>
    <t># 22136</t>
  </si>
  <si>
    <t xml:space="preserve"> - Travail relativement aux salaires - Discussions téléphoniques, et travail de fin d'année - conciliation, préparation des sommaires, etc. ;</t>
  </si>
  <si>
    <t xml:space="preserve"> - Analyse des divers avis de cotisation reçu, travail pour corrections, préparer les formulaires requis aux gouvernements, etc.</t>
  </si>
  <si>
    <t xml:space="preserve"> - Préparation de la déclaration de revenus de la société pour l'année se terminant au 31/12/2021 ;</t>
  </si>
  <si>
    <r>
      <t xml:space="preserve">Facturation relativement aux travaux effectués </t>
    </r>
    <r>
      <rPr>
        <b/>
        <u/>
        <sz val="11"/>
        <color rgb="FF625850"/>
        <rFont val="Verdana"/>
        <family val="2"/>
      </rPr>
      <t>depuis le 21/07/2021</t>
    </r>
    <r>
      <rPr>
        <sz val="11"/>
        <color rgb="FF625850"/>
        <rFont val="Verdana"/>
        <family val="2"/>
      </rPr>
      <t>, notamment:</t>
    </r>
  </si>
  <si>
    <t xml:space="preserve"> - Analyse de votre comptabilité annuelle et travaux de corrections et travail avec votre comptable pour la préparation des états financiers annuels ;</t>
  </si>
  <si>
    <t xml:space="preserve"> - Lecture, analyse et rédaction de divers courriels avec vous et votre comptable ;</t>
  </si>
  <si>
    <t>Le 22 DÉCEMBRE 2022</t>
  </si>
  <si>
    <t># 22482</t>
  </si>
  <si>
    <t xml:space="preserve"> - Analyse des avis de cotisation des gouvernements ;</t>
  </si>
  <si>
    <t xml:space="preserve"> - Discussion téléphonique avec vous ;</t>
  </si>
  <si>
    <t xml:space="preserve"> - Travail relativement à préparer le fichier Excel nécessaire à la nouvelle comptabilité propre à votre société ;</t>
  </si>
  <si>
    <t xml:space="preserve"> - Lecture, analyse et rédaction de divers courriels avec vous ;</t>
  </si>
  <si>
    <t>Le 30 AVRIL 2023</t>
  </si>
  <si>
    <t># 23176</t>
  </si>
  <si>
    <t xml:space="preserve"> - Travail relativement aux salaires - Travail de fin d'année et de début d'année - conciliation, préparation des sommaires, etc. ;</t>
  </si>
  <si>
    <t xml:space="preserve"> - Recherches fiscales demandées en lien avec diverses demandes ;</t>
  </si>
  <si>
    <t xml:space="preserve"> - Préparation de la déclaration de revenus de la société ;</t>
  </si>
  <si>
    <t xml:space="preserve"> - Analyse de votre comptabilité annuelle et travaux de comptabilité pour la préparation des états financiers annuels aux fins d'impôts;</t>
  </si>
  <si>
    <t xml:space="preserve"> - Diverses discussions téléphoniques ;</t>
  </si>
  <si>
    <t xml:space="preserve"> - Lecture, analyse et rédaction de divers courriels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</si>
  <si>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</si>
  <si>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</si>
  <si>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</si>
  <si>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</si>
  <si>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</si>
  <si>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</si>
  <si>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</si>
  <si>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</si>
  <si>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</si>
  <si>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</si>
  <si>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</si>
  <si>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</si>
  <si>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</si>
  <si>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</si>
  <si>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</si>
  <si>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</si>
  <si>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</si>
  <si>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</si>
  <si>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</si>
  <si>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</si>
  <si>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Travail de mise à jour du registraire des entreprise du Québec suite à la nouvelle réforme ;</t>
  </si>
  <si>
    <t xml:space="preserve"> - Préparation du fichier comptable à utiliser pour 2023 ;</t>
  </si>
  <si>
    <t>Le 10 DÉCEMBRE 2023</t>
  </si>
  <si>
    <t># 23481</t>
  </si>
  <si>
    <t xml:space="preserve"> - Préparation de lettres de paiements aux gouvernements et directives ;</t>
  </si>
  <si>
    <t xml:space="preserve"> - Analyse des avis de cotisation reçus et des acomptes provisionnels ;</t>
  </si>
  <si>
    <t xml:space="preserve"> - Diverses discussions téléphoniques avec vous relativement à divers sujets ;</t>
  </si>
  <si>
    <t xml:space="preserve"> - Analyse de l'exigibilité du compte d'urgence ;</t>
  </si>
  <si>
    <t>Le 12 MAI 2024</t>
  </si>
  <si>
    <t># 24247</t>
  </si>
  <si>
    <t xml:space="preserve"> - Préparation du fichier comptable à utiliser pour la prochaine année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</si>
</sst>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12" fillId="0" borderId="0" xfId="0" applyFont="1" applyAlignment="1">
      <alignment horizontal="left" wrapText="1" indent="1" shrinkToFit="1"/>
    </xf>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11EB212-ECF1-4A82-9047-42AACFFDAD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1EA7639-C840-429D-8812-DDF07CA58C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AA67D0E-A89E-4D33-8280-BE17F33988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DB8848-8195-4D28-8223-B9563F732C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8D233E6-6463-491C-9720-3E54163B52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FAB3BE-81C1-4B02-8B41-004D57F40D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F489673-5608-4C71-88EC-211CF73324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33D1FD-B8DB-4BEA-8E84-5A311C439B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6EB6C8-A4AC-4B63-A200-F94065210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D7597A-CAC1-40EA-BF43-4F8F2DE427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55E492-A2ED-4E60-A520-69F9B0C7D3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EC2226-C676-4D83-A2E6-F232DE58C9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588E67-823C-4A24-87BE-6112E2F61D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E040C1D-A9A2-403A-AA2A-BFC8FF38E2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72A375-B8E2-4C8E-AFB7-4E5851B9D8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1" zoomScale="80" zoomScaleNormal="100" zoomScaleSheetLayoutView="80" workbookViewId="0">
      <selection activeCell="I26" sqref="I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44</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45</v>
      </c>
      <c r="C35" s="50"/>
      <c r="D35" s="50"/>
      <c r="E35" s="28"/>
      <c r="F35" s="21"/>
    </row>
    <row r="36" spans="1:6" ht="14.25" x14ac:dyDescent="0.2">
      <c r="A36" s="21"/>
      <c r="B36" s="50"/>
      <c r="C36" s="50"/>
      <c r="D36" s="50"/>
      <c r="E36" s="28"/>
      <c r="F36" s="21"/>
    </row>
    <row r="37" spans="1:6" ht="14.25" x14ac:dyDescent="0.2">
      <c r="A37" s="21"/>
      <c r="B37" s="50"/>
      <c r="C37" s="50"/>
      <c r="D37" s="50"/>
      <c r="E37" s="28"/>
      <c r="F37" s="21"/>
    </row>
    <row r="38" spans="1:6" ht="14.25" x14ac:dyDescent="0.2">
      <c r="A38" s="21"/>
      <c r="B38" s="50" t="s">
        <v>35</v>
      </c>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t="s">
        <v>2</v>
      </c>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t="s">
        <v>8</v>
      </c>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t="s">
        <v>23</v>
      </c>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t="s">
        <v>21</v>
      </c>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t="s">
        <v>24</v>
      </c>
      <c r="C53" s="50"/>
      <c r="D53" s="50"/>
      <c r="E53" s="28"/>
      <c r="F53" s="21"/>
    </row>
    <row r="54" spans="1:6" ht="14.25" x14ac:dyDescent="0.2">
      <c r="A54" s="21"/>
      <c r="B54" s="50"/>
      <c r="C54" s="50"/>
      <c r="D54" s="50"/>
      <c r="E54" s="28"/>
      <c r="F54" s="21"/>
    </row>
    <row r="55" spans="1:6" ht="14.25" x14ac:dyDescent="0.2">
      <c r="A55" s="21"/>
      <c r="B55" s="44"/>
      <c r="C55" s="44"/>
      <c r="D55" s="44"/>
      <c r="E55" s="28"/>
      <c r="F55" s="21"/>
    </row>
    <row r="56" spans="1:6" ht="14.25" x14ac:dyDescent="0.2">
      <c r="A56" s="21"/>
      <c r="B56" s="50" t="s">
        <v>46</v>
      </c>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t="s">
        <v>31</v>
      </c>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12*230</f>
        <v>2760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2760</v>
      </c>
      <c r="F72" s="21"/>
    </row>
    <row r="73" spans="1:6" ht="13.5" customHeight="1" x14ac:dyDescent="0.2">
      <c r="A73" s="21"/>
      <c r="B73" s="26" t="s">
        <v>5</v>
      </c>
      <c r="C73" s="31">
        <v>0.05</v>
      </c>
      <c r="D73" s="26"/>
      <c r="E73" s="35">
        <f>ROUND(E72*C73,2)</f>
        <v>138</v>
      </c>
      <c r="F73" s="21"/>
    </row>
    <row r="74" spans="1:6" ht="13.5" customHeight="1" x14ac:dyDescent="0.2">
      <c r="A74" s="21"/>
      <c r="B74" s="26" t="s">
        <v>4</v>
      </c>
      <c r="C74" s="42">
        <v>9.9750000000000005E-2</v>
      </c>
      <c r="D74" s="26"/>
      <c r="E74" s="43">
        <f>ROUND(E72*C74,2)</f>
        <v>275.31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3173.31</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3173.31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BC46-0602-4016-BCF1-D66DCB29EAB3}">
  <sheetPr>
    <pageSetUpPr fitToPage="1"/>
  </sheetPr>
  <dimension ref="A12:F93"/>
  <sheetViews>
    <sheetView view="pageBreakPreview" topLeftCell="A15"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119</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110</v>
      </c>
      <c r="C34" s="50"/>
      <c r="D34" s="50"/>
      <c r="E34" s="28"/>
      <c r="F34" s="21"/>
    </row>
    <row r="35" spans="1:6" ht="14.25" x14ac:dyDescent="0.2">
      <c r="A35" s="21"/>
      <c r="B35" s="50"/>
      <c r="C35" s="50"/>
      <c r="D35" s="50"/>
      <c r="E35" s="28"/>
      <c r="F35" s="21"/>
    </row>
    <row r="36" spans="1:6" ht="14.25" x14ac:dyDescent="0.2">
      <c r="A36" s="21"/>
      <c r="B36" s="50" t="s">
        <v>118</v>
      </c>
      <c r="C36" s="50"/>
      <c r="D36" s="50"/>
      <c r="E36" s="28"/>
      <c r="F36" s="21"/>
    </row>
    <row r="37" spans="1:6" ht="14.25" x14ac:dyDescent="0.2">
      <c r="A37" s="21"/>
      <c r="B37" s="50"/>
      <c r="C37" s="50"/>
      <c r="D37" s="50"/>
      <c r="E37" s="28"/>
      <c r="F37" s="21"/>
    </row>
    <row r="38" spans="1:6" ht="14.25" x14ac:dyDescent="0.2">
      <c r="A38" s="21"/>
      <c r="B38" s="50" t="s">
        <v>111</v>
      </c>
      <c r="C38" s="50"/>
      <c r="D38" s="50"/>
      <c r="E38" s="28"/>
      <c r="F38" s="21"/>
    </row>
    <row r="39" spans="1:6" ht="14.25" x14ac:dyDescent="0.2">
      <c r="A39" s="21"/>
      <c r="B39" s="50"/>
      <c r="C39" s="50"/>
      <c r="D39" s="50"/>
      <c r="E39" s="28"/>
      <c r="F39" s="21"/>
    </row>
    <row r="40" spans="1:6" ht="14.25" x14ac:dyDescent="0.2">
      <c r="A40" s="21"/>
      <c r="B40" s="50" t="s">
        <v>112</v>
      </c>
      <c r="C40" s="50"/>
      <c r="D40" s="50"/>
      <c r="E40" s="28"/>
      <c r="F40" s="21"/>
    </row>
    <row r="41" spans="1:6" ht="14.25" x14ac:dyDescent="0.2">
      <c r="A41" s="21"/>
      <c r="B41" s="50"/>
      <c r="C41" s="50"/>
      <c r="D41" s="50"/>
      <c r="E41" s="28"/>
      <c r="F41" s="21"/>
    </row>
    <row r="42" spans="1:6" ht="14.25" x14ac:dyDescent="0.2">
      <c r="A42" s="21"/>
      <c r="B42" s="50" t="s">
        <v>113</v>
      </c>
      <c r="C42" s="50"/>
      <c r="D42" s="50"/>
      <c r="E42" s="28"/>
      <c r="F42" s="21"/>
    </row>
    <row r="43" spans="1:6" ht="14.25" x14ac:dyDescent="0.2">
      <c r="A43" s="21"/>
      <c r="B43" s="50"/>
      <c r="C43" s="50"/>
      <c r="D43" s="50"/>
      <c r="E43" s="28"/>
      <c r="F43" s="21"/>
    </row>
    <row r="44" spans="1:6" ht="14.25" x14ac:dyDescent="0.2">
      <c r="A44" s="21"/>
      <c r="B44" s="50" t="s">
        <v>114</v>
      </c>
      <c r="C44" s="50"/>
      <c r="D44" s="50"/>
      <c r="E44" s="28"/>
      <c r="F44" s="21"/>
    </row>
    <row r="45" spans="1:6" ht="14.25" x14ac:dyDescent="0.2">
      <c r="A45" s="21"/>
      <c r="B45" s="50"/>
      <c r="C45" s="50"/>
      <c r="D45" s="50"/>
      <c r="E45" s="28"/>
      <c r="F45" s="21"/>
    </row>
    <row r="46" spans="1:6" ht="14.25" x14ac:dyDescent="0.2">
      <c r="A46" s="21"/>
      <c r="B46" s="50" t="s">
        <v>115</v>
      </c>
      <c r="C46" s="50"/>
      <c r="D46" s="50"/>
      <c r="E46" s="28"/>
      <c r="F46" s="21"/>
    </row>
    <row r="47" spans="1:6" ht="14.25" x14ac:dyDescent="0.2">
      <c r="A47" s="21"/>
      <c r="B47" s="50"/>
      <c r="C47" s="50"/>
      <c r="D47" s="50"/>
      <c r="E47" s="28"/>
      <c r="F47" s="21"/>
    </row>
    <row r="48" spans="1:6" ht="14.25" x14ac:dyDescent="0.2">
      <c r="A48" s="21"/>
      <c r="B48" s="50" t="s">
        <v>116</v>
      </c>
      <c r="C48" s="50"/>
      <c r="D48" s="50"/>
      <c r="E48" s="28"/>
      <c r="F48" s="21"/>
    </row>
    <row r="49" spans="1:6" ht="14.25" x14ac:dyDescent="0.2">
      <c r="A49" s="21"/>
      <c r="B49" s="50"/>
      <c r="C49" s="50"/>
      <c r="D49" s="50"/>
      <c r="E49" s="28"/>
      <c r="F49" s="21"/>
    </row>
    <row r="50" spans="1:6" ht="14.25" x14ac:dyDescent="0.2">
      <c r="A50" s="21"/>
      <c r="B50" s="50" t="s">
        <v>117</v>
      </c>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23*285</f>
        <v>6555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6555</v>
      </c>
      <c r="F73" s="21"/>
    </row>
    <row r="74" spans="1:6" ht="13.5" customHeight="1" x14ac:dyDescent="0.2">
      <c r="A74" s="21"/>
      <c r="B74" s="26" t="s">
        <v>5</v>
      </c>
      <c r="C74" s="31">
        <v>0.05</v>
      </c>
      <c r="D74" s="26"/>
      <c r="E74" s="35">
        <f>ROUND(E73*C74,2)</f>
        <v>327.75</v>
      </c>
      <c r="F74" s="21"/>
    </row>
    <row r="75" spans="1:6" ht="13.5" customHeight="1" x14ac:dyDescent="0.2">
      <c r="A75" s="21"/>
      <c r="B75" s="26" t="s">
        <v>4</v>
      </c>
      <c r="C75" s="42">
        <v>9.9750000000000005E-2</v>
      </c>
      <c r="D75" s="26"/>
      <c r="E75" s="43">
        <f>ROUND(E73*C75,2)</f>
        <v>653.86</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7536.61</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7536.61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88:E88"/>
    <mergeCell ref="A89:F89"/>
    <mergeCell ref="B91:D91"/>
    <mergeCell ref="B40:D40"/>
    <mergeCell ref="B41:D41"/>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39:D39"/>
    <mergeCell ref="B42:D42"/>
    <mergeCell ref="B43:D43"/>
    <mergeCell ref="B44:D44"/>
  </mergeCells>
  <dataValidations count="1">
    <dataValidation type="list" allowBlank="1" showInputMessage="1" showErrorMessage="1" sqref="B78:B80 B12:B20 B33:B69" xr:uid="{C174D57F-F653-450E-9F11-E1F16B2EB114}">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49237-8DD0-422D-8BC6-B589C326E831}">
  <sheetPr>
    <pageSetUpPr fitToPage="1"/>
  </sheetPr>
  <dimension ref="A12:F93"/>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122</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110</v>
      </c>
      <c r="C34" s="50"/>
      <c r="D34" s="50"/>
      <c r="E34" s="28"/>
      <c r="F34" s="21"/>
    </row>
    <row r="35" spans="1:6" ht="14.25" x14ac:dyDescent="0.2">
      <c r="A35" s="21"/>
      <c r="B35" s="50"/>
      <c r="C35" s="50"/>
      <c r="D35" s="50"/>
      <c r="E35" s="28"/>
      <c r="F35" s="21"/>
    </row>
    <row r="36" spans="1:6" ht="14.25" x14ac:dyDescent="0.2">
      <c r="A36" s="21"/>
      <c r="B36" s="50" t="s">
        <v>121</v>
      </c>
      <c r="C36" s="50"/>
      <c r="D36" s="50"/>
      <c r="E36" s="28"/>
      <c r="F36" s="21"/>
    </row>
    <row r="37" spans="1:6" ht="14.25" x14ac:dyDescent="0.2">
      <c r="A37" s="21"/>
      <c r="B37" s="50"/>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8.75*285</f>
        <v>2493.75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2493.75</v>
      </c>
      <c r="F73" s="21"/>
    </row>
    <row r="74" spans="1:6" ht="13.5" customHeight="1" x14ac:dyDescent="0.2">
      <c r="A74" s="21"/>
      <c r="B74" s="26" t="s">
        <v>5</v>
      </c>
      <c r="C74" s="31">
        <v>0.05</v>
      </c>
      <c r="D74" s="26"/>
      <c r="E74" s="35">
        <f>ROUND(E73*C74,2)</f>
        <v>124.69</v>
      </c>
      <c r="F74" s="21"/>
    </row>
    <row r="75" spans="1:6" ht="13.5" customHeight="1" x14ac:dyDescent="0.2">
      <c r="A75" s="21"/>
      <c r="B75" s="26" t="s">
        <v>4</v>
      </c>
      <c r="C75" s="42">
        <v>9.9750000000000005E-2</v>
      </c>
      <c r="D75" s="26"/>
      <c r="E75" s="43">
        <f>ROUND(E73*C75,2)</f>
        <v>248.75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2867.19</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2867.19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664C8DE2-98CD-4FD5-8020-05BE80434D64}">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4AFC-520F-43B1-A32F-EA49F97167B2}">
  <sheetPr>
    <pageSetUpPr fitToPage="1"/>
  </sheetPr>
  <dimension ref="A12:F94"/>
  <sheetViews>
    <sheetView view="pageBreakPreview" topLeftCell="A7" zoomScale="80" zoomScaleNormal="100" zoomScaleSheetLayoutView="80" workbookViewId="0">
      <selection activeCell="E73" sqref="E7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124</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29.25" customHeight="1" x14ac:dyDescent="0.2">
      <c r="A34" s="21"/>
      <c r="B34" s="50" t="s">
        <v>126</v>
      </c>
      <c r="C34" s="50"/>
      <c r="D34" s="50"/>
      <c r="E34" s="28"/>
      <c r="F34" s="21"/>
    </row>
    <row r="35" spans="1:6" ht="14.25" x14ac:dyDescent="0.2">
      <c r="A35" s="21"/>
      <c r="B35" s="50"/>
      <c r="C35" s="50"/>
      <c r="D35" s="50"/>
      <c r="E35" s="28"/>
      <c r="F35" s="21"/>
    </row>
    <row r="36" spans="1:6" ht="14.25" x14ac:dyDescent="0.2">
      <c r="A36" s="21"/>
      <c r="B36" s="50" t="s">
        <v>125</v>
      </c>
      <c r="C36" s="50"/>
      <c r="D36" s="50"/>
      <c r="E36" s="28"/>
      <c r="F36" s="21"/>
    </row>
    <row r="37" spans="1:6" ht="14.25" x14ac:dyDescent="0.2">
      <c r="A37" s="21"/>
      <c r="B37" s="50"/>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4.25" x14ac:dyDescent="0.2">
      <c r="A69" s="21"/>
      <c r="B69" s="50"/>
      <c r="C69" s="50"/>
      <c r="D69" s="50"/>
      <c r="E69" s="28"/>
      <c r="F69" s="21"/>
    </row>
    <row r="70" spans="1:6" ht="13.5" customHeight="1" x14ac:dyDescent="0.2">
      <c r="A70" s="21"/>
      <c r="B70" s="50"/>
      <c r="C70" s="50"/>
      <c r="D70" s="50"/>
      <c r="E70" s="28"/>
      <c r="F70" s="21"/>
    </row>
    <row r="71" spans="1:6" ht="13.5" customHeight="1" x14ac:dyDescent="0.2">
      <c r="A71" s="21"/>
      <c r="B71" s="25" t="s">
        <v>16</v>
      </c>
      <c r="C71" s="26"/>
      <c r="D71" s="26"/>
      <c r="E71" s="29">
        <f>6.5*295</f>
        <v>1917.5</v>
      </c>
      <c r="F71" s="21"/>
    </row>
    <row r="72" spans="1:6" ht="13.5" customHeight="1" x14ac:dyDescent="0.2">
      <c r="A72" s="21"/>
      <c r="B72" s="34" t="s">
        <v>13</v>
      </c>
      <c r="C72" s="26"/>
      <c r="D72" s="26"/>
      <c r="E72" s="30">
        <v>15</v>
      </c>
      <c r="F72" s="21"/>
    </row>
    <row r="73" spans="1:6" ht="13.5" customHeight="1" x14ac:dyDescent="0.2">
      <c r="A73" s="21"/>
      <c r="B73" s="34" t="s">
        <v>14</v>
      </c>
      <c r="C73" s="26"/>
      <c r="D73" s="26"/>
      <c r="E73" s="30">
        <v>0</v>
      </c>
      <c r="F73" s="21"/>
    </row>
    <row r="74" spans="1:6" ht="13.5" customHeight="1" x14ac:dyDescent="0.2">
      <c r="A74" s="21"/>
      <c r="B74" s="25" t="s">
        <v>15</v>
      </c>
      <c r="C74" s="26"/>
      <c r="D74" s="26"/>
      <c r="E74" s="29">
        <f>SUM(E71:E73)</f>
        <v>1932.5</v>
      </c>
      <c r="F74" s="21"/>
    </row>
    <row r="75" spans="1:6" ht="13.5" customHeight="1" x14ac:dyDescent="0.2">
      <c r="A75" s="21"/>
      <c r="B75" s="26" t="s">
        <v>5</v>
      </c>
      <c r="C75" s="31">
        <v>0.05</v>
      </c>
      <c r="D75" s="26"/>
      <c r="E75" s="35">
        <f>ROUND(E74*C75,2)</f>
        <v>96.63</v>
      </c>
      <c r="F75" s="21"/>
    </row>
    <row r="76" spans="1:6" ht="13.5" customHeight="1" x14ac:dyDescent="0.2">
      <c r="A76" s="21"/>
      <c r="B76" s="26" t="s">
        <v>4</v>
      </c>
      <c r="C76" s="42">
        <v>9.9750000000000005E-2</v>
      </c>
      <c r="D76" s="26"/>
      <c r="E76" s="43">
        <f>ROUND(E74*C76,2)</f>
        <v>192.77</v>
      </c>
      <c r="F76" s="21"/>
    </row>
    <row r="77" spans="1:6" ht="13.5" customHeight="1" x14ac:dyDescent="0.2">
      <c r="A77" s="21"/>
      <c r="B77" s="26"/>
      <c r="C77" s="26"/>
      <c r="D77" s="26"/>
      <c r="E77" s="32"/>
      <c r="F77" s="21"/>
    </row>
    <row r="78" spans="1:6" ht="16.5" customHeight="1" thickBot="1" x14ac:dyDescent="0.25">
      <c r="A78" s="21"/>
      <c r="B78" s="25" t="s">
        <v>17</v>
      </c>
      <c r="C78" s="26"/>
      <c r="D78" s="26"/>
      <c r="E78" s="33">
        <f>SUM(E74:E76)</f>
        <v>2221.9</v>
      </c>
      <c r="F78" s="21"/>
    </row>
    <row r="79" spans="1:6" ht="15.75" thickTop="1" x14ac:dyDescent="0.2">
      <c r="A79" s="21"/>
      <c r="B79" s="52"/>
      <c r="C79" s="52"/>
      <c r="D79" s="52"/>
      <c r="E79" s="36"/>
      <c r="F79" s="21"/>
    </row>
    <row r="80" spans="1:6" ht="15" x14ac:dyDescent="0.2">
      <c r="A80" s="21"/>
      <c r="B80" s="57" t="s">
        <v>19</v>
      </c>
      <c r="C80" s="57"/>
      <c r="D80" s="57"/>
      <c r="E80" s="36">
        <v>0</v>
      </c>
      <c r="F80" s="21"/>
    </row>
    <row r="81" spans="1:6" ht="15" x14ac:dyDescent="0.2">
      <c r="A81" s="21"/>
      <c r="B81" s="52"/>
      <c r="C81" s="52"/>
      <c r="D81" s="52"/>
      <c r="E81" s="36"/>
      <c r="F81" s="21"/>
    </row>
    <row r="82" spans="1:6" ht="19.5" customHeight="1" x14ac:dyDescent="0.2">
      <c r="A82" s="21"/>
      <c r="B82" s="37" t="s">
        <v>18</v>
      </c>
      <c r="C82" s="38"/>
      <c r="D82" s="38"/>
      <c r="E82" s="39">
        <f>E78-E80</f>
        <v>2221.9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5"/>
      <c r="C85" s="55"/>
      <c r="D85" s="55"/>
      <c r="E85" s="55"/>
      <c r="F85" s="21"/>
    </row>
    <row r="86" spans="1:6" ht="14.25" x14ac:dyDescent="0.2">
      <c r="A86" s="49" t="s">
        <v>32</v>
      </c>
      <c r="B86" s="49"/>
      <c r="C86" s="49"/>
      <c r="D86" s="49"/>
      <c r="E86" s="49"/>
      <c r="F86" s="49"/>
    </row>
    <row r="87" spans="1:6" ht="14.25" x14ac:dyDescent="0.2">
      <c r="A87" s="58" t="s">
        <v>33</v>
      </c>
      <c r="B87" s="58"/>
      <c r="C87" s="58"/>
      <c r="D87" s="58"/>
      <c r="E87" s="58"/>
      <c r="F87" s="58"/>
    </row>
    <row r="88" spans="1:6" x14ac:dyDescent="0.2">
      <c r="A88" s="21"/>
      <c r="B88" s="21"/>
      <c r="C88" s="21"/>
      <c r="D88" s="21"/>
      <c r="E88" s="21"/>
      <c r="F88" s="21"/>
    </row>
    <row r="89" spans="1:6" x14ac:dyDescent="0.2">
      <c r="A89" s="21"/>
      <c r="B89" s="56"/>
      <c r="C89" s="56"/>
      <c r="D89" s="56"/>
      <c r="E89" s="56"/>
      <c r="F89" s="21"/>
    </row>
    <row r="90" spans="1:6" ht="15" x14ac:dyDescent="0.2">
      <c r="A90" s="48" t="s">
        <v>7</v>
      </c>
      <c r="B90" s="48"/>
      <c r="C90" s="48"/>
      <c r="D90" s="48"/>
      <c r="E90" s="48"/>
      <c r="F90" s="48"/>
    </row>
    <row r="92" spans="1:6" ht="39.75" customHeight="1" x14ac:dyDescent="0.2">
      <c r="B92" s="53"/>
      <c r="C92" s="54"/>
      <c r="D92" s="54"/>
    </row>
    <row r="93" spans="1:6" ht="13.5" customHeight="1" x14ac:dyDescent="0.2"/>
    <row r="94" spans="1:6" x14ac:dyDescent="0.2">
      <c r="B94" s="16"/>
      <c r="C94" s="16"/>
      <c r="D94" s="16"/>
    </row>
  </sheetData>
  <mergeCells count="48">
    <mergeCell ref="B92:D92"/>
    <mergeCell ref="B56:D56"/>
    <mergeCell ref="A86:F86"/>
    <mergeCell ref="A87:F87"/>
    <mergeCell ref="B89:E89"/>
    <mergeCell ref="A90:F90"/>
    <mergeCell ref="B57:D57"/>
    <mergeCell ref="B58:D58"/>
    <mergeCell ref="B59:D59"/>
    <mergeCell ref="B60:D60"/>
    <mergeCell ref="B61:D61"/>
    <mergeCell ref="B51:D51"/>
    <mergeCell ref="B52:D52"/>
    <mergeCell ref="B53:D53"/>
    <mergeCell ref="B54:D54"/>
    <mergeCell ref="B55:D55"/>
    <mergeCell ref="B47:D47"/>
    <mergeCell ref="B48:D48"/>
    <mergeCell ref="B49:D49"/>
    <mergeCell ref="B81:D81"/>
    <mergeCell ref="B85:E85"/>
    <mergeCell ref="B63:D63"/>
    <mergeCell ref="B64:D64"/>
    <mergeCell ref="B65:D65"/>
    <mergeCell ref="B66:D66"/>
    <mergeCell ref="B67:D67"/>
    <mergeCell ref="B68:D68"/>
    <mergeCell ref="B69:D69"/>
    <mergeCell ref="B70:D70"/>
    <mergeCell ref="B79:D79"/>
    <mergeCell ref="B80:D80"/>
    <mergeCell ref="B62:D62"/>
    <mergeCell ref="B50:D50"/>
    <mergeCell ref="B44:D44"/>
    <mergeCell ref="A30:F30"/>
    <mergeCell ref="B33:D33"/>
    <mergeCell ref="B34:D34"/>
    <mergeCell ref="B35:D35"/>
    <mergeCell ref="B36:D36"/>
    <mergeCell ref="B37:D37"/>
    <mergeCell ref="B39:D39"/>
    <mergeCell ref="B40:D40"/>
    <mergeCell ref="B41:D41"/>
    <mergeCell ref="B42:D42"/>
    <mergeCell ref="B43:D43"/>
    <mergeCell ref="B38:D38"/>
    <mergeCell ref="B45:D45"/>
    <mergeCell ref="B46:D46"/>
  </mergeCells>
  <dataValidations count="1">
    <dataValidation type="list" allowBlank="1" showInputMessage="1" showErrorMessage="1" sqref="B79:B81 B12:B20 B33:B70" xr:uid="{B61F6EF4-6912-4CA4-9B91-462D75841B53}">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6927-7E77-47B1-91B8-3EA83C0B4904}">
  <sheetPr>
    <pageSetUpPr fitToPage="1"/>
  </sheetPr>
  <dimension ref="A12:F93"/>
  <sheetViews>
    <sheetView view="pageBreakPreview" topLeftCell="A16"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110</v>
      </c>
      <c r="C34" s="50"/>
      <c r="D34" s="50"/>
      <c r="E34" s="28"/>
      <c r="F34" s="21"/>
    </row>
    <row r="35" spans="1:6" ht="14.25" x14ac:dyDescent="0.2">
      <c r="A35" s="21"/>
      <c r="B35" s="50"/>
      <c r="C35" s="50"/>
      <c r="D35" s="50"/>
      <c r="E35" s="28"/>
      <c r="F35" s="21"/>
    </row>
    <row r="36" spans="1:6" ht="14.25" x14ac:dyDescent="0.2">
      <c r="A36" s="21"/>
      <c r="B36" s="50" t="s">
        <v>129</v>
      </c>
      <c r="C36" s="50"/>
      <c r="D36" s="50"/>
      <c r="E36" s="28"/>
      <c r="F36" s="21"/>
    </row>
    <row r="37" spans="1:6" ht="14.25" x14ac:dyDescent="0.2">
      <c r="A37" s="21"/>
      <c r="B37" s="50"/>
      <c r="C37" s="50"/>
      <c r="D37" s="50"/>
      <c r="E37" s="28"/>
      <c r="F37" s="21"/>
    </row>
    <row r="38" spans="1:6" ht="14.25" x14ac:dyDescent="0.2">
      <c r="A38" s="21"/>
      <c r="B38" s="50" t="s">
        <v>131</v>
      </c>
      <c r="C38" s="50"/>
      <c r="D38" s="50"/>
      <c r="E38" s="28"/>
      <c r="F38" s="21"/>
    </row>
    <row r="39" spans="1:6" ht="14.25" x14ac:dyDescent="0.2">
      <c r="A39" s="21"/>
      <c r="B39" s="50"/>
      <c r="C39" s="50"/>
      <c r="D39" s="50"/>
      <c r="E39" s="28"/>
      <c r="F39" s="21"/>
    </row>
    <row r="40" spans="1:6" ht="14.25" x14ac:dyDescent="0.2">
      <c r="A40" s="21"/>
      <c r="B40" s="50" t="s">
        <v>113</v>
      </c>
      <c r="C40" s="50"/>
      <c r="D40" s="50"/>
      <c r="E40" s="28"/>
      <c r="F40" s="21"/>
    </row>
    <row r="41" spans="1:6" ht="14.25" x14ac:dyDescent="0.2">
      <c r="A41" s="21"/>
      <c r="B41" s="50"/>
      <c r="C41" s="50"/>
      <c r="D41" s="50"/>
      <c r="E41" s="28"/>
      <c r="F41" s="21"/>
    </row>
    <row r="42" spans="1:6" ht="14.25" x14ac:dyDescent="0.2">
      <c r="A42" s="21"/>
      <c r="B42" s="50" t="s">
        <v>115</v>
      </c>
      <c r="C42" s="50"/>
      <c r="D42" s="50"/>
      <c r="E42" s="28"/>
      <c r="F42" s="21"/>
    </row>
    <row r="43" spans="1:6" ht="14.25" x14ac:dyDescent="0.2">
      <c r="A43" s="21"/>
      <c r="B43" s="50"/>
      <c r="C43" s="50"/>
      <c r="D43" s="50"/>
      <c r="E43" s="28"/>
      <c r="F43" s="21"/>
    </row>
    <row r="44" spans="1:6" ht="14.25" x14ac:dyDescent="0.2">
      <c r="A44" s="21"/>
      <c r="B44" s="50" t="s">
        <v>116</v>
      </c>
      <c r="C44" s="50"/>
      <c r="D44" s="50"/>
      <c r="E44" s="28"/>
      <c r="F44" s="21"/>
    </row>
    <row r="45" spans="1:6" ht="14.25" x14ac:dyDescent="0.2">
      <c r="A45" s="21"/>
      <c r="B45" s="50"/>
      <c r="C45" s="50"/>
      <c r="D45" s="50"/>
      <c r="E45" s="28"/>
      <c r="F45" s="21"/>
    </row>
    <row r="46" spans="1:6" ht="14.25" x14ac:dyDescent="0.2">
      <c r="A46" s="21"/>
      <c r="B46" s="50" t="s">
        <v>117</v>
      </c>
      <c r="C46" s="50"/>
      <c r="D46" s="50"/>
      <c r="E46" s="28"/>
      <c r="F46" s="21"/>
    </row>
    <row r="47" spans="1:6" ht="14.25" x14ac:dyDescent="0.2">
      <c r="A47" s="21"/>
      <c r="B47" s="50"/>
      <c r="C47" s="50"/>
      <c r="D47" s="50"/>
      <c r="E47" s="28"/>
      <c r="F47" s="21"/>
    </row>
    <row r="48" spans="1:6" ht="14.25" x14ac:dyDescent="0.2">
      <c r="A48" s="21"/>
      <c r="B48" s="50" t="s">
        <v>130</v>
      </c>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19*295</f>
        <v>5605</v>
      </c>
      <c r="F70" s="21"/>
    </row>
    <row r="71" spans="1:6" ht="13.5" customHeight="1" x14ac:dyDescent="0.2">
      <c r="A71" s="21"/>
      <c r="B71" s="34" t="s">
        <v>13</v>
      </c>
      <c r="C71" s="26"/>
      <c r="D71" s="26"/>
      <c r="E71" s="30">
        <v>25</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5630</v>
      </c>
      <c r="F73" s="21"/>
    </row>
    <row r="74" spans="1:6" ht="13.5" customHeight="1" x14ac:dyDescent="0.2">
      <c r="A74" s="21"/>
      <c r="B74" s="26" t="s">
        <v>5</v>
      </c>
      <c r="C74" s="31">
        <v>0.05</v>
      </c>
      <c r="D74" s="26"/>
      <c r="E74" s="35">
        <f>ROUND(E73*C74,2)</f>
        <v>281.5</v>
      </c>
      <c r="F74" s="21"/>
    </row>
    <row r="75" spans="1:6" ht="13.5" customHeight="1" x14ac:dyDescent="0.2">
      <c r="A75" s="21"/>
      <c r="B75" s="26" t="s">
        <v>4</v>
      </c>
      <c r="C75" s="42">
        <v>9.9750000000000005E-2</v>
      </c>
      <c r="D75" s="26"/>
      <c r="E75" s="43">
        <f>ROUND(E73*C75,2)</f>
        <v>561.59</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6473.09</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6473.09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8A3E6E39-CA53-46F3-A7C2-51FD4F7F6ED3}">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5123-5221-48F9-85F3-BCA2F03DD2A9}">
  <sheetPr>
    <pageSetUpPr fitToPage="1"/>
  </sheetPr>
  <dimension ref="A12:F92"/>
  <sheetViews>
    <sheetView view="pageBreakPreview" topLeftCell="A25"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133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137</v>
      </c>
      <c r="C32" s="22"/>
      <c r="D32" s="22"/>
      <c r="E32" s="28"/>
      <c r="F32" s="21"/>
    </row>
    <row r="33" spans="1:6" ht="14.25" x14ac:dyDescent="0.2">
      <c r="A33" s="21"/>
      <c r="B33" s="50"/>
      <c r="C33" s="50"/>
      <c r="D33" s="50"/>
      <c r="E33" s="28"/>
      <c r="F33" s="21"/>
    </row>
    <row r="34" spans="1:6" ht="14.25" x14ac:dyDescent="0.2">
      <c r="A34" s="21"/>
      <c r="B34" s="50" t="s">
        <v>134</v>
      </c>
      <c r="C34" s="50"/>
      <c r="D34" s="50"/>
      <c r="E34" s="28"/>
      <c r="F34" s="21"/>
    </row>
    <row r="35" spans="1:6" ht="14.25" x14ac:dyDescent="0.2">
      <c r="A35" s="21"/>
      <c r="B35" s="50"/>
      <c r="C35" s="50"/>
      <c r="D35" s="50"/>
      <c r="E35" s="28"/>
      <c r="F35" s="21"/>
    </row>
    <row r="36" spans="1:6" ht="14.25" x14ac:dyDescent="0.2">
      <c r="A36" s="21"/>
      <c r="B36" s="50" t="s">
        <v>135</v>
      </c>
      <c r="C36" s="50"/>
      <c r="D36" s="50"/>
      <c r="E36" s="28"/>
      <c r="F36" s="21"/>
    </row>
    <row r="37" spans="1:6" ht="14.25" x14ac:dyDescent="0.2">
      <c r="A37" s="21"/>
      <c r="B37" s="50"/>
      <c r="C37" s="50"/>
      <c r="D37" s="50"/>
      <c r="E37" s="28"/>
      <c r="F37" s="21"/>
    </row>
    <row r="38" spans="1:6" ht="14.25" x14ac:dyDescent="0.2">
      <c r="A38" s="21"/>
      <c r="B38" s="50" t="s">
        <v>136</v>
      </c>
      <c r="C38" s="50"/>
      <c r="D38" s="50"/>
      <c r="E38" s="28"/>
      <c r="F38" s="21"/>
    </row>
    <row r="39" spans="1:6" ht="14.25" x14ac:dyDescent="0.2">
      <c r="A39" s="21"/>
      <c r="B39" s="50"/>
      <c r="C39" s="50"/>
      <c r="D39" s="50"/>
      <c r="E39" s="28"/>
      <c r="F39" s="21"/>
    </row>
    <row r="40" spans="1:6" ht="30" customHeight="1" x14ac:dyDescent="0.2">
      <c r="A40" s="21"/>
      <c r="B40" s="50" t="s">
        <v>138</v>
      </c>
      <c r="C40" s="50"/>
      <c r="D40" s="50"/>
      <c r="E40" s="28"/>
      <c r="F40" s="21"/>
    </row>
    <row r="41" spans="1:6" ht="14.25" x14ac:dyDescent="0.2">
      <c r="A41" s="21"/>
      <c r="B41" s="50"/>
      <c r="C41" s="50"/>
      <c r="D41" s="50"/>
      <c r="E41" s="28"/>
      <c r="F41" s="21"/>
    </row>
    <row r="42" spans="1:6" ht="14.25" x14ac:dyDescent="0.2">
      <c r="A42" s="21"/>
      <c r="B42" s="50" t="s">
        <v>115</v>
      </c>
      <c r="C42" s="50"/>
      <c r="D42" s="50"/>
      <c r="E42" s="28"/>
      <c r="F42" s="21"/>
    </row>
    <row r="43" spans="1:6" ht="14.25" x14ac:dyDescent="0.2">
      <c r="A43" s="21"/>
      <c r="B43" s="50"/>
      <c r="C43" s="50"/>
      <c r="D43" s="50"/>
      <c r="E43" s="28"/>
      <c r="F43" s="21"/>
    </row>
    <row r="44" spans="1:6" ht="14.25" x14ac:dyDescent="0.2">
      <c r="A44" s="21"/>
      <c r="B44" s="50" t="s">
        <v>139</v>
      </c>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23*325</f>
        <v>7475</v>
      </c>
      <c r="F69" s="21"/>
    </row>
    <row r="70" spans="1:6" ht="13.5" customHeight="1" x14ac:dyDescent="0.2">
      <c r="A70" s="21"/>
      <c r="B70" s="34" t="s">
        <v>13</v>
      </c>
      <c r="C70" s="26"/>
      <c r="D70" s="26"/>
      <c r="E70" s="30">
        <v>25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7500</v>
      </c>
      <c r="F72" s="21"/>
    </row>
    <row r="73" spans="1:6" ht="13.5" customHeight="1" x14ac:dyDescent="0.2">
      <c r="A73" s="21"/>
      <c r="B73" s="26" t="s">
        <v>5</v>
      </c>
      <c r="C73" s="31">
        <v>0.05</v>
      </c>
      <c r="D73" s="26"/>
      <c r="E73" s="35">
        <f>ROUND(E72*C73,2)</f>
        <v>375</v>
      </c>
      <c r="F73" s="21"/>
    </row>
    <row r="74" spans="1:6" ht="13.5" customHeight="1" x14ac:dyDescent="0.2">
      <c r="A74" s="21"/>
      <c r="B74" s="26" t="s">
        <v>4</v>
      </c>
      <c r="C74" s="42">
        <v>9.9750000000000005E-2</v>
      </c>
      <c r="D74" s="26"/>
      <c r="E74" s="43">
        <f>ROUND(E72*C74,2)</f>
        <v>748.13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8623.1299999999992</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8623.1299999999992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4:D44"/>
    <mergeCell ref="B45:D45"/>
    <mergeCell ref="B46:D46"/>
    <mergeCell ref="B47:D47"/>
    <mergeCell ref="B48:D48"/>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73885FE-0E11-4320-B89F-21C9935F467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FA09B-3565-4130-85EC-1C21DFD953BD}">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141</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142</v>
      </c>
      <c r="C34" s="50"/>
      <c r="D34" s="50"/>
      <c r="E34" s="28"/>
      <c r="F34" s="21"/>
    </row>
    <row r="35" spans="1:6" ht="14.25" x14ac:dyDescent="0.2">
      <c r="A35" s="21"/>
      <c r="B35" s="50"/>
      <c r="C35" s="50"/>
      <c r="D35" s="50"/>
      <c r="E35" s="28"/>
      <c r="F35" s="21"/>
    </row>
    <row r="36" spans="1:6" ht="14.25" x14ac:dyDescent="0.2">
      <c r="A36" s="21"/>
      <c r="B36" s="50" t="s">
        <v>143</v>
      </c>
      <c r="C36" s="50"/>
      <c r="D36" s="50"/>
      <c r="E36" s="28"/>
      <c r="F36" s="21"/>
    </row>
    <row r="37" spans="1:6" ht="14.25" x14ac:dyDescent="0.2">
      <c r="A37" s="21"/>
      <c r="B37" s="50"/>
      <c r="C37" s="50"/>
      <c r="D37" s="50"/>
      <c r="E37" s="28"/>
      <c r="F37" s="21"/>
    </row>
    <row r="38" spans="1:6" ht="14.25" x14ac:dyDescent="0.2">
      <c r="A38" s="21"/>
      <c r="B38" s="50" t="s">
        <v>144</v>
      </c>
      <c r="C38" s="50"/>
      <c r="D38" s="50"/>
      <c r="E38" s="28"/>
      <c r="F38" s="21"/>
    </row>
    <row r="39" spans="1:6" ht="14.25" x14ac:dyDescent="0.2">
      <c r="A39" s="21"/>
      <c r="B39" s="50"/>
      <c r="C39" s="50"/>
      <c r="D39" s="50"/>
      <c r="E39" s="28"/>
      <c r="F39" s="21"/>
    </row>
    <row r="40" spans="1:6" ht="14.25" x14ac:dyDescent="0.2">
      <c r="A40" s="21"/>
      <c r="B40" s="50" t="s">
        <v>145</v>
      </c>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4.75*325</f>
        <v>1543.75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1543.75</v>
      </c>
      <c r="F73" s="21"/>
    </row>
    <row r="74" spans="1:6" ht="13.5" customHeight="1" x14ac:dyDescent="0.2">
      <c r="A74" s="21"/>
      <c r="B74" s="26" t="s">
        <v>5</v>
      </c>
      <c r="C74" s="31">
        <v>0.05</v>
      </c>
      <c r="D74" s="26"/>
      <c r="E74" s="35">
        <f>ROUND(E73*C74,2)</f>
        <v>77.19</v>
      </c>
      <c r="F74" s="21"/>
    </row>
    <row r="75" spans="1:6" ht="13.5" customHeight="1" x14ac:dyDescent="0.2">
      <c r="A75" s="21"/>
      <c r="B75" s="26" t="s">
        <v>4</v>
      </c>
      <c r="C75" s="42">
        <v>9.9750000000000005E-2</v>
      </c>
      <c r="D75" s="26"/>
      <c r="E75" s="43">
        <f>ROUND(E73*C75,2)</f>
        <v>153.99</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1774.93</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1774.93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43:D43"/>
    <mergeCell ref="A30:F30"/>
    <mergeCell ref="B33:D33"/>
    <mergeCell ref="B34:D34"/>
    <mergeCell ref="B35:D35"/>
    <mergeCell ref="B36:D36"/>
    <mergeCell ref="B37:D37"/>
    <mergeCell ref="B38:D38"/>
    <mergeCell ref="B39:D39"/>
    <mergeCell ref="B40:D40"/>
    <mergeCell ref="B41:D41"/>
    <mergeCell ref="B42:D42"/>
    <mergeCell ref="B56:D56"/>
    <mergeCell ref="B45:D45"/>
    <mergeCell ref="B46:D46"/>
    <mergeCell ref="B47:D47"/>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A86:F86"/>
    <mergeCell ref="B88:E88"/>
    <mergeCell ref="A89:F89"/>
    <mergeCell ref="B91:D91"/>
    <mergeCell ref="B44:D44"/>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33:B69" xr:uid="{D068BFF4-1400-4E31-93BD-9BF2E428508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7948-41CD-403D-B57F-4AE4457049E5}">
  <sheetPr>
    <pageSetUpPr fitToPage="1"/>
  </sheetPr>
  <dimension ref="A12:F93"/>
  <sheetViews>
    <sheetView view="pageBreakPreview" topLeftCell="A25"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147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148</v>
      </c>
      <c r="C34" s="50"/>
      <c r="D34" s="50"/>
      <c r="E34" s="28"/>
      <c r="F34" s="21"/>
    </row>
    <row r="35" spans="1:6" ht="14.25" x14ac:dyDescent="0.2">
      <c r="A35" s="21"/>
      <c r="B35" s="50"/>
      <c r="C35" s="50"/>
      <c r="D35" s="50"/>
      <c r="E35" s="28"/>
      <c r="F35" s="21"/>
    </row>
    <row r="36" spans="1:6" ht="14.25" x14ac:dyDescent="0.2">
      <c r="A36" s="21"/>
      <c r="B36" s="50" t="s">
        <v>149</v>
      </c>
      <c r="C36" s="50"/>
      <c r="D36" s="50"/>
      <c r="E36" s="28"/>
      <c r="F36" s="21"/>
    </row>
    <row r="37" spans="1:6" ht="14.25" x14ac:dyDescent="0.2">
      <c r="A37" s="21"/>
      <c r="B37" s="50"/>
      <c r="C37" s="50"/>
      <c r="D37" s="50"/>
      <c r="E37" s="28"/>
      <c r="F37" s="21"/>
    </row>
    <row r="38" spans="1:6" ht="14.25" x14ac:dyDescent="0.2">
      <c r="A38" s="21"/>
      <c r="B38" s="50" t="s">
        <v>159</v>
      </c>
      <c r="C38" s="50"/>
      <c r="D38" s="50"/>
      <c r="E38" s="28"/>
      <c r="F38" s="21"/>
    </row>
    <row r="39" spans="1:6" ht="14.25" x14ac:dyDescent="0.2">
      <c r="A39" s="21"/>
      <c r="B39" s="50"/>
      <c r="C39" s="50"/>
      <c r="D39" s="50"/>
      <c r="E39" s="28"/>
      <c r="F39" s="21"/>
    </row>
    <row r="40" spans="1:6" ht="14.25" x14ac:dyDescent="0.2">
      <c r="A40" s="21"/>
      <c r="B40" s="50" t="s">
        <v>151</v>
      </c>
      <c r="C40" s="50"/>
      <c r="D40" s="50"/>
      <c r="E40" s="28"/>
      <c r="F40" s="21"/>
    </row>
    <row r="41" spans="1:6" ht="14.25" x14ac:dyDescent="0.2">
      <c r="A41" s="21"/>
      <c r="B41" s="50"/>
      <c r="C41" s="50"/>
      <c r="D41" s="50"/>
      <c r="E41" s="28"/>
      <c r="F41" s="21"/>
    </row>
    <row r="42" spans="1:6" ht="14.25" x14ac:dyDescent="0.2">
      <c r="A42" s="21"/>
      <c r="B42" s="50" t="s">
        <v>150</v>
      </c>
      <c r="C42" s="50"/>
      <c r="D42" s="50"/>
      <c r="E42" s="28"/>
      <c r="F42" s="21"/>
    </row>
    <row r="43" spans="1:6" ht="14.25" x14ac:dyDescent="0.2">
      <c r="A43" s="21"/>
      <c r="B43" s="50"/>
      <c r="C43" s="50"/>
      <c r="D43" s="50"/>
      <c r="E43" s="28"/>
      <c r="F43" s="21"/>
    </row>
    <row r="44" spans="1:6" ht="14.25" x14ac:dyDescent="0.2">
      <c r="A44" s="21"/>
      <c r="B44" s="50" t="s">
        <v>174</v>
      </c>
      <c r="C44" s="50"/>
      <c r="D44" s="50"/>
      <c r="E44" s="28"/>
      <c r="F44" s="21"/>
    </row>
    <row r="45" spans="1:6" ht="14.25" x14ac:dyDescent="0.2">
      <c r="A45" s="21"/>
      <c r="B45" s="50"/>
      <c r="C45" s="50"/>
      <c r="D45" s="50"/>
      <c r="E45" s="28"/>
      <c r="F45" s="21"/>
    </row>
    <row r="46" spans="1:6" ht="14.25" x14ac:dyDescent="0.2">
      <c r="A46" s="21"/>
      <c r="B46" s="50" t="s">
        <v>175</v>
      </c>
      <c r="C46" s="50"/>
      <c r="D46" s="50"/>
      <c r="E46" s="28"/>
      <c r="F46" s="21"/>
    </row>
    <row r="47" spans="1:6" ht="14.25" x14ac:dyDescent="0.2">
      <c r="A47" s="21"/>
      <c r="B47" s="50"/>
      <c r="C47" s="50"/>
      <c r="D47" s="50"/>
      <c r="E47" s="28"/>
      <c r="F47" s="21"/>
    </row>
    <row r="48" spans="1:6" ht="14.25" x14ac:dyDescent="0.2">
      <c r="A48" s="21"/>
      <c r="B48" s="50" t="s">
        <v>152</v>
      </c>
      <c r="C48" s="50"/>
      <c r="D48" s="50"/>
      <c r="E48" s="28"/>
      <c r="F48" s="21"/>
    </row>
    <row r="49" spans="1:6" ht="14.25" x14ac:dyDescent="0.2">
      <c r="A49" s="21"/>
      <c r="B49" s="50"/>
      <c r="C49" s="50"/>
      <c r="D49" s="50"/>
      <c r="E49" s="28"/>
      <c r="F49" s="21"/>
    </row>
    <row r="50" spans="1:6" ht="14.25" x14ac:dyDescent="0.2">
      <c r="A50" s="21"/>
      <c r="B50" s="50" t="s">
        <v>153</v>
      </c>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28.5*350</f>
        <v>9975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9975</v>
      </c>
      <c r="F73" s="21"/>
    </row>
    <row r="74" spans="1:6" ht="13.5" customHeight="1" x14ac:dyDescent="0.2">
      <c r="A74" s="21"/>
      <c r="B74" s="26" t="s">
        <v>5</v>
      </c>
      <c r="C74" s="31">
        <v>0.05</v>
      </c>
      <c r="D74" s="26"/>
      <c r="E74" s="35">
        <f>ROUND(E73*C74,2)</f>
        <v>498.75</v>
      </c>
      <c r="F74" s="21"/>
    </row>
    <row r="75" spans="1:6" ht="13.5" customHeight="1" x14ac:dyDescent="0.2">
      <c r="A75" s="21"/>
      <c r="B75" s="26" t="s">
        <v>4</v>
      </c>
      <c r="C75" s="42">
        <v>9.9750000000000005E-2</v>
      </c>
      <c r="D75" s="26"/>
      <c r="E75" s="43">
        <f>ROUND(E73*C75,2)</f>
        <v>995.01</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11468.76</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11468.76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 ref="B54:D54"/>
    <mergeCell ref="B55:D55"/>
    <mergeCell ref="B68:D68"/>
    <mergeCell ref="B57:D57"/>
    <mergeCell ref="B58:D58"/>
    <mergeCell ref="B59:D59"/>
    <mergeCell ref="B60:D60"/>
    <mergeCell ref="B61:D61"/>
    <mergeCell ref="B62:D62"/>
    <mergeCell ref="B56:D56"/>
    <mergeCell ref="B50:D50"/>
    <mergeCell ref="B38:D38"/>
    <mergeCell ref="B43:D43"/>
    <mergeCell ref="B44:D44"/>
    <mergeCell ref="B45:D45"/>
    <mergeCell ref="B46:D46"/>
    <mergeCell ref="B42:D42"/>
    <mergeCell ref="B47:D47"/>
    <mergeCell ref="B40:D40"/>
    <mergeCell ref="B41:D41"/>
    <mergeCell ref="B48:D48"/>
    <mergeCell ref="B49:D49"/>
    <mergeCell ref="B51:D51"/>
    <mergeCell ref="B52:D52"/>
    <mergeCell ref="B53:D53"/>
    <mergeCell ref="B37:D37"/>
    <mergeCell ref="A30:F30"/>
    <mergeCell ref="B33:D33"/>
    <mergeCell ref="B34:D34"/>
    <mergeCell ref="B35:D35"/>
    <mergeCell ref="B36:D36"/>
  </mergeCells>
  <dataValidations count="1">
    <dataValidation type="list" allowBlank="1" showInputMessage="1" showErrorMessage="1" sqref="B78:B80 B12:B20 B33:B50 B51:B69" xr:uid="{EDFC40A0-FAEE-4365-B86E-01EF75409EA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357E-18B9-4CFB-A844-9EFB5846C290}">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177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180</v>
      </c>
      <c r="C34" s="50"/>
      <c r="D34" s="50"/>
      <c r="E34" s="28"/>
      <c r="F34" s="21"/>
    </row>
    <row r="35" spans="1:6" ht="14.25" x14ac:dyDescent="0.2">
      <c r="A35" s="21"/>
      <c r="B35" s="50"/>
      <c r="C35" s="50"/>
      <c r="D35" s="50"/>
      <c r="E35" s="28"/>
      <c r="F35" s="21"/>
    </row>
    <row r="36" spans="1:6" ht="14.25" x14ac:dyDescent="0.2">
      <c r="A36" s="21"/>
      <c r="B36" s="50" t="s">
        <v>178</v>
      </c>
      <c r="C36" s="50"/>
      <c r="D36" s="50"/>
      <c r="E36" s="28"/>
      <c r="F36" s="21"/>
    </row>
    <row r="37" spans="1:6" ht="14.25" x14ac:dyDescent="0.2">
      <c r="A37" s="21"/>
      <c r="B37" s="50"/>
      <c r="C37" s="50"/>
      <c r="D37" s="50"/>
      <c r="E37" s="28"/>
      <c r="F37" s="21"/>
    </row>
    <row r="38" spans="1:6" ht="14.25" x14ac:dyDescent="0.2">
      <c r="A38" s="21"/>
      <c r="B38" s="50" t="s">
        <v>179</v>
      </c>
      <c r="C38" s="50"/>
      <c r="D38" s="50"/>
      <c r="E38" s="28"/>
      <c r="F38" s="21"/>
    </row>
    <row r="39" spans="1:6" ht="14.25" x14ac:dyDescent="0.2">
      <c r="A39" s="21"/>
      <c r="B39" s="50"/>
      <c r="C39" s="50"/>
      <c r="D39" s="50"/>
      <c r="E39" s="28"/>
      <c r="F39" s="21"/>
    </row>
    <row r="40" spans="1:6" ht="14.25" x14ac:dyDescent="0.2">
      <c r="A40" s="21"/>
      <c r="B40" s="50" t="s">
        <v>181</v>
      </c>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4*350</f>
        <v>1400</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1400</v>
      </c>
      <c r="F73" s="21"/>
    </row>
    <row r="74" spans="1:6" ht="13.5" customHeight="1" x14ac:dyDescent="0.2">
      <c r="A74" s="21"/>
      <c r="B74" s="26" t="s">
        <v>5</v>
      </c>
      <c r="C74" s="31">
        <v>0.05</v>
      </c>
      <c r="D74" s="26"/>
      <c r="E74" s="35">
        <f>ROUND(E73*C74,2)</f>
        <v>70</v>
      </c>
      <c r="F74" s="21"/>
    </row>
    <row r="75" spans="1:6" ht="13.5" customHeight="1" x14ac:dyDescent="0.2">
      <c r="A75" s="21"/>
      <c r="B75" s="26" t="s">
        <v>4</v>
      </c>
      <c r="C75" s="42">
        <v>9.9750000000000005E-2</v>
      </c>
      <c r="D75" s="26"/>
      <c r="E75" s="43">
        <f>ROUND(E73*C75,2)</f>
        <v>139.65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1609.65</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1609.65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7B3D51E5-FF83-4559-977D-87428141B75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19A7-3CC0-46F8-B36D-556A699BAA1C}">
  <sheetPr>
    <pageSetUpPr fitToPage="1"/>
  </sheetPr>
  <dimension ref="A12:F93"/>
  <sheetViews>
    <sheetView tabSelected="1" view="pageBreakPreview" topLeftCell="A36" zoomScale="80" zoomScaleNormal="100" zoomScaleSheetLayoutView="80" workbookViewId="0">
      <selection activeCell="E63" sqref="E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183</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148</v>
      </c>
      <c r="C34" s="50"/>
      <c r="D34" s="50"/>
      <c r="E34" s="28"/>
      <c r="F34" s="21"/>
    </row>
    <row r="35" spans="1:6" ht="14.25" x14ac:dyDescent="0.2">
      <c r="A35" s="21"/>
      <c r="B35" s="50"/>
      <c r="C35" s="50"/>
      <c r="D35" s="50"/>
      <c r="E35" s="28"/>
      <c r="F35" s="21"/>
    </row>
    <row r="36" spans="1:6" ht="14.25" x14ac:dyDescent="0.2">
      <c r="A36" s="21"/>
      <c r="B36" s="50" t="s">
        <v>149</v>
      </c>
      <c r="C36" s="50"/>
      <c r="D36" s="50"/>
      <c r="E36" s="28"/>
      <c r="F36" s="21"/>
    </row>
    <row r="37" spans="1:6" ht="14.25" x14ac:dyDescent="0.2">
      <c r="A37" s="21"/>
      <c r="B37" s="50"/>
      <c r="C37" s="50"/>
      <c r="D37" s="50"/>
      <c r="E37" s="28"/>
      <c r="F37" s="21"/>
    </row>
    <row r="38" spans="1:6" ht="14.25" x14ac:dyDescent="0.2">
      <c r="A38" s="21"/>
      <c r="B38" s="50" t="s">
        <v>151</v>
      </c>
      <c r="C38" s="50"/>
      <c r="D38" s="50"/>
      <c r="E38" s="28"/>
      <c r="F38" s="21"/>
    </row>
    <row r="39" spans="1:6" ht="14.25" x14ac:dyDescent="0.2">
      <c r="A39" s="21"/>
      <c r="B39" s="50"/>
      <c r="C39" s="50"/>
      <c r="D39" s="50"/>
      <c r="E39" s="28"/>
      <c r="F39" s="21"/>
    </row>
    <row r="40" spans="1:6" ht="14.25" x14ac:dyDescent="0.2">
      <c r="A40" s="21"/>
      <c r="B40" s="50" t="s">
        <v>150</v>
      </c>
      <c r="C40" s="50"/>
      <c r="D40" s="50"/>
      <c r="E40" s="28"/>
      <c r="F40" s="21"/>
    </row>
    <row r="41" spans="1:6" ht="14.25" x14ac:dyDescent="0.2">
      <c r="A41" s="21"/>
      <c r="B41" s="50"/>
      <c r="C41" s="50"/>
      <c r="D41" s="50"/>
      <c r="E41" s="28"/>
      <c r="F41" s="21"/>
    </row>
    <row r="42" spans="1:6" ht="14.25" x14ac:dyDescent="0.2">
      <c r="A42" s="21"/>
      <c r="B42" s="50" t="s">
        <v>184</v>
      </c>
      <c r="C42" s="50"/>
      <c r="D42" s="50"/>
      <c r="E42" s="28"/>
      <c r="F42" s="21"/>
    </row>
    <row r="43" spans="1:6" ht="14.25" x14ac:dyDescent="0.2">
      <c r="A43" s="21"/>
      <c r="B43" s="50"/>
      <c r="C43" s="50"/>
      <c r="D43" s="50"/>
      <c r="E43" s="28"/>
      <c r="F43" s="21"/>
    </row>
    <row r="44" spans="1:6" ht="14.25" x14ac:dyDescent="0.2">
      <c r="A44" s="21"/>
      <c r="B44" s="50" t="s">
        <v>152</v>
      </c>
      <c r="C44" s="50"/>
      <c r="D44" s="50"/>
      <c r="E44" s="28"/>
      <c r="F44" s="21"/>
    </row>
    <row r="45" spans="1:6" ht="14.25" x14ac:dyDescent="0.2">
      <c r="A45" s="21"/>
      <c r="B45" s="50"/>
      <c r="C45" s="50"/>
      <c r="D45" s="50"/>
      <c r="E45" s="28"/>
      <c r="F45" s="21"/>
    </row>
    <row r="46" spans="1:6" ht="14.25" x14ac:dyDescent="0.2">
      <c r="A46" s="21"/>
      <c r="B46" s="50" t="s">
        <v>153</v>
      </c>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4.25" x14ac:dyDescent="0.2">
      <c r="A68" s="21"/>
      <c r="B68" s="50"/>
      <c r="C68" s="50"/>
      <c r="D68" s="50"/>
      <c r="E68" s="28"/>
      <c r="F68" s="21"/>
    </row>
    <row r="69" spans="1:6" ht="13.5" customHeight="1" x14ac:dyDescent="0.2">
      <c r="A69" s="21"/>
      <c r="B69" s="50"/>
      <c r="C69" s="50"/>
      <c r="D69" s="50"/>
      <c r="E69" s="28"/>
      <c r="F69" s="21"/>
    </row>
    <row r="70" spans="1:6" ht="13.5" customHeight="1" x14ac:dyDescent="0.2">
      <c r="A70" s="21"/>
      <c r="B70" s="25" t="s">
        <v>16</v>
      </c>
      <c r="C70" s="26"/>
      <c r="D70" s="26"/>
      <c r="E70" s="29">
        <f>28.25*350</f>
        <v>9887.5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9887.5</v>
      </c>
      <c r="F73" s="21"/>
    </row>
    <row r="74" spans="1:6" ht="13.5" customHeight="1" x14ac:dyDescent="0.2">
      <c r="A74" s="21"/>
      <c r="B74" s="26" t="s">
        <v>5</v>
      </c>
      <c r="C74" s="31">
        <v>0.05</v>
      </c>
      <c r="D74" s="26"/>
      <c r="E74" s="35">
        <f>ROUND(E73*C74,2)</f>
        <v>494.38</v>
      </c>
      <c r="F74" s="21"/>
    </row>
    <row r="75" spans="1:6" ht="13.5" customHeight="1" x14ac:dyDescent="0.2">
      <c r="A75" s="21"/>
      <c r="B75" s="26" t="s">
        <v>4</v>
      </c>
      <c r="C75" s="42">
        <v>9.9750000000000005E-2</v>
      </c>
      <c r="D75" s="26"/>
      <c r="E75" s="43">
        <f>ROUND(E73*C75,2)</f>
        <v>986.28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11368.16</v>
      </c>
      <c r="F77" s="21"/>
    </row>
    <row r="78" spans="1:6" ht="15.75" thickTop="1" x14ac:dyDescent="0.2">
      <c r="A78" s="21"/>
      <c r="B78" s="52"/>
      <c r="C78" s="52"/>
      <c r="D78" s="52"/>
      <c r="E78" s="36"/>
      <c r="F78" s="21"/>
    </row>
    <row r="79" spans="1:6" ht="15" x14ac:dyDescent="0.2">
      <c r="A79" s="21"/>
      <c r="B79" s="57" t="s">
        <v>19</v>
      </c>
      <c r="C79" s="57"/>
      <c r="D79" s="57"/>
      <c r="E79" s="36">
        <v>0</v>
      </c>
      <c r="F79" s="21"/>
    </row>
    <row r="80" spans="1:6" ht="15" x14ac:dyDescent="0.2">
      <c r="A80" s="21"/>
      <c r="B80" s="52"/>
      <c r="C80" s="52"/>
      <c r="D80" s="52"/>
      <c r="E80" s="36"/>
      <c r="F80" s="21"/>
    </row>
    <row r="81" spans="1:6" ht="19.5" customHeight="1" x14ac:dyDescent="0.2">
      <c r="A81" s="21"/>
      <c r="B81" s="37" t="s">
        <v>18</v>
      </c>
      <c r="C81" s="38"/>
      <c r="D81" s="38"/>
      <c r="E81" s="39">
        <f>E77-E79</f>
        <v>11368.16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5"/>
      <c r="C84" s="55"/>
      <c r="D84" s="55"/>
      <c r="E84" s="55"/>
      <c r="F84" s="21"/>
    </row>
    <row r="85" spans="1:6" ht="14.25" x14ac:dyDescent="0.2">
      <c r="A85" s="49" t="s">
        <v>32</v>
      </c>
      <c r="B85" s="49"/>
      <c r="C85" s="49"/>
      <c r="D85" s="49"/>
      <c r="E85" s="49"/>
      <c r="F85" s="49"/>
    </row>
    <row r="86" spans="1:6" ht="14.25" x14ac:dyDescent="0.2">
      <c r="A86" s="58" t="s">
        <v>33</v>
      </c>
      <c r="B86" s="58"/>
      <c r="C86" s="58"/>
      <c r="D86" s="58"/>
      <c r="E86" s="58"/>
      <c r="F86" s="58"/>
    </row>
    <row r="87" spans="1:6" x14ac:dyDescent="0.2">
      <c r="A87" s="21"/>
      <c r="B87" s="21"/>
      <c r="C87" s="21"/>
      <c r="D87" s="21"/>
      <c r="E87" s="21"/>
      <c r="F87" s="21"/>
    </row>
    <row r="88" spans="1:6" x14ac:dyDescent="0.2">
      <c r="A88" s="21"/>
      <c r="B88" s="56"/>
      <c r="C88" s="56"/>
      <c r="D88" s="56"/>
      <c r="E88" s="56"/>
      <c r="F88" s="21"/>
    </row>
    <row r="89" spans="1:6" ht="15" x14ac:dyDescent="0.2">
      <c r="A89" s="48" t="s">
        <v>7</v>
      </c>
      <c r="B89" s="48"/>
      <c r="C89" s="48"/>
      <c r="D89" s="48"/>
      <c r="E89" s="48"/>
      <c r="F89" s="48"/>
    </row>
    <row r="91" spans="1:6" ht="39.75" customHeight="1" x14ac:dyDescent="0.2">
      <c r="B91" s="53"/>
      <c r="C91" s="54"/>
      <c r="D91" s="54"/>
    </row>
    <row r="92" spans="1:6" ht="13.5" customHeight="1" x14ac:dyDescent="0.2"/>
    <row r="93" spans="1:6" x14ac:dyDescent="0.2">
      <c r="B93" s="16"/>
      <c r="C93" s="16"/>
      <c r="D93" s="16"/>
    </row>
  </sheetData>
  <mergeCells count="47">
    <mergeCell ref="A85:F85"/>
    <mergeCell ref="A86:F86"/>
    <mergeCell ref="B88:E88"/>
    <mergeCell ref="A89:F89"/>
    <mergeCell ref="B91:D91"/>
    <mergeCell ref="B68:D68"/>
    <mergeCell ref="B69:D69"/>
    <mergeCell ref="B78:D78"/>
    <mergeCell ref="B79:D79"/>
    <mergeCell ref="B80:D80"/>
    <mergeCell ref="B84:E84"/>
    <mergeCell ref="B62:D62"/>
    <mergeCell ref="B63:D63"/>
    <mergeCell ref="B64:D64"/>
    <mergeCell ref="B65:D65"/>
    <mergeCell ref="B66:D66"/>
    <mergeCell ref="B67:D67"/>
    <mergeCell ref="B56:D56"/>
    <mergeCell ref="B57:D57"/>
    <mergeCell ref="B58:D58"/>
    <mergeCell ref="B59:D59"/>
    <mergeCell ref="B60:D60"/>
    <mergeCell ref="B61:D61"/>
    <mergeCell ref="B46:D46"/>
    <mergeCell ref="B51:D51"/>
    <mergeCell ref="B52:D52"/>
    <mergeCell ref="B53:D53"/>
    <mergeCell ref="B54:D54"/>
    <mergeCell ref="B55:D55"/>
    <mergeCell ref="B48:D48"/>
    <mergeCell ref="B41:D41"/>
    <mergeCell ref="B42:D42"/>
    <mergeCell ref="B43:D43"/>
    <mergeCell ref="B44:D44"/>
    <mergeCell ref="B45:D45"/>
    <mergeCell ref="B50:D50"/>
    <mergeCell ref="B37:D37"/>
    <mergeCell ref="B38:D38"/>
    <mergeCell ref="B39:D39"/>
    <mergeCell ref="B40:D40"/>
    <mergeCell ref="B47:D47"/>
    <mergeCell ref="A30:F30"/>
    <mergeCell ref="B33:D33"/>
    <mergeCell ref="B34:D34"/>
    <mergeCell ref="B35:D35"/>
    <mergeCell ref="B36:D36"/>
    <mergeCell ref="B49:D49"/>
  </mergeCells>
  <dataValidations count="1">
    <dataValidation type="list" allowBlank="1" showInputMessage="1" showErrorMessage="1" sqref="B78:B80 B12:B20 B33:B40 B41:B69" xr:uid="{FA246BD4-8EF1-46B3-9AA2-B908B17CA1A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topLeftCell="A19"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2"/>
    </row>
    <row r="2" spans="1:4" ht="13.5" customHeight="1" x14ac:dyDescent="0.3">
      <c r="A2" s="6"/>
      <c r="B2" s="13"/>
      <c r="C2" s="13"/>
      <c r="D2" s="7"/>
    </row>
    <row r="3" spans="1:4" ht="13.5" thickBot="1" x14ac:dyDescent="0.25">
      <c r="A3" s="6"/>
      <c r="D3" s="7"/>
    </row>
    <row r="4" spans="1:4" ht="13.5" thickBot="1" x14ac:dyDescent="0.25">
      <c r="A4" s="6"/>
      <c r="B4" s="46"/>
      <c r="C4" s="45" t="s">
        <v>3</v>
      </c>
      <c r="D4" s="7"/>
    </row>
    <row r="5" spans="1:4" x14ac:dyDescent="0.2">
      <c r="A5" s="6"/>
      <c r="B5" s="14"/>
      <c r="C5" s="41"/>
      <c r="D5" s="7"/>
    </row>
    <row r="6" spans="1:4" x14ac:dyDescent="0.2">
      <c r="A6" s="6"/>
      <c r="B6" s="14"/>
      <c r="C6" s="8" t="s">
        <v>11</v>
      </c>
      <c r="D6" s="7"/>
    </row>
    <row r="7" spans="1:4" x14ac:dyDescent="0.2">
      <c r="A7" s="6"/>
      <c r="B7" s="14"/>
      <c r="C7" s="8" t="s">
        <v>154</v>
      </c>
      <c r="D7" s="7"/>
    </row>
    <row r="8" spans="1:4" x14ac:dyDescent="0.2">
      <c r="A8" s="6"/>
      <c r="B8" s="14"/>
      <c r="C8" s="8" t="s">
        <v>20</v>
      </c>
      <c r="D8" s="7"/>
    </row>
    <row r="9" spans="1:4" x14ac:dyDescent="0.2">
      <c r="A9" s="6"/>
      <c r="B9" s="14"/>
      <c r="C9" s="8" t="s">
        <v>155</v>
      </c>
      <c r="D9" s="7"/>
    </row>
    <row r="10" spans="1:4" x14ac:dyDescent="0.2">
      <c r="A10" s="6"/>
      <c r="B10" s="14"/>
      <c r="C10" s="8" t="s">
        <v>156</v>
      </c>
      <c r="D10" s="7"/>
    </row>
    <row r="11" spans="1:4" x14ac:dyDescent="0.2">
      <c r="A11" s="6"/>
      <c r="B11" s="14"/>
      <c r="C11" s="8" t="s">
        <v>157</v>
      </c>
      <c r="D11" s="7"/>
    </row>
    <row r="12" spans="1:4" x14ac:dyDescent="0.2">
      <c r="A12" s="6"/>
      <c r="B12" s="14"/>
      <c r="C12" s="8" t="s">
        <v>158</v>
      </c>
      <c r="D12" s="7"/>
    </row>
    <row r="13" spans="1:4" x14ac:dyDescent="0.2">
      <c r="A13" s="6"/>
      <c r="B13" s="14"/>
      <c r="C13" s="8" t="s">
        <v>159</v>
      </c>
      <c r="D13" s="7"/>
    </row>
    <row r="14" spans="1:4" x14ac:dyDescent="0.2">
      <c r="A14" s="6"/>
      <c r="B14" s="14"/>
      <c r="C14" s="8" t="s">
        <v>160</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161</v>
      </c>
      <c r="D19" s="7"/>
    </row>
    <row r="20" spans="1:4" x14ac:dyDescent="0.2">
      <c r="A20" s="6"/>
      <c r="B20" s="14"/>
      <c r="C20" s="8" t="s">
        <v>162</v>
      </c>
      <c r="D20" s="7"/>
    </row>
    <row r="21" spans="1:4" x14ac:dyDescent="0.2">
      <c r="A21" s="6"/>
      <c r="B21" s="14"/>
      <c r="C21" s="8" t="s">
        <v>163</v>
      </c>
      <c r="D21" s="7"/>
    </row>
    <row r="22" spans="1:4" x14ac:dyDescent="0.2">
      <c r="A22" s="6"/>
      <c r="B22" s="14"/>
      <c r="C22" s="8" t="s">
        <v>164</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165</v>
      </c>
      <c r="D28" s="7"/>
    </row>
    <row r="29" spans="1:4" x14ac:dyDescent="0.2">
      <c r="A29" s="6"/>
      <c r="B29" s="14"/>
      <c r="C29" s="8" t="s">
        <v>36</v>
      </c>
      <c r="D29" s="7"/>
    </row>
    <row r="30" spans="1:4" x14ac:dyDescent="0.2">
      <c r="A30" s="6"/>
      <c r="B30" s="14"/>
      <c r="C30" s="8" t="s">
        <v>166</v>
      </c>
      <c r="D30" s="7"/>
    </row>
    <row r="31" spans="1:4" x14ac:dyDescent="0.2">
      <c r="A31" s="6"/>
      <c r="B31" s="14"/>
      <c r="C31" s="8" t="s">
        <v>167</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168</v>
      </c>
      <c r="D35" s="7"/>
    </row>
    <row r="36" spans="1:4" x14ac:dyDescent="0.2">
      <c r="A36" s="6"/>
      <c r="B36" s="14"/>
      <c r="C36" s="9" t="s">
        <v>26</v>
      </c>
      <c r="D36" s="7"/>
    </row>
    <row r="37" spans="1:4" x14ac:dyDescent="0.2">
      <c r="A37" s="6"/>
      <c r="B37" s="14"/>
      <c r="C37" s="9" t="s">
        <v>169</v>
      </c>
      <c r="D37" s="7"/>
    </row>
    <row r="38" spans="1:4" x14ac:dyDescent="0.2">
      <c r="A38" s="6"/>
      <c r="B38" s="14"/>
      <c r="C38" s="9" t="s">
        <v>170</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171</v>
      </c>
      <c r="D43" s="7"/>
    </row>
    <row r="44" spans="1:4" x14ac:dyDescent="0.2">
      <c r="A44" s="6"/>
      <c r="B44" s="14"/>
      <c r="C44" s="8" t="s">
        <v>172</v>
      </c>
      <c r="D44" s="7"/>
    </row>
    <row r="45" spans="1:4" ht="13.5" thickBot="1" x14ac:dyDescent="0.25">
      <c r="A45" s="10"/>
      <c r="B45" s="15"/>
      <c r="C45" s="8" t="s">
        <v>173</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6"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48</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49</v>
      </c>
      <c r="C35" s="50"/>
      <c r="D35" s="50"/>
      <c r="E35" s="28"/>
      <c r="F35" s="21"/>
    </row>
    <row r="36" spans="1:6" ht="14.25" x14ac:dyDescent="0.2">
      <c r="A36" s="21"/>
      <c r="B36" s="50"/>
      <c r="C36" s="50"/>
      <c r="D36" s="50"/>
      <c r="E36" s="28"/>
      <c r="F36" s="21"/>
    </row>
    <row r="37" spans="1:6" ht="14.25" x14ac:dyDescent="0.2">
      <c r="A37" s="21"/>
      <c r="B37" s="50" t="s">
        <v>50</v>
      </c>
      <c r="C37" s="50"/>
      <c r="D37" s="50"/>
      <c r="E37" s="28"/>
      <c r="F37" s="21"/>
    </row>
    <row r="38" spans="1:6" ht="14.25" x14ac:dyDescent="0.2">
      <c r="A38" s="21"/>
      <c r="B38" s="50"/>
      <c r="C38" s="50"/>
      <c r="D38" s="50"/>
      <c r="E38" s="28"/>
      <c r="F38" s="21"/>
    </row>
    <row r="39" spans="1:6" ht="14.25" x14ac:dyDescent="0.2">
      <c r="A39" s="21"/>
      <c r="B39" s="50" t="s">
        <v>51</v>
      </c>
      <c r="C39" s="50"/>
      <c r="D39" s="50"/>
      <c r="E39" s="28"/>
      <c r="F39" s="21"/>
    </row>
    <row r="40" spans="1:6" ht="14.25" x14ac:dyDescent="0.2">
      <c r="A40" s="21"/>
      <c r="B40" s="50"/>
      <c r="C40" s="50"/>
      <c r="D40" s="50"/>
      <c r="E40" s="28"/>
      <c r="F40" s="21"/>
    </row>
    <row r="41" spans="1:6" ht="14.25" x14ac:dyDescent="0.2">
      <c r="A41" s="21"/>
      <c r="B41" s="50" t="s">
        <v>52</v>
      </c>
      <c r="C41" s="50"/>
      <c r="D41" s="50"/>
      <c r="E41" s="28"/>
      <c r="F41" s="21"/>
    </row>
    <row r="42" spans="1:6" ht="14.25" x14ac:dyDescent="0.2">
      <c r="A42" s="21"/>
      <c r="B42" s="50"/>
      <c r="C42" s="50"/>
      <c r="D42" s="50"/>
      <c r="E42" s="28"/>
      <c r="F42" s="21"/>
    </row>
    <row r="43" spans="1:6" ht="14.25" x14ac:dyDescent="0.2">
      <c r="A43" s="21"/>
      <c r="B43" s="50" t="s">
        <v>53</v>
      </c>
      <c r="C43" s="50"/>
      <c r="D43" s="50"/>
      <c r="E43" s="28"/>
      <c r="F43" s="21"/>
    </row>
    <row r="44" spans="1:6" ht="14.25" x14ac:dyDescent="0.2">
      <c r="A44" s="21"/>
      <c r="B44" s="50"/>
      <c r="C44" s="50"/>
      <c r="D44" s="50"/>
      <c r="E44" s="28"/>
      <c r="F44" s="21"/>
    </row>
    <row r="45" spans="1:6" ht="14.25" x14ac:dyDescent="0.2">
      <c r="A45" s="21"/>
      <c r="B45" s="50" t="s">
        <v>54</v>
      </c>
      <c r="C45" s="50"/>
      <c r="D45" s="50"/>
      <c r="E45" s="28"/>
      <c r="F45" s="21"/>
    </row>
    <row r="46" spans="1:6" ht="14.25" x14ac:dyDescent="0.2">
      <c r="A46" s="21"/>
      <c r="B46" s="50"/>
      <c r="C46" s="50"/>
      <c r="D46" s="50"/>
      <c r="E46" s="28"/>
      <c r="F46" s="21"/>
    </row>
    <row r="47" spans="1:6" ht="14.25" x14ac:dyDescent="0.2">
      <c r="A47" s="21"/>
      <c r="B47" s="50" t="s">
        <v>55</v>
      </c>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9*235</f>
        <v>2115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2">
        <v>9.9750000000000005E-2</v>
      </c>
      <c r="D74" s="26"/>
      <c r="E74" s="43">
        <f>ROUND(E72*C74,2)</f>
        <v>210.97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2431.7199999999998</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87:E87"/>
    <mergeCell ref="A88:F88"/>
    <mergeCell ref="B90:D90"/>
    <mergeCell ref="B55:D55"/>
    <mergeCell ref="B77:D77"/>
    <mergeCell ref="B78:D78"/>
    <mergeCell ref="B79:D79"/>
    <mergeCell ref="B83:E83"/>
    <mergeCell ref="A84:F84"/>
    <mergeCell ref="A85:F85"/>
    <mergeCell ref="B63:D63"/>
    <mergeCell ref="B64:D64"/>
    <mergeCell ref="B65:D65"/>
    <mergeCell ref="B66:D66"/>
    <mergeCell ref="B67:D67"/>
    <mergeCell ref="B68:D68"/>
    <mergeCell ref="B62:D62"/>
    <mergeCell ref="B50:D50"/>
    <mergeCell ref="B51:D51"/>
    <mergeCell ref="B52:D52"/>
    <mergeCell ref="B53:D53"/>
    <mergeCell ref="B54:D54"/>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13"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65</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c r="C34" s="50"/>
      <c r="D34" s="50"/>
      <c r="E34" s="28"/>
      <c r="F34" s="21"/>
    </row>
    <row r="35" spans="1:6" ht="14.25" x14ac:dyDescent="0.2">
      <c r="A35" s="21"/>
      <c r="B35" s="50" t="s">
        <v>57</v>
      </c>
      <c r="C35" s="50"/>
      <c r="D35" s="50"/>
      <c r="E35" s="28"/>
      <c r="F35" s="21"/>
    </row>
    <row r="36" spans="1:6" ht="14.25" x14ac:dyDescent="0.2">
      <c r="A36" s="21"/>
      <c r="B36" s="50"/>
      <c r="C36" s="50"/>
      <c r="D36" s="50"/>
      <c r="E36" s="28"/>
      <c r="F36" s="21"/>
    </row>
    <row r="37" spans="1:6" ht="14.25" x14ac:dyDescent="0.2">
      <c r="A37" s="21"/>
      <c r="B37" s="50" t="s">
        <v>58</v>
      </c>
      <c r="C37" s="50"/>
      <c r="D37" s="50"/>
      <c r="E37" s="28"/>
      <c r="F37" s="21"/>
    </row>
    <row r="38" spans="1:6" ht="14.25" x14ac:dyDescent="0.2">
      <c r="A38" s="21"/>
      <c r="B38" s="50"/>
      <c r="C38" s="50"/>
      <c r="D38" s="50"/>
      <c r="E38" s="28"/>
      <c r="F38" s="21"/>
    </row>
    <row r="39" spans="1:6" ht="14.25" x14ac:dyDescent="0.2">
      <c r="A39" s="21"/>
      <c r="B39" s="50" t="s">
        <v>59</v>
      </c>
      <c r="C39" s="50"/>
      <c r="D39" s="50"/>
      <c r="E39" s="28"/>
      <c r="F39" s="21"/>
    </row>
    <row r="40" spans="1:6" ht="14.25" x14ac:dyDescent="0.2">
      <c r="A40" s="21"/>
      <c r="B40" s="50"/>
      <c r="C40" s="50"/>
      <c r="D40" s="50"/>
      <c r="E40" s="28"/>
      <c r="F40" s="21"/>
    </row>
    <row r="41" spans="1:6" ht="14.25" x14ac:dyDescent="0.2">
      <c r="A41" s="21"/>
      <c r="B41" s="50" t="s">
        <v>60</v>
      </c>
      <c r="C41" s="50"/>
      <c r="D41" s="50"/>
      <c r="E41" s="28"/>
      <c r="F41" s="21"/>
    </row>
    <row r="42" spans="1:6" ht="14.25" x14ac:dyDescent="0.2">
      <c r="A42" s="21"/>
      <c r="B42" s="50"/>
      <c r="C42" s="50"/>
      <c r="D42" s="50"/>
      <c r="E42" s="28"/>
      <c r="F42" s="21"/>
    </row>
    <row r="43" spans="1:6" ht="14.25" x14ac:dyDescent="0.2">
      <c r="A43" s="21"/>
      <c r="B43" s="50" t="s">
        <v>61</v>
      </c>
      <c r="C43" s="50"/>
      <c r="D43" s="50"/>
      <c r="E43" s="28"/>
      <c r="F43" s="21"/>
    </row>
    <row r="44" spans="1:6" ht="14.25" x14ac:dyDescent="0.2">
      <c r="A44" s="21"/>
      <c r="B44" s="50"/>
      <c r="C44" s="50"/>
      <c r="D44" s="50"/>
      <c r="E44" s="28"/>
      <c r="F44" s="21"/>
    </row>
    <row r="45" spans="1:6" ht="14.25" x14ac:dyDescent="0.2">
      <c r="A45" s="21"/>
      <c r="B45" s="50" t="s">
        <v>62</v>
      </c>
      <c r="C45" s="50"/>
      <c r="D45" s="50"/>
      <c r="E45" s="28"/>
      <c r="F45" s="21"/>
    </row>
    <row r="46" spans="1:6" ht="14.25" x14ac:dyDescent="0.2">
      <c r="A46" s="21"/>
      <c r="B46" s="50"/>
      <c r="C46" s="50"/>
      <c r="D46" s="50"/>
      <c r="E46" s="28"/>
      <c r="F46" s="21"/>
    </row>
    <row r="47" spans="1:6" ht="14.25" x14ac:dyDescent="0.2">
      <c r="A47" s="21"/>
      <c r="B47" s="50" t="s">
        <v>63</v>
      </c>
      <c r="C47" s="50"/>
      <c r="D47" s="50"/>
      <c r="E47" s="28"/>
      <c r="F47" s="21"/>
    </row>
    <row r="48" spans="1:6" ht="14.25" x14ac:dyDescent="0.2">
      <c r="A48" s="21"/>
      <c r="B48" s="50"/>
      <c r="C48" s="50"/>
      <c r="D48" s="50"/>
      <c r="E48" s="28"/>
      <c r="F48" s="21"/>
    </row>
    <row r="49" spans="1:6" ht="14.25" x14ac:dyDescent="0.2">
      <c r="A49" s="21"/>
      <c r="B49" s="50" t="s">
        <v>56</v>
      </c>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14*235</f>
        <v>3290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3290</v>
      </c>
      <c r="F72" s="21"/>
    </row>
    <row r="73" spans="1:6" ht="13.5" customHeight="1" x14ac:dyDescent="0.2">
      <c r="A73" s="21"/>
      <c r="B73" s="26" t="s">
        <v>5</v>
      </c>
      <c r="C73" s="31">
        <v>0.05</v>
      </c>
      <c r="D73" s="26"/>
      <c r="E73" s="35">
        <f>ROUND(E72*C73,2)</f>
        <v>164.5</v>
      </c>
      <c r="F73" s="21"/>
    </row>
    <row r="74" spans="1:6" ht="13.5" customHeight="1" x14ac:dyDescent="0.2">
      <c r="A74" s="21"/>
      <c r="B74" s="26" t="s">
        <v>4</v>
      </c>
      <c r="C74" s="42">
        <v>9.9750000000000005E-2</v>
      </c>
      <c r="D74" s="26"/>
      <c r="E74" s="43">
        <f>ROUND(E72*C74,2)</f>
        <v>328.18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3782.68</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3782.68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67</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60</v>
      </c>
      <c r="C34" s="50"/>
      <c r="D34" s="50"/>
      <c r="E34" s="28"/>
      <c r="F34" s="21"/>
    </row>
    <row r="35" spans="1:6" ht="14.25" x14ac:dyDescent="0.2">
      <c r="A35" s="21"/>
      <c r="B35" s="50"/>
      <c r="C35" s="50"/>
      <c r="D35" s="50"/>
      <c r="E35" s="28"/>
      <c r="F35" s="21"/>
    </row>
    <row r="36" spans="1:6" ht="14.25" x14ac:dyDescent="0.2">
      <c r="A36" s="21"/>
      <c r="B36" s="50"/>
      <c r="C36" s="50"/>
      <c r="D36" s="50"/>
      <c r="E36" s="28"/>
      <c r="F36" s="21"/>
    </row>
    <row r="37" spans="1:6" ht="14.25" x14ac:dyDescent="0.2">
      <c r="A37" s="21"/>
      <c r="B37" s="50" t="s">
        <v>74</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t="s">
        <v>68</v>
      </c>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t="s">
        <v>72</v>
      </c>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t="s">
        <v>73</v>
      </c>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t="s">
        <v>69</v>
      </c>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t="s">
        <v>71</v>
      </c>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t="s">
        <v>70</v>
      </c>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15*235</f>
        <v>3525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3525</v>
      </c>
      <c r="F72" s="21"/>
    </row>
    <row r="73" spans="1:6" ht="13.5" customHeight="1" x14ac:dyDescent="0.2">
      <c r="A73" s="21"/>
      <c r="B73" s="26" t="s">
        <v>5</v>
      </c>
      <c r="C73" s="31">
        <v>0.05</v>
      </c>
      <c r="D73" s="26"/>
      <c r="E73" s="35">
        <f>ROUND(E72*C73,2)</f>
        <v>176.25</v>
      </c>
      <c r="F73" s="21"/>
    </row>
    <row r="74" spans="1:6" ht="13.5" customHeight="1" x14ac:dyDescent="0.2">
      <c r="A74" s="21"/>
      <c r="B74" s="26" t="s">
        <v>4</v>
      </c>
      <c r="C74" s="42">
        <v>9.9750000000000005E-2</v>
      </c>
      <c r="D74" s="26"/>
      <c r="E74" s="43">
        <f>ROUND(E72*C74,2)</f>
        <v>351.62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4052.87</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4052.87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A88:F88"/>
    <mergeCell ref="B90:D90"/>
    <mergeCell ref="B68:D68"/>
    <mergeCell ref="B77:D77"/>
    <mergeCell ref="B78:D78"/>
    <mergeCell ref="B79:D79"/>
    <mergeCell ref="B83:E83"/>
    <mergeCell ref="A84:F84"/>
    <mergeCell ref="B48:D48"/>
    <mergeCell ref="B53:D53"/>
    <mergeCell ref="B54:D54"/>
    <mergeCell ref="A85:F85"/>
    <mergeCell ref="B87:E87"/>
    <mergeCell ref="B67:D67"/>
    <mergeCell ref="B56:D56"/>
    <mergeCell ref="B57:D57"/>
    <mergeCell ref="B58:D58"/>
    <mergeCell ref="B59:D59"/>
    <mergeCell ref="B60:D60"/>
    <mergeCell ref="B61:D61"/>
    <mergeCell ref="B62:D62"/>
    <mergeCell ref="B63:D63"/>
    <mergeCell ref="B64:D64"/>
    <mergeCell ref="B65:D65"/>
    <mergeCell ref="B66:D66"/>
    <mergeCell ref="B55:D55"/>
    <mergeCell ref="B37:D37"/>
    <mergeCell ref="B38:D38"/>
    <mergeCell ref="B39:D39"/>
    <mergeCell ref="B44:D44"/>
    <mergeCell ref="B45:D45"/>
    <mergeCell ref="B49:D49"/>
    <mergeCell ref="B50:D50"/>
    <mergeCell ref="B51:D51"/>
    <mergeCell ref="B52:D52"/>
    <mergeCell ref="B40:D40"/>
    <mergeCell ref="B41:D41"/>
    <mergeCell ref="B42:D42"/>
    <mergeCell ref="B43:D43"/>
    <mergeCell ref="B46:D46"/>
    <mergeCell ref="B47:D47"/>
    <mergeCell ref="A30:F30"/>
    <mergeCell ref="B33:D33"/>
    <mergeCell ref="B34:D34"/>
    <mergeCell ref="B35:D35"/>
    <mergeCell ref="B36:D36"/>
  </mergeCells>
  <dataValidations count="1">
    <dataValidation type="list" allowBlank="1" showInputMessage="1" showErrorMessage="1" sqref="B77:B79 B12:B20 B33:B55 B56:B68" xr:uid="{00000000-0002-0000-0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42E4-86A5-4CEA-86DC-AF36B0F16853}">
  <sheetPr>
    <pageSetUpPr fitToPage="1"/>
  </sheetPr>
  <dimension ref="A12:F92"/>
  <sheetViews>
    <sheetView view="pageBreakPreview" topLeftCell="A34"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76</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60</v>
      </c>
      <c r="C34" s="50"/>
      <c r="D34" s="50"/>
      <c r="E34" s="28"/>
      <c r="F34" s="21"/>
    </row>
    <row r="35" spans="1:6" ht="14.25" x14ac:dyDescent="0.2">
      <c r="A35" s="21"/>
      <c r="B35" s="50"/>
      <c r="C35" s="50"/>
      <c r="D35" s="50"/>
      <c r="E35" s="28"/>
      <c r="F35" s="21"/>
    </row>
    <row r="36" spans="1:6" ht="14.25" x14ac:dyDescent="0.2">
      <c r="A36" s="21"/>
      <c r="B36" s="50"/>
      <c r="C36" s="50"/>
      <c r="D36" s="50"/>
      <c r="E36" s="28"/>
      <c r="F36" s="21"/>
    </row>
    <row r="37" spans="1:6" ht="14.25" x14ac:dyDescent="0.2">
      <c r="A37" s="21"/>
      <c r="B37" s="50" t="s">
        <v>77</v>
      </c>
      <c r="C37" s="50"/>
      <c r="D37" s="50"/>
      <c r="E37" s="28"/>
      <c r="F37" s="21"/>
    </row>
    <row r="38" spans="1:6" ht="14.25" x14ac:dyDescent="0.2">
      <c r="A38" s="21"/>
      <c r="B38" s="50"/>
      <c r="C38" s="50"/>
      <c r="D38" s="50"/>
      <c r="E38" s="28"/>
      <c r="F38" s="21"/>
    </row>
    <row r="39" spans="1:6" ht="14.25" x14ac:dyDescent="0.2">
      <c r="A39" s="21"/>
      <c r="B39" s="50"/>
      <c r="C39" s="50"/>
      <c r="D39" s="50"/>
      <c r="E39" s="28"/>
      <c r="F39" s="21"/>
    </row>
    <row r="40" spans="1:6" ht="14.25" x14ac:dyDescent="0.2">
      <c r="A40" s="21"/>
      <c r="B40" s="50" t="s">
        <v>78</v>
      </c>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t="s">
        <v>79</v>
      </c>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t="s">
        <v>69</v>
      </c>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t="s">
        <v>71</v>
      </c>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t="s">
        <v>70</v>
      </c>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4.25" x14ac:dyDescent="0.2">
      <c r="A67" s="21"/>
      <c r="B67" s="50"/>
      <c r="C67" s="50"/>
      <c r="D67" s="50"/>
      <c r="E67" s="28"/>
      <c r="F67" s="21"/>
    </row>
    <row r="68" spans="1:6" ht="13.5" customHeight="1" x14ac:dyDescent="0.2">
      <c r="A68" s="21"/>
      <c r="B68" s="50"/>
      <c r="C68" s="50"/>
      <c r="D68" s="50"/>
      <c r="E68" s="28"/>
      <c r="F68" s="21"/>
    </row>
    <row r="69" spans="1:6" ht="13.5" customHeight="1" x14ac:dyDescent="0.2">
      <c r="A69" s="21"/>
      <c r="B69" s="25" t="s">
        <v>16</v>
      </c>
      <c r="C69" s="26"/>
      <c r="D69" s="26"/>
      <c r="E69" s="29">
        <f>14.75*255</f>
        <v>3761.25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3761.25</v>
      </c>
      <c r="F72" s="21"/>
    </row>
    <row r="73" spans="1:6" ht="13.5" customHeight="1" x14ac:dyDescent="0.2">
      <c r="A73" s="21"/>
      <c r="B73" s="26" t="s">
        <v>5</v>
      </c>
      <c r="C73" s="31">
        <v>0.05</v>
      </c>
      <c r="D73" s="26"/>
      <c r="E73" s="35">
        <f>ROUND(E72*C73,2)</f>
        <v>188.06</v>
      </c>
      <c r="F73" s="21"/>
    </row>
    <row r="74" spans="1:6" ht="13.5" customHeight="1" x14ac:dyDescent="0.2">
      <c r="A74" s="21"/>
      <c r="B74" s="26" t="s">
        <v>4</v>
      </c>
      <c r="C74" s="42">
        <v>9.9750000000000005E-2</v>
      </c>
      <c r="D74" s="26"/>
      <c r="E74" s="43">
        <f>ROUND(E72*C74,2)</f>
        <v>375.18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4324.49</v>
      </c>
      <c r="F76" s="21"/>
    </row>
    <row r="77" spans="1:6" ht="15.75" thickTop="1" x14ac:dyDescent="0.2">
      <c r="A77" s="21"/>
      <c r="B77" s="52"/>
      <c r="C77" s="52"/>
      <c r="D77" s="52"/>
      <c r="E77" s="36"/>
      <c r="F77" s="21"/>
    </row>
    <row r="78" spans="1:6" ht="15" x14ac:dyDescent="0.2">
      <c r="A78" s="21"/>
      <c r="B78" s="57" t="s">
        <v>19</v>
      </c>
      <c r="C78" s="57"/>
      <c r="D78" s="57"/>
      <c r="E78" s="36">
        <v>0</v>
      </c>
      <c r="F78" s="21"/>
    </row>
    <row r="79" spans="1:6" ht="15" x14ac:dyDescent="0.2">
      <c r="A79" s="21"/>
      <c r="B79" s="52"/>
      <c r="C79" s="52"/>
      <c r="D79" s="52"/>
      <c r="E79" s="36"/>
      <c r="F79" s="21"/>
    </row>
    <row r="80" spans="1:6" ht="19.5" customHeight="1" x14ac:dyDescent="0.2">
      <c r="A80" s="21"/>
      <c r="B80" s="37" t="s">
        <v>18</v>
      </c>
      <c r="C80" s="38"/>
      <c r="D80" s="38"/>
      <c r="E80" s="39">
        <f>E76-E78</f>
        <v>4324.49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5"/>
      <c r="C83" s="55"/>
      <c r="D83" s="55"/>
      <c r="E83" s="55"/>
      <c r="F83" s="21"/>
    </row>
    <row r="84" spans="1:6" ht="14.25" x14ac:dyDescent="0.2">
      <c r="A84" s="49" t="s">
        <v>32</v>
      </c>
      <c r="B84" s="49"/>
      <c r="C84" s="49"/>
      <c r="D84" s="49"/>
      <c r="E84" s="49"/>
      <c r="F84" s="49"/>
    </row>
    <row r="85" spans="1:6" ht="14.25" x14ac:dyDescent="0.2">
      <c r="A85" s="58" t="s">
        <v>33</v>
      </c>
      <c r="B85" s="58"/>
      <c r="C85" s="58"/>
      <c r="D85" s="58"/>
      <c r="E85" s="58"/>
      <c r="F85" s="58"/>
    </row>
    <row r="86" spans="1:6" x14ac:dyDescent="0.2">
      <c r="A86" s="21"/>
      <c r="B86" s="21"/>
      <c r="C86" s="21"/>
      <c r="D86" s="21"/>
      <c r="E86" s="21"/>
      <c r="F86" s="21"/>
    </row>
    <row r="87" spans="1:6" x14ac:dyDescent="0.2">
      <c r="A87" s="21"/>
      <c r="B87" s="56"/>
      <c r="C87" s="56"/>
      <c r="D87" s="56"/>
      <c r="E87" s="56"/>
      <c r="F87" s="21"/>
    </row>
    <row r="88" spans="1:6" ht="15" x14ac:dyDescent="0.2">
      <c r="A88" s="48" t="s">
        <v>7</v>
      </c>
      <c r="B88" s="48"/>
      <c r="C88" s="48"/>
      <c r="D88" s="48"/>
      <c r="E88" s="48"/>
      <c r="F88" s="48"/>
    </row>
    <row r="90" spans="1:6" ht="39.75" customHeight="1" x14ac:dyDescent="0.2">
      <c r="B90" s="53"/>
      <c r="C90" s="54"/>
      <c r="D90" s="5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2:D52"/>
    <mergeCell ref="B54:D54"/>
    <mergeCell ref="B55:D55"/>
    <mergeCell ref="B56:D56"/>
    <mergeCell ref="B44:D44"/>
    <mergeCell ref="B45:D45"/>
    <mergeCell ref="B46:D46"/>
    <mergeCell ref="B47:D47"/>
    <mergeCell ref="B48:D48"/>
    <mergeCell ref="B49:D49"/>
    <mergeCell ref="B50:D50"/>
    <mergeCell ref="B51:D51"/>
    <mergeCell ref="B67:D67"/>
    <mergeCell ref="B53:D53"/>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43 B44:B68" xr:uid="{134A3466-9E45-4C70-82B2-0DA8F6D25ABE}">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2733-3E87-4A70-9E60-5748F75EB3FE}">
  <sheetPr>
    <pageSetUpPr fitToPage="1"/>
  </sheetPr>
  <dimension ref="A12:F89"/>
  <sheetViews>
    <sheetView view="pageBreakPreview" topLeftCell="A31"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80</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14.25" x14ac:dyDescent="0.2">
      <c r="A34" s="21"/>
      <c r="B34" s="50" t="s">
        <v>82</v>
      </c>
      <c r="C34" s="50"/>
      <c r="D34" s="50"/>
      <c r="E34" s="28"/>
      <c r="F34" s="21"/>
    </row>
    <row r="35" spans="1:6" ht="14.25" x14ac:dyDescent="0.2">
      <c r="A35" s="21"/>
      <c r="B35" s="50"/>
      <c r="C35" s="50"/>
      <c r="D35" s="50"/>
      <c r="E35" s="28"/>
      <c r="F35" s="21"/>
    </row>
    <row r="36" spans="1:6" ht="14.25" x14ac:dyDescent="0.2">
      <c r="A36" s="21"/>
      <c r="B36" s="50" t="s">
        <v>83</v>
      </c>
      <c r="C36" s="50"/>
      <c r="D36" s="50"/>
      <c r="E36" s="28"/>
      <c r="F36" s="21"/>
    </row>
    <row r="37" spans="1:6" ht="14.25" x14ac:dyDescent="0.2">
      <c r="A37" s="21"/>
      <c r="B37" s="50"/>
      <c r="C37" s="50"/>
      <c r="D37" s="50"/>
      <c r="E37" s="28"/>
      <c r="F37" s="21"/>
    </row>
    <row r="38" spans="1:6" ht="44.25" customHeight="1" x14ac:dyDescent="0.2">
      <c r="A38" s="21"/>
      <c r="B38" s="50" t="s">
        <v>84</v>
      </c>
      <c r="C38" s="50"/>
      <c r="D38" s="50"/>
      <c r="E38" s="28"/>
      <c r="F38" s="21"/>
    </row>
    <row r="39" spans="1:6" ht="14.25" x14ac:dyDescent="0.2">
      <c r="A39" s="21"/>
      <c r="B39" s="50"/>
      <c r="C39" s="50"/>
      <c r="D39" s="50"/>
      <c r="E39" s="28"/>
      <c r="F39" s="21"/>
    </row>
    <row r="40" spans="1:6" ht="14.25" x14ac:dyDescent="0.2">
      <c r="A40" s="21"/>
      <c r="B40" s="50" t="s">
        <v>85</v>
      </c>
      <c r="C40" s="50"/>
      <c r="D40" s="50"/>
      <c r="E40" s="28"/>
      <c r="F40" s="21"/>
    </row>
    <row r="41" spans="1:6" ht="14.25" x14ac:dyDescent="0.2">
      <c r="A41" s="21"/>
      <c r="B41" s="50"/>
      <c r="C41" s="50"/>
      <c r="D41" s="50"/>
      <c r="E41" s="28"/>
      <c r="F41" s="21"/>
    </row>
    <row r="42" spans="1:6" ht="31.5" customHeight="1" x14ac:dyDescent="0.2">
      <c r="A42" s="21"/>
      <c r="B42" s="50" t="s">
        <v>86</v>
      </c>
      <c r="C42" s="50"/>
      <c r="D42" s="50"/>
      <c r="E42" s="28"/>
      <c r="F42" s="21"/>
    </row>
    <row r="43" spans="1:6" ht="14.25" x14ac:dyDescent="0.2">
      <c r="A43" s="21"/>
      <c r="B43" s="50"/>
      <c r="C43" s="50"/>
      <c r="D43" s="50"/>
      <c r="E43" s="28"/>
      <c r="F43" s="21"/>
    </row>
    <row r="44" spans="1:6" ht="14.25" x14ac:dyDescent="0.2">
      <c r="A44" s="21"/>
      <c r="B44" s="50" t="s">
        <v>87</v>
      </c>
      <c r="C44" s="50"/>
      <c r="D44" s="50"/>
      <c r="E44" s="28"/>
      <c r="F44" s="21"/>
    </row>
    <row r="45" spans="1:6" ht="14.25" x14ac:dyDescent="0.2">
      <c r="A45" s="21"/>
      <c r="B45" s="50"/>
      <c r="C45" s="50"/>
      <c r="D45" s="50"/>
      <c r="E45" s="28"/>
      <c r="F45" s="21"/>
    </row>
    <row r="46" spans="1:6" ht="14.25" x14ac:dyDescent="0.2">
      <c r="A46" s="21"/>
      <c r="B46" s="50" t="s">
        <v>88</v>
      </c>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3.5" customHeight="1" x14ac:dyDescent="0.2">
      <c r="A65" s="21"/>
      <c r="B65" s="50"/>
      <c r="C65" s="50"/>
      <c r="D65" s="50"/>
      <c r="E65" s="28"/>
      <c r="F65" s="21"/>
    </row>
    <row r="66" spans="1:6" ht="13.5" customHeight="1" x14ac:dyDescent="0.2">
      <c r="A66" s="21"/>
      <c r="B66" s="25" t="s">
        <v>16</v>
      </c>
      <c r="C66" s="26"/>
      <c r="D66" s="26"/>
      <c r="E66" s="29">
        <f>11.25*265</f>
        <v>2981.25</v>
      </c>
      <c r="F66" s="21"/>
    </row>
    <row r="67" spans="1:6" ht="13.5" customHeight="1" x14ac:dyDescent="0.2">
      <c r="A67" s="21"/>
      <c r="B67" s="34" t="s">
        <v>13</v>
      </c>
      <c r="C67" s="26"/>
      <c r="D67" s="26"/>
      <c r="E67" s="30">
        <v>0</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2981.25</v>
      </c>
      <c r="F69" s="21"/>
    </row>
    <row r="70" spans="1:6" ht="13.5" customHeight="1" x14ac:dyDescent="0.2">
      <c r="A70" s="21"/>
      <c r="B70" s="26" t="s">
        <v>5</v>
      </c>
      <c r="C70" s="31">
        <v>0.05</v>
      </c>
      <c r="D70" s="26"/>
      <c r="E70" s="35">
        <f>ROUND(E69*C70,2)</f>
        <v>149.06</v>
      </c>
      <c r="F70" s="21"/>
    </row>
    <row r="71" spans="1:6" ht="13.5" customHeight="1" x14ac:dyDescent="0.2">
      <c r="A71" s="21"/>
      <c r="B71" s="26" t="s">
        <v>4</v>
      </c>
      <c r="C71" s="42">
        <v>9.9750000000000005E-2</v>
      </c>
      <c r="D71" s="26"/>
      <c r="E71" s="43">
        <f>ROUND(E69*C71,2)</f>
        <v>297.38</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3427.69</v>
      </c>
      <c r="F73" s="21"/>
    </row>
    <row r="74" spans="1:6" ht="15.75" thickTop="1" x14ac:dyDescent="0.2">
      <c r="A74" s="21"/>
      <c r="B74" s="52"/>
      <c r="C74" s="52"/>
      <c r="D74" s="52"/>
      <c r="E74" s="36"/>
      <c r="F74" s="21"/>
    </row>
    <row r="75" spans="1:6" ht="15" x14ac:dyDescent="0.2">
      <c r="A75" s="21"/>
      <c r="B75" s="57" t="s">
        <v>19</v>
      </c>
      <c r="C75" s="57"/>
      <c r="D75" s="57"/>
      <c r="E75" s="36">
        <v>0</v>
      </c>
      <c r="F75" s="21"/>
    </row>
    <row r="76" spans="1:6" ht="15" x14ac:dyDescent="0.2">
      <c r="A76" s="21"/>
      <c r="B76" s="52"/>
      <c r="C76" s="52"/>
      <c r="D76" s="52"/>
      <c r="E76" s="36"/>
      <c r="F76" s="21"/>
    </row>
    <row r="77" spans="1:6" ht="19.5" customHeight="1" x14ac:dyDescent="0.2">
      <c r="A77" s="21"/>
      <c r="B77" s="37" t="s">
        <v>18</v>
      </c>
      <c r="C77" s="38"/>
      <c r="D77" s="38"/>
      <c r="E77" s="39">
        <f>E73-E75</f>
        <v>3427.69</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5"/>
      <c r="C80" s="55"/>
      <c r="D80" s="55"/>
      <c r="E80" s="55"/>
      <c r="F80" s="21"/>
    </row>
    <row r="81" spans="1:6" ht="14.25" x14ac:dyDescent="0.2">
      <c r="A81" s="49" t="s">
        <v>32</v>
      </c>
      <c r="B81" s="49"/>
      <c r="C81" s="49"/>
      <c r="D81" s="49"/>
      <c r="E81" s="49"/>
      <c r="F81" s="49"/>
    </row>
    <row r="82" spans="1:6" ht="14.25" x14ac:dyDescent="0.2">
      <c r="A82" s="58" t="s">
        <v>33</v>
      </c>
      <c r="B82" s="58"/>
      <c r="C82" s="58"/>
      <c r="D82" s="58"/>
      <c r="E82" s="58"/>
      <c r="F82" s="58"/>
    </row>
    <row r="83" spans="1:6" x14ac:dyDescent="0.2">
      <c r="A83" s="21"/>
      <c r="B83" s="21"/>
      <c r="C83" s="21"/>
      <c r="D83" s="21"/>
      <c r="E83" s="21"/>
      <c r="F83" s="21"/>
    </row>
    <row r="84" spans="1:6" x14ac:dyDescent="0.2">
      <c r="A84" s="21"/>
      <c r="B84" s="56"/>
      <c r="C84" s="56"/>
      <c r="D84" s="56"/>
      <c r="E84" s="56"/>
      <c r="F84" s="21"/>
    </row>
    <row r="85" spans="1:6" ht="15" x14ac:dyDescent="0.2">
      <c r="A85" s="48" t="s">
        <v>7</v>
      </c>
      <c r="B85" s="48"/>
      <c r="C85" s="48"/>
      <c r="D85" s="48"/>
      <c r="E85" s="48"/>
      <c r="F85" s="48"/>
    </row>
    <row r="87" spans="1:6" ht="39.75" customHeight="1" x14ac:dyDescent="0.2">
      <c r="B87" s="53"/>
      <c r="C87" s="54"/>
      <c r="D87" s="54"/>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49:D49"/>
    <mergeCell ref="B50:D50"/>
    <mergeCell ref="B51:D51"/>
    <mergeCell ref="B52:D52"/>
    <mergeCell ref="B43:D43"/>
    <mergeCell ref="B44:D44"/>
    <mergeCell ref="B45:D45"/>
    <mergeCell ref="B46:D46"/>
    <mergeCell ref="B47:D47"/>
    <mergeCell ref="B48:D48"/>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4:B76 B12:B20 B33:B65" xr:uid="{9C12443C-EFC9-4E37-AB39-F5475B58A001}">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C05B-ED58-44EF-BBF9-1A267482EE11}">
  <sheetPr>
    <pageSetUpPr fitToPage="1"/>
  </sheetPr>
  <dimension ref="A12:F89"/>
  <sheetViews>
    <sheetView view="pageBreakPreview" topLeftCell="A4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90</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44.25" customHeight="1" x14ac:dyDescent="0.2">
      <c r="A34" s="21"/>
      <c r="B34" s="50" t="s">
        <v>93</v>
      </c>
      <c r="C34" s="50"/>
      <c r="D34" s="50"/>
      <c r="E34" s="28"/>
      <c r="F34" s="21"/>
    </row>
    <row r="35" spans="1:6" ht="14.25" x14ac:dyDescent="0.2">
      <c r="A35" s="21"/>
      <c r="B35" s="50"/>
      <c r="C35" s="50"/>
      <c r="D35" s="50"/>
      <c r="E35" s="28"/>
      <c r="F35" s="21"/>
    </row>
    <row r="36" spans="1:6" ht="14.25" x14ac:dyDescent="0.2">
      <c r="A36" s="21"/>
      <c r="B36" s="50" t="s">
        <v>91</v>
      </c>
      <c r="C36" s="50"/>
      <c r="D36" s="50"/>
      <c r="E36" s="28"/>
      <c r="F36" s="21"/>
    </row>
    <row r="37" spans="1:6" ht="14.25" x14ac:dyDescent="0.2">
      <c r="A37" s="21"/>
      <c r="B37" s="50"/>
      <c r="C37" s="50"/>
      <c r="D37" s="50"/>
      <c r="E37" s="28"/>
      <c r="F37" s="21"/>
    </row>
    <row r="38" spans="1:6" ht="30.75" customHeight="1" x14ac:dyDescent="0.2">
      <c r="A38" s="21"/>
      <c r="B38" s="50" t="s">
        <v>92</v>
      </c>
      <c r="C38" s="50"/>
      <c r="D38" s="50"/>
      <c r="E38" s="28"/>
      <c r="F38" s="21"/>
    </row>
    <row r="39" spans="1:6" ht="14.25" x14ac:dyDescent="0.2">
      <c r="A39" s="21"/>
      <c r="B39" s="50"/>
      <c r="C39" s="50"/>
      <c r="D39" s="50"/>
      <c r="E39" s="28"/>
      <c r="F39" s="21"/>
    </row>
    <row r="40" spans="1:6" ht="14.25" x14ac:dyDescent="0.2">
      <c r="A40" s="21"/>
      <c r="B40" s="50" t="s">
        <v>94</v>
      </c>
      <c r="C40" s="50"/>
      <c r="D40" s="50"/>
      <c r="E40" s="28"/>
      <c r="F40" s="21"/>
    </row>
    <row r="41" spans="1:6" ht="14.25" x14ac:dyDescent="0.2">
      <c r="A41" s="21"/>
      <c r="B41" s="50"/>
      <c r="C41" s="50"/>
      <c r="D41" s="50"/>
      <c r="E41" s="28"/>
      <c r="F41" s="21"/>
    </row>
    <row r="42" spans="1:6" ht="14.25" x14ac:dyDescent="0.2">
      <c r="A42" s="21"/>
      <c r="B42" s="50" t="s">
        <v>95</v>
      </c>
      <c r="C42" s="50"/>
      <c r="D42" s="50"/>
      <c r="E42" s="28"/>
      <c r="F42" s="21"/>
    </row>
    <row r="43" spans="1:6" ht="14.25" x14ac:dyDescent="0.2">
      <c r="A43" s="21"/>
      <c r="B43" s="50"/>
      <c r="C43" s="50"/>
      <c r="D43" s="50"/>
      <c r="E43" s="28"/>
      <c r="F43" s="21"/>
    </row>
    <row r="44" spans="1:6" ht="14.25" x14ac:dyDescent="0.2">
      <c r="A44" s="21"/>
      <c r="B44" s="50" t="s">
        <v>87</v>
      </c>
      <c r="C44" s="50"/>
      <c r="D44" s="50"/>
      <c r="E44" s="28"/>
      <c r="F44" s="21"/>
    </row>
    <row r="45" spans="1:6" ht="14.25" x14ac:dyDescent="0.2">
      <c r="A45" s="21"/>
      <c r="B45" s="50"/>
      <c r="C45" s="50"/>
      <c r="D45" s="50"/>
      <c r="E45" s="28"/>
      <c r="F45" s="21"/>
    </row>
    <row r="46" spans="1:6" ht="14.25" x14ac:dyDescent="0.2">
      <c r="A46" s="21"/>
      <c r="B46" s="50" t="s">
        <v>96</v>
      </c>
      <c r="C46" s="50"/>
      <c r="D46" s="50"/>
      <c r="E46" s="28"/>
      <c r="F46" s="21"/>
    </row>
    <row r="47" spans="1:6" ht="14.25" x14ac:dyDescent="0.2">
      <c r="A47" s="21"/>
      <c r="B47" s="50"/>
      <c r="C47" s="50"/>
      <c r="D47" s="50"/>
      <c r="E47" s="28"/>
      <c r="F47" s="21"/>
    </row>
    <row r="48" spans="1:6" ht="14.25" x14ac:dyDescent="0.2">
      <c r="A48" s="21"/>
      <c r="B48" s="50" t="s">
        <v>97</v>
      </c>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3.5" customHeight="1" x14ac:dyDescent="0.2">
      <c r="A65" s="21"/>
      <c r="B65" s="50"/>
      <c r="C65" s="50"/>
      <c r="D65" s="50"/>
      <c r="E65" s="28"/>
      <c r="F65" s="21"/>
    </row>
    <row r="66" spans="1:6" ht="13.5" customHeight="1" x14ac:dyDescent="0.2">
      <c r="A66" s="21"/>
      <c r="B66" s="25" t="s">
        <v>16</v>
      </c>
      <c r="C66" s="26"/>
      <c r="D66" s="26"/>
      <c r="E66" s="29">
        <f>22.5*265</f>
        <v>5962.5</v>
      </c>
      <c r="F66" s="21"/>
    </row>
    <row r="67" spans="1:6" ht="13.5" customHeight="1" x14ac:dyDescent="0.2">
      <c r="A67" s="21"/>
      <c r="B67" s="34" t="s">
        <v>13</v>
      </c>
      <c r="C67" s="26"/>
      <c r="D67" s="26"/>
      <c r="E67" s="30">
        <v>0</v>
      </c>
      <c r="F67" s="21"/>
    </row>
    <row r="68" spans="1:6" ht="13.5" customHeight="1" x14ac:dyDescent="0.2">
      <c r="A68" s="21"/>
      <c r="B68" s="34" t="s">
        <v>14</v>
      </c>
      <c r="C68" s="26"/>
      <c r="D68" s="26"/>
      <c r="E68" s="30">
        <v>20</v>
      </c>
      <c r="F68" s="21"/>
    </row>
    <row r="69" spans="1:6" ht="13.5" customHeight="1" x14ac:dyDescent="0.2">
      <c r="A69" s="21"/>
      <c r="B69" s="25" t="s">
        <v>15</v>
      </c>
      <c r="C69" s="26"/>
      <c r="D69" s="26"/>
      <c r="E69" s="29">
        <f>SUM(E66:E68)</f>
        <v>5982.5</v>
      </c>
      <c r="F69" s="21"/>
    </row>
    <row r="70" spans="1:6" ht="13.5" customHeight="1" x14ac:dyDescent="0.2">
      <c r="A70" s="21"/>
      <c r="B70" s="26" t="s">
        <v>5</v>
      </c>
      <c r="C70" s="31">
        <v>0.05</v>
      </c>
      <c r="D70" s="26"/>
      <c r="E70" s="35">
        <f>ROUND(E69*C70,2)</f>
        <v>299.13</v>
      </c>
      <c r="F70" s="21"/>
    </row>
    <row r="71" spans="1:6" ht="13.5" customHeight="1" x14ac:dyDescent="0.2">
      <c r="A71" s="21"/>
      <c r="B71" s="26" t="s">
        <v>4</v>
      </c>
      <c r="C71" s="42">
        <v>9.9750000000000005E-2</v>
      </c>
      <c r="D71" s="26"/>
      <c r="E71" s="43">
        <f>ROUND(E69*C71,2)</f>
        <v>596.75</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6878.38</v>
      </c>
      <c r="F73" s="21"/>
    </row>
    <row r="74" spans="1:6" ht="15.75" thickTop="1" x14ac:dyDescent="0.2">
      <c r="A74" s="21"/>
      <c r="B74" s="52"/>
      <c r="C74" s="52"/>
      <c r="D74" s="52"/>
      <c r="E74" s="36"/>
      <c r="F74" s="21"/>
    </row>
    <row r="75" spans="1:6" ht="15" x14ac:dyDescent="0.2">
      <c r="A75" s="21"/>
      <c r="B75" s="57" t="s">
        <v>19</v>
      </c>
      <c r="C75" s="57"/>
      <c r="D75" s="57"/>
      <c r="E75" s="36">
        <v>0</v>
      </c>
      <c r="F75" s="21"/>
    </row>
    <row r="76" spans="1:6" ht="15" x14ac:dyDescent="0.2">
      <c r="A76" s="21"/>
      <c r="B76" s="52"/>
      <c r="C76" s="52"/>
      <c r="D76" s="52"/>
      <c r="E76" s="36"/>
      <c r="F76" s="21"/>
    </row>
    <row r="77" spans="1:6" ht="19.5" customHeight="1" x14ac:dyDescent="0.2">
      <c r="A77" s="21"/>
      <c r="B77" s="37" t="s">
        <v>18</v>
      </c>
      <c r="C77" s="38"/>
      <c r="D77" s="38"/>
      <c r="E77" s="39">
        <f>E73-E75</f>
        <v>6878.38</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5"/>
      <c r="C80" s="55"/>
      <c r="D80" s="55"/>
      <c r="E80" s="55"/>
      <c r="F80" s="21"/>
    </row>
    <row r="81" spans="1:6" ht="14.25" x14ac:dyDescent="0.2">
      <c r="A81" s="49" t="s">
        <v>32</v>
      </c>
      <c r="B81" s="49"/>
      <c r="C81" s="49"/>
      <c r="D81" s="49"/>
      <c r="E81" s="49"/>
      <c r="F81" s="49"/>
    </row>
    <row r="82" spans="1:6" ht="14.25" x14ac:dyDescent="0.2">
      <c r="A82" s="58" t="s">
        <v>33</v>
      </c>
      <c r="B82" s="58"/>
      <c r="C82" s="58"/>
      <c r="D82" s="58"/>
      <c r="E82" s="58"/>
      <c r="F82" s="58"/>
    </row>
    <row r="83" spans="1:6" x14ac:dyDescent="0.2">
      <c r="A83" s="21"/>
      <c r="B83" s="21"/>
      <c r="C83" s="21"/>
      <c r="D83" s="21"/>
      <c r="E83" s="21"/>
      <c r="F83" s="21"/>
    </row>
    <row r="84" spans="1:6" x14ac:dyDescent="0.2">
      <c r="A84" s="21"/>
      <c r="B84" s="56"/>
      <c r="C84" s="56"/>
      <c r="D84" s="56"/>
      <c r="E84" s="56"/>
      <c r="F84" s="21"/>
    </row>
    <row r="85" spans="1:6" ht="15" x14ac:dyDescent="0.2">
      <c r="A85" s="48" t="s">
        <v>7</v>
      </c>
      <c r="B85" s="48"/>
      <c r="C85" s="48"/>
      <c r="D85" s="48"/>
      <c r="E85" s="48"/>
      <c r="F85" s="48"/>
    </row>
    <row r="87" spans="1:6" ht="39.75" customHeight="1" x14ac:dyDescent="0.2">
      <c r="B87" s="53"/>
      <c r="C87" s="54"/>
      <c r="D87" s="54"/>
    </row>
    <row r="88" spans="1:6" ht="13.5" customHeight="1" x14ac:dyDescent="0.2"/>
    <row r="89" spans="1:6" x14ac:dyDescent="0.2">
      <c r="B89" s="16"/>
      <c r="C89" s="16"/>
      <c r="D89"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50:D50"/>
    <mergeCell ref="B52:D52"/>
    <mergeCell ref="B53:D53"/>
    <mergeCell ref="B54:D54"/>
    <mergeCell ref="B57:D57"/>
    <mergeCell ref="B58:D58"/>
    <mergeCell ref="B59:D59"/>
    <mergeCell ref="B60:D60"/>
    <mergeCell ref="B61:D61"/>
    <mergeCell ref="B87:D87"/>
    <mergeCell ref="B49:D49"/>
    <mergeCell ref="B51:D51"/>
    <mergeCell ref="B76:D76"/>
    <mergeCell ref="B80:E80"/>
    <mergeCell ref="A81:F81"/>
    <mergeCell ref="A82:F82"/>
    <mergeCell ref="B84:E84"/>
    <mergeCell ref="A85:F85"/>
    <mergeCell ref="B62:D62"/>
    <mergeCell ref="B63:D63"/>
    <mergeCell ref="B64:D64"/>
    <mergeCell ref="B65:D65"/>
    <mergeCell ref="B74:D74"/>
    <mergeCell ref="B75:D75"/>
    <mergeCell ref="B56:D56"/>
  </mergeCells>
  <dataValidations count="1">
    <dataValidation type="list" allowBlank="1" showInputMessage="1" showErrorMessage="1" sqref="B74:B76 B12:B20 B33:B65" xr:uid="{B69FB129-7D8E-4155-AC6A-A8D5DB1359C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0C42-CE80-45A1-BC06-8AA9D8942495}">
  <sheetPr>
    <pageSetUpPr fitToPage="1"/>
  </sheetPr>
  <dimension ref="A12:F91"/>
  <sheetViews>
    <sheetView view="pageBreakPreview" topLeftCell="A4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99</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30" customHeight="1" x14ac:dyDescent="0.2">
      <c r="A34" s="21"/>
      <c r="B34" s="50" t="s">
        <v>100</v>
      </c>
      <c r="C34" s="50"/>
      <c r="D34" s="50"/>
      <c r="E34" s="28"/>
      <c r="F34" s="21"/>
    </row>
    <row r="35" spans="1:6" ht="14.25" x14ac:dyDescent="0.2">
      <c r="A35" s="21"/>
      <c r="B35" s="50"/>
      <c r="C35" s="50"/>
      <c r="D35" s="50"/>
      <c r="E35" s="28"/>
      <c r="F35" s="21"/>
    </row>
    <row r="36" spans="1:6" ht="14.25" x14ac:dyDescent="0.2">
      <c r="A36" s="21"/>
      <c r="B36" s="50" t="s">
        <v>101</v>
      </c>
      <c r="C36" s="50"/>
      <c r="D36" s="50"/>
      <c r="E36" s="28"/>
      <c r="F36" s="21"/>
    </row>
    <row r="37" spans="1:6" ht="14.25" x14ac:dyDescent="0.2">
      <c r="A37" s="21"/>
      <c r="B37" s="50"/>
      <c r="C37" s="50"/>
      <c r="D37" s="50"/>
      <c r="E37" s="28"/>
      <c r="F37" s="21"/>
    </row>
    <row r="38" spans="1:6" ht="14.25" x14ac:dyDescent="0.2">
      <c r="A38" s="21"/>
      <c r="B38" s="50" t="s">
        <v>102</v>
      </c>
      <c r="C38" s="50"/>
      <c r="D38" s="50"/>
      <c r="E38" s="28"/>
      <c r="F38" s="21"/>
    </row>
    <row r="39" spans="1:6" ht="14.25" x14ac:dyDescent="0.2">
      <c r="A39" s="21"/>
      <c r="B39" s="50"/>
      <c r="C39" s="50"/>
      <c r="D39" s="50"/>
      <c r="E39" s="28"/>
      <c r="F39" s="21"/>
    </row>
    <row r="40" spans="1:6" ht="14.25" x14ac:dyDescent="0.2">
      <c r="A40" s="21"/>
      <c r="B40" s="50" t="s">
        <v>103</v>
      </c>
      <c r="C40" s="50"/>
      <c r="D40" s="50"/>
      <c r="E40" s="28"/>
      <c r="F40" s="21"/>
    </row>
    <row r="41" spans="1:6" ht="14.25" x14ac:dyDescent="0.2">
      <c r="A41" s="21"/>
      <c r="B41" s="50"/>
      <c r="C41" s="50"/>
      <c r="D41" s="50"/>
      <c r="E41" s="28"/>
      <c r="F41" s="21"/>
    </row>
    <row r="42" spans="1:6" ht="14.25" x14ac:dyDescent="0.2">
      <c r="A42" s="21"/>
      <c r="B42" s="50" t="s">
        <v>96</v>
      </c>
      <c r="C42" s="50"/>
      <c r="D42" s="50"/>
      <c r="E42" s="28"/>
      <c r="F42" s="21"/>
    </row>
    <row r="43" spans="1:6" ht="14.25" x14ac:dyDescent="0.2">
      <c r="A43" s="21"/>
      <c r="B43" s="50"/>
      <c r="C43" s="50"/>
      <c r="D43" s="50"/>
      <c r="E43" s="28"/>
      <c r="F43" s="21"/>
    </row>
    <row r="44" spans="1:6" ht="14.25" x14ac:dyDescent="0.2">
      <c r="A44" s="21"/>
      <c r="B44" s="50" t="s">
        <v>104</v>
      </c>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16</v>
      </c>
      <c r="C68" s="26"/>
      <c r="D68" s="26"/>
      <c r="E68" s="29">
        <f>12.5*265</f>
        <v>3312.5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3312.5</v>
      </c>
      <c r="F71" s="21"/>
    </row>
    <row r="72" spans="1:6" ht="13.5" customHeight="1" x14ac:dyDescent="0.2">
      <c r="A72" s="21"/>
      <c r="B72" s="26" t="s">
        <v>5</v>
      </c>
      <c r="C72" s="31">
        <v>0.05</v>
      </c>
      <c r="D72" s="26"/>
      <c r="E72" s="35">
        <f>ROUND(E71*C72,2)</f>
        <v>165.63</v>
      </c>
      <c r="F72" s="21"/>
    </row>
    <row r="73" spans="1:6" ht="13.5" customHeight="1" x14ac:dyDescent="0.2">
      <c r="A73" s="21"/>
      <c r="B73" s="26" t="s">
        <v>4</v>
      </c>
      <c r="C73" s="42">
        <v>9.9750000000000005E-2</v>
      </c>
      <c r="D73" s="26"/>
      <c r="E73" s="43">
        <f>ROUND(E71*C73,2)</f>
        <v>330.42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3808.55</v>
      </c>
      <c r="F75" s="21"/>
    </row>
    <row r="76" spans="1:6" ht="15.75" thickTop="1" x14ac:dyDescent="0.2">
      <c r="A76" s="21"/>
      <c r="B76" s="52"/>
      <c r="C76" s="52"/>
      <c r="D76" s="52"/>
      <c r="E76" s="36"/>
      <c r="F76" s="21"/>
    </row>
    <row r="77" spans="1:6" ht="15" x14ac:dyDescent="0.2">
      <c r="A77" s="21"/>
      <c r="B77" s="57" t="s">
        <v>19</v>
      </c>
      <c r="C77" s="57"/>
      <c r="D77" s="57"/>
      <c r="E77" s="36">
        <v>0</v>
      </c>
      <c r="F77" s="21"/>
    </row>
    <row r="78" spans="1:6" ht="15" x14ac:dyDescent="0.2">
      <c r="A78" s="21"/>
      <c r="B78" s="52"/>
      <c r="C78" s="52"/>
      <c r="D78" s="52"/>
      <c r="E78" s="36"/>
      <c r="F78" s="21"/>
    </row>
    <row r="79" spans="1:6" ht="19.5" customHeight="1" x14ac:dyDescent="0.2">
      <c r="A79" s="21"/>
      <c r="B79" s="37" t="s">
        <v>18</v>
      </c>
      <c r="C79" s="38"/>
      <c r="D79" s="38"/>
      <c r="E79" s="39">
        <f>E75-E77</f>
        <v>3808.55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89:D89"/>
    <mergeCell ref="B52:D52"/>
    <mergeCell ref="B50:D50"/>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 ref="B60:D60"/>
    <mergeCell ref="B61:D61"/>
    <mergeCell ref="B62:D62"/>
    <mergeCell ref="B63:D63"/>
    <mergeCell ref="B57:D57"/>
    <mergeCell ref="B48:D48"/>
    <mergeCell ref="B49:D49"/>
    <mergeCell ref="B42:D42"/>
    <mergeCell ref="B43:D43"/>
    <mergeCell ref="B44:D44"/>
    <mergeCell ref="B47:D47"/>
    <mergeCell ref="B46:D46"/>
    <mergeCell ref="B51:D51"/>
    <mergeCell ref="B53:D53"/>
    <mergeCell ref="B54:D54"/>
    <mergeCell ref="B55:D55"/>
    <mergeCell ref="B56:D56"/>
    <mergeCell ref="B41:D41"/>
    <mergeCell ref="A30:F30"/>
    <mergeCell ref="B33:D33"/>
    <mergeCell ref="B34:D34"/>
    <mergeCell ref="B45:D45"/>
    <mergeCell ref="B35:D35"/>
    <mergeCell ref="B36:D36"/>
    <mergeCell ref="B37:D37"/>
    <mergeCell ref="B38:D38"/>
    <mergeCell ref="B39:D39"/>
    <mergeCell ref="B40:D40"/>
  </mergeCells>
  <dataValidations count="1">
    <dataValidation type="list" allowBlank="1" showInputMessage="1" showErrorMessage="1" sqref="B76:B78 B12:B20 B33:B34 B35:B67" xr:uid="{CEF84812-A8E7-423A-81E0-43ACF2DD91C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6702-17DE-4E32-BCE1-FE4E509AE155}">
  <sheetPr>
    <pageSetUpPr fitToPage="1"/>
  </sheetPr>
  <dimension ref="A12:F91"/>
  <sheetViews>
    <sheetView view="pageBreakPreview" topLeftCell="A4"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106</v>
      </c>
      <c r="F28" s="21"/>
    </row>
    <row r="29" spans="1:6" ht="13.5" thickBot="1" x14ac:dyDescent="0.25">
      <c r="A29" s="19"/>
      <c r="B29" s="19"/>
      <c r="C29" s="19"/>
      <c r="D29" s="19"/>
      <c r="E29" s="19"/>
      <c r="F29" s="20"/>
    </row>
    <row r="30" spans="1:6" s="40" customFormat="1" ht="21.75" customHeight="1" x14ac:dyDescent="0.2">
      <c r="A30" s="51" t="s">
        <v>0</v>
      </c>
      <c r="B30" s="51"/>
      <c r="C30" s="51"/>
      <c r="D30" s="51"/>
      <c r="E30" s="51"/>
      <c r="F30" s="51"/>
    </row>
    <row r="31" spans="1:6" x14ac:dyDescent="0.2">
      <c r="A31" s="17"/>
      <c r="B31" s="18"/>
      <c r="C31" s="17"/>
      <c r="D31" s="17"/>
      <c r="E31" s="17"/>
    </row>
    <row r="32" spans="1:6" ht="14.25" x14ac:dyDescent="0.2">
      <c r="A32" s="21"/>
      <c r="B32" s="22" t="s">
        <v>6</v>
      </c>
      <c r="C32" s="22"/>
      <c r="D32" s="22"/>
      <c r="E32" s="28"/>
      <c r="F32" s="21"/>
    </row>
    <row r="33" spans="1:6" ht="14.25" x14ac:dyDescent="0.2">
      <c r="A33" s="21"/>
      <c r="B33" s="50"/>
      <c r="C33" s="50"/>
      <c r="D33" s="50"/>
      <c r="E33" s="28"/>
      <c r="F33" s="21"/>
    </row>
    <row r="34" spans="1:6" ht="45" customHeight="1" x14ac:dyDescent="0.2">
      <c r="A34" s="21"/>
      <c r="B34" s="50" t="s">
        <v>107</v>
      </c>
      <c r="C34" s="50"/>
      <c r="D34" s="50"/>
      <c r="E34" s="28"/>
      <c r="F34" s="21"/>
    </row>
    <row r="35" spans="1:6" ht="14.25" x14ac:dyDescent="0.2">
      <c r="A35" s="21"/>
      <c r="B35" s="50"/>
      <c r="C35" s="50"/>
      <c r="D35" s="50"/>
      <c r="E35" s="28"/>
      <c r="F35" s="21"/>
    </row>
    <row r="36" spans="1:6" ht="14.25" x14ac:dyDescent="0.2">
      <c r="A36" s="21"/>
      <c r="B36" s="50" t="s">
        <v>101</v>
      </c>
      <c r="C36" s="50"/>
      <c r="D36" s="50"/>
      <c r="E36" s="28"/>
      <c r="F36" s="21"/>
    </row>
    <row r="37" spans="1:6" ht="14.25" x14ac:dyDescent="0.2">
      <c r="A37" s="21"/>
      <c r="B37" s="50"/>
      <c r="C37" s="50"/>
      <c r="D37" s="50"/>
      <c r="E37" s="28"/>
      <c r="F37" s="21"/>
    </row>
    <row r="38" spans="1:6" ht="14.25" x14ac:dyDescent="0.2">
      <c r="A38" s="21"/>
      <c r="B38" s="50" t="s">
        <v>108</v>
      </c>
      <c r="C38" s="50"/>
      <c r="D38" s="50"/>
      <c r="E38" s="28"/>
      <c r="F38" s="21"/>
    </row>
    <row r="39" spans="1:6" ht="14.25" x14ac:dyDescent="0.2">
      <c r="A39" s="21"/>
      <c r="B39" s="50"/>
      <c r="C39" s="50"/>
      <c r="D39" s="50"/>
      <c r="E39" s="28"/>
      <c r="F39" s="21"/>
    </row>
    <row r="40" spans="1:6" ht="14.25" x14ac:dyDescent="0.2">
      <c r="A40" s="21"/>
      <c r="B40" s="50"/>
      <c r="C40" s="50"/>
      <c r="D40" s="50"/>
      <c r="E40" s="28"/>
      <c r="F40" s="21"/>
    </row>
    <row r="41" spans="1:6" ht="14.25" x14ac:dyDescent="0.2">
      <c r="A41" s="21"/>
      <c r="B41" s="50"/>
      <c r="C41" s="50"/>
      <c r="D41" s="50"/>
      <c r="E41" s="28"/>
      <c r="F41" s="21"/>
    </row>
    <row r="42" spans="1:6" ht="14.25" x14ac:dyDescent="0.2">
      <c r="A42" s="21"/>
      <c r="B42" s="50"/>
      <c r="C42" s="50"/>
      <c r="D42" s="50"/>
      <c r="E42" s="28"/>
      <c r="F42" s="21"/>
    </row>
    <row r="43" spans="1:6" ht="14.25" x14ac:dyDescent="0.2">
      <c r="A43" s="21"/>
      <c r="B43" s="50"/>
      <c r="C43" s="50"/>
      <c r="D43" s="50"/>
      <c r="E43" s="28"/>
      <c r="F43" s="21"/>
    </row>
    <row r="44" spans="1:6" ht="14.25" x14ac:dyDescent="0.2">
      <c r="A44" s="21"/>
      <c r="B44" s="50"/>
      <c r="C44" s="50"/>
      <c r="D44" s="50"/>
      <c r="E44" s="28"/>
      <c r="F44" s="21"/>
    </row>
    <row r="45" spans="1:6" ht="14.25" x14ac:dyDescent="0.2">
      <c r="A45" s="21"/>
      <c r="B45" s="50"/>
      <c r="C45" s="50"/>
      <c r="D45" s="50"/>
      <c r="E45" s="28"/>
      <c r="F45" s="21"/>
    </row>
    <row r="46" spans="1:6" ht="14.25" x14ac:dyDescent="0.2">
      <c r="A46" s="21"/>
      <c r="B46" s="50"/>
      <c r="C46" s="50"/>
      <c r="D46" s="50"/>
      <c r="E46" s="28"/>
      <c r="F46" s="21"/>
    </row>
    <row r="47" spans="1:6" ht="14.25" x14ac:dyDescent="0.2">
      <c r="A47" s="21"/>
      <c r="B47" s="50"/>
      <c r="C47" s="50"/>
      <c r="D47" s="50"/>
      <c r="E47" s="28"/>
      <c r="F47" s="21"/>
    </row>
    <row r="48" spans="1:6" ht="14.25" x14ac:dyDescent="0.2">
      <c r="A48" s="21"/>
      <c r="B48" s="50"/>
      <c r="C48" s="50"/>
      <c r="D48" s="50"/>
      <c r="E48" s="28"/>
      <c r="F48" s="21"/>
    </row>
    <row r="49" spans="1:6" ht="14.25" x14ac:dyDescent="0.2">
      <c r="A49" s="21"/>
      <c r="B49" s="50"/>
      <c r="C49" s="50"/>
      <c r="D49" s="50"/>
      <c r="E49" s="28"/>
      <c r="F49" s="21"/>
    </row>
    <row r="50" spans="1:6" ht="14.25" x14ac:dyDescent="0.2">
      <c r="A50" s="21"/>
      <c r="B50" s="50"/>
      <c r="C50" s="50"/>
      <c r="D50" s="50"/>
      <c r="E50" s="28"/>
      <c r="F50" s="21"/>
    </row>
    <row r="51" spans="1:6" ht="14.25" x14ac:dyDescent="0.2">
      <c r="A51" s="21"/>
      <c r="B51" s="50"/>
      <c r="C51" s="50"/>
      <c r="D51" s="50"/>
      <c r="E51" s="28"/>
      <c r="F51" s="21"/>
    </row>
    <row r="52" spans="1:6" ht="14.25" x14ac:dyDescent="0.2">
      <c r="A52" s="21"/>
      <c r="B52" s="50"/>
      <c r="C52" s="50"/>
      <c r="D52" s="50"/>
      <c r="E52" s="28"/>
      <c r="F52" s="21"/>
    </row>
    <row r="53" spans="1:6" ht="14.25" x14ac:dyDescent="0.2">
      <c r="A53" s="21"/>
      <c r="B53" s="50"/>
      <c r="C53" s="50"/>
      <c r="D53" s="50"/>
      <c r="E53" s="28"/>
      <c r="F53" s="21"/>
    </row>
    <row r="54" spans="1:6" ht="14.25" x14ac:dyDescent="0.2">
      <c r="A54" s="21"/>
      <c r="B54" s="50"/>
      <c r="C54" s="50"/>
      <c r="D54" s="50"/>
      <c r="E54" s="28"/>
      <c r="F54" s="21"/>
    </row>
    <row r="55" spans="1:6" ht="14.25" x14ac:dyDescent="0.2">
      <c r="A55" s="21"/>
      <c r="B55" s="50"/>
      <c r="C55" s="50"/>
      <c r="D55" s="50"/>
      <c r="E55" s="28"/>
      <c r="F55" s="21"/>
    </row>
    <row r="56" spans="1:6" ht="14.25" x14ac:dyDescent="0.2">
      <c r="A56" s="21"/>
      <c r="B56" s="50"/>
      <c r="C56" s="50"/>
      <c r="D56" s="50"/>
      <c r="E56" s="28"/>
      <c r="F56" s="21"/>
    </row>
    <row r="57" spans="1:6" ht="14.25" x14ac:dyDescent="0.2">
      <c r="A57" s="21"/>
      <c r="B57" s="50"/>
      <c r="C57" s="50"/>
      <c r="D57" s="50"/>
      <c r="E57" s="28"/>
      <c r="F57" s="21"/>
    </row>
    <row r="58" spans="1:6" ht="14.25" x14ac:dyDescent="0.2">
      <c r="A58" s="21"/>
      <c r="B58" s="50"/>
      <c r="C58" s="50"/>
      <c r="D58" s="50"/>
      <c r="E58" s="28"/>
      <c r="F58" s="21"/>
    </row>
    <row r="59" spans="1:6" ht="14.25" x14ac:dyDescent="0.2">
      <c r="A59" s="21"/>
      <c r="B59" s="50"/>
      <c r="C59" s="50"/>
      <c r="D59" s="50"/>
      <c r="E59" s="28"/>
      <c r="F59" s="21"/>
    </row>
    <row r="60" spans="1:6" ht="14.25" x14ac:dyDescent="0.2">
      <c r="A60" s="21"/>
      <c r="B60" s="50"/>
      <c r="C60" s="50"/>
      <c r="D60" s="50"/>
      <c r="E60" s="28"/>
      <c r="F60" s="21"/>
    </row>
    <row r="61" spans="1:6" ht="14.25" x14ac:dyDescent="0.2">
      <c r="A61" s="21"/>
      <c r="B61" s="50"/>
      <c r="C61" s="50"/>
      <c r="D61" s="50"/>
      <c r="E61" s="28"/>
      <c r="F61" s="21"/>
    </row>
    <row r="62" spans="1:6" ht="14.25" x14ac:dyDescent="0.2">
      <c r="A62" s="21"/>
      <c r="B62" s="50"/>
      <c r="C62" s="50"/>
      <c r="D62" s="50"/>
      <c r="E62" s="28"/>
      <c r="F62" s="21"/>
    </row>
    <row r="63" spans="1:6" ht="14.25" x14ac:dyDescent="0.2">
      <c r="A63" s="21"/>
      <c r="B63" s="50"/>
      <c r="C63" s="50"/>
      <c r="D63" s="50"/>
      <c r="E63" s="28"/>
      <c r="F63" s="21"/>
    </row>
    <row r="64" spans="1:6" ht="14.25" x14ac:dyDescent="0.2">
      <c r="A64" s="21"/>
      <c r="B64" s="50"/>
      <c r="C64" s="50"/>
      <c r="D64" s="50"/>
      <c r="E64" s="28"/>
      <c r="F64" s="21"/>
    </row>
    <row r="65" spans="1:6" ht="14.25" x14ac:dyDescent="0.2">
      <c r="A65" s="21"/>
      <c r="B65" s="50"/>
      <c r="C65" s="50"/>
      <c r="D65" s="50"/>
      <c r="E65" s="28"/>
      <c r="F65" s="21"/>
    </row>
    <row r="66" spans="1:6" ht="14.25" x14ac:dyDescent="0.2">
      <c r="A66" s="21"/>
      <c r="B66" s="50"/>
      <c r="C66" s="50"/>
      <c r="D66" s="50"/>
      <c r="E66" s="28"/>
      <c r="F66" s="21"/>
    </row>
    <row r="67" spans="1:6" ht="13.5" customHeight="1" x14ac:dyDescent="0.2">
      <c r="A67" s="21"/>
      <c r="B67" s="50"/>
      <c r="C67" s="50"/>
      <c r="D67" s="50"/>
      <c r="E67" s="28"/>
      <c r="F67" s="21"/>
    </row>
    <row r="68" spans="1:6" ht="13.5" customHeight="1" x14ac:dyDescent="0.2">
      <c r="A68" s="21"/>
      <c r="B68" s="25" t="s">
        <v>16</v>
      </c>
      <c r="C68" s="26"/>
      <c r="D68" s="26"/>
      <c r="E68" s="29">
        <f>9.5*285</f>
        <v>2707.5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2707.5</v>
      </c>
      <c r="F71" s="21"/>
    </row>
    <row r="72" spans="1:6" ht="13.5" customHeight="1" x14ac:dyDescent="0.2">
      <c r="A72" s="21"/>
      <c r="B72" s="26" t="s">
        <v>5</v>
      </c>
      <c r="C72" s="31">
        <v>0.05</v>
      </c>
      <c r="D72" s="26"/>
      <c r="E72" s="35">
        <f>ROUND(E71*C72,2)</f>
        <v>135.38</v>
      </c>
      <c r="F72" s="21"/>
    </row>
    <row r="73" spans="1:6" ht="13.5" customHeight="1" x14ac:dyDescent="0.2">
      <c r="A73" s="21"/>
      <c r="B73" s="26" t="s">
        <v>4</v>
      </c>
      <c r="C73" s="42">
        <v>9.9750000000000005E-2</v>
      </c>
      <c r="D73" s="26"/>
      <c r="E73" s="43">
        <f>ROUND(E71*C73,2)</f>
        <v>270.07</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3112.9500000000003</v>
      </c>
      <c r="F75" s="21"/>
    </row>
    <row r="76" spans="1:6" ht="15.75" thickTop="1" x14ac:dyDescent="0.2">
      <c r="A76" s="21"/>
      <c r="B76" s="52"/>
      <c r="C76" s="52"/>
      <c r="D76" s="52"/>
      <c r="E76" s="36"/>
      <c r="F76" s="21"/>
    </row>
    <row r="77" spans="1:6" ht="15" x14ac:dyDescent="0.2">
      <c r="A77" s="21"/>
      <c r="B77" s="57" t="s">
        <v>19</v>
      </c>
      <c r="C77" s="57"/>
      <c r="D77" s="57"/>
      <c r="E77" s="36">
        <v>0</v>
      </c>
      <c r="F77" s="21"/>
    </row>
    <row r="78" spans="1:6" ht="15" x14ac:dyDescent="0.2">
      <c r="A78" s="21"/>
      <c r="B78" s="52"/>
      <c r="C78" s="52"/>
      <c r="D78" s="52"/>
      <c r="E78" s="36"/>
      <c r="F78" s="21"/>
    </row>
    <row r="79" spans="1:6" ht="19.5" customHeight="1" x14ac:dyDescent="0.2">
      <c r="A79" s="21"/>
      <c r="B79" s="37" t="s">
        <v>18</v>
      </c>
      <c r="C79" s="38"/>
      <c r="D79" s="38"/>
      <c r="E79" s="39">
        <f>E75-E77</f>
        <v>3112.9500000000003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5"/>
      <c r="C82" s="55"/>
      <c r="D82" s="55"/>
      <c r="E82" s="55"/>
      <c r="F82" s="21"/>
    </row>
    <row r="83" spans="1:6" ht="14.25" x14ac:dyDescent="0.2">
      <c r="A83" s="49" t="s">
        <v>32</v>
      </c>
      <c r="B83" s="49"/>
      <c r="C83" s="49"/>
      <c r="D83" s="49"/>
      <c r="E83" s="49"/>
      <c r="F83" s="49"/>
    </row>
    <row r="84" spans="1:6" ht="14.25" x14ac:dyDescent="0.2">
      <c r="A84" s="58" t="s">
        <v>33</v>
      </c>
      <c r="B84" s="58"/>
      <c r="C84" s="58"/>
      <c r="D84" s="58"/>
      <c r="E84" s="58"/>
      <c r="F84" s="58"/>
    </row>
    <row r="85" spans="1:6" x14ac:dyDescent="0.2">
      <c r="A85" s="21"/>
      <c r="B85" s="21"/>
      <c r="C85" s="21"/>
      <c r="D85" s="21"/>
      <c r="E85" s="21"/>
      <c r="F85" s="21"/>
    </row>
    <row r="86" spans="1:6" x14ac:dyDescent="0.2">
      <c r="A86" s="21"/>
      <c r="B86" s="56"/>
      <c r="C86" s="56"/>
      <c r="D86" s="56"/>
      <c r="E86" s="56"/>
      <c r="F86" s="21"/>
    </row>
    <row r="87" spans="1:6" ht="15" x14ac:dyDescent="0.2">
      <c r="A87" s="48" t="s">
        <v>7</v>
      </c>
      <c r="B87" s="48"/>
      <c r="C87" s="48"/>
      <c r="D87" s="48"/>
      <c r="E87" s="48"/>
      <c r="F87" s="48"/>
    </row>
    <row r="89" spans="1:6" ht="39.75" customHeight="1" x14ac:dyDescent="0.2">
      <c r="B89" s="53"/>
      <c r="C89" s="54"/>
      <c r="D89" s="54"/>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FA811B0D-95DA-4F63-BDE2-DD307456187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38</vt:i4>
      </vt:variant>
    </vt:vector>
  </HeadingPairs>
  <TitlesOfParts>
    <vt:vector size="57" baseType="lpstr">
      <vt:lpstr>01-07-15</vt:lpstr>
      <vt:lpstr>31-03-16</vt:lpstr>
      <vt:lpstr>28-07-16</vt:lpstr>
      <vt:lpstr>26-07-17</vt:lpstr>
      <vt:lpstr>14-06-18</vt:lpstr>
      <vt:lpstr>05-03-19</vt:lpstr>
      <vt:lpstr>28-06-19</vt:lpstr>
      <vt:lpstr>16-12-19</vt:lpstr>
      <vt:lpstr>16-03-20</vt:lpstr>
      <vt:lpstr>28-07-20</vt:lpstr>
      <vt:lpstr>16-12-20</vt:lpstr>
      <vt:lpstr>05-03-21</vt:lpstr>
      <vt:lpstr>21-07-21</vt:lpstr>
      <vt:lpstr>14-04-22</vt:lpstr>
      <vt:lpstr>22-12-22</vt:lpstr>
      <vt:lpstr>30-04-23</vt:lpstr>
      <vt:lpstr>10-12-23</vt:lpstr>
      <vt:lpstr>12-05-24</vt:lpstr>
      <vt:lpstr>Activités</vt:lpstr>
      <vt:lpstr>Liste_Activités</vt:lpstr>
      <vt:lpstr>'01-07-15'!Print_Area</vt:lpstr>
      <vt:lpstr>'05-03-19'!Print_Area</vt:lpstr>
      <vt:lpstr>'05-03-21'!Print_Area</vt:lpstr>
      <vt:lpstr>'10-12-23'!Print_Area</vt:lpstr>
      <vt:lpstr>'12-05-24'!Print_Area</vt:lpstr>
      <vt:lpstr>'14-04-22'!Print_Area</vt:lpstr>
      <vt:lpstr>'14-06-18'!Print_Area</vt:lpstr>
      <vt:lpstr>'16-03-20'!Print_Area</vt:lpstr>
      <vt:lpstr>'16-12-19'!Print_Area</vt:lpstr>
      <vt:lpstr>'16-12-20'!Print_Area</vt:lpstr>
      <vt:lpstr>'21-07-21'!Print_Area</vt:lpstr>
      <vt:lpstr>'22-12-22'!Print_Area</vt:lpstr>
      <vt:lpstr>'26-07-17'!Print_Area</vt:lpstr>
      <vt:lpstr>'28-06-19'!Print_Area</vt:lpstr>
      <vt:lpstr>'28-07-16'!Print_Area</vt:lpstr>
      <vt:lpstr>'28-07-20'!Print_Area</vt:lpstr>
      <vt:lpstr>'30-04-23'!Print_Area</vt:lpstr>
      <vt:lpstr>'31-03-16'!Print_Area</vt:lpstr>
      <vt:lpstr>Activités!Print_Area</vt:lpstr>
      <vt:lpstr>'01-07-15'!Zone_d_impression</vt:lpstr>
      <vt:lpstr>'05-03-19'!Zone_d_impression</vt:lpstr>
      <vt:lpstr>'05-03-21'!Zone_d_impression</vt:lpstr>
      <vt:lpstr>'10-12-23'!Zone_d_impression</vt:lpstr>
      <vt:lpstr>'12-05-24'!Zone_d_impression</vt:lpstr>
      <vt:lpstr>'14-04-22'!Zone_d_impression</vt:lpstr>
      <vt:lpstr>'14-06-18'!Zone_d_impression</vt:lpstr>
      <vt:lpstr>'16-03-20'!Zone_d_impression</vt:lpstr>
      <vt:lpstr>'16-12-19'!Zone_d_impression</vt:lpstr>
      <vt:lpstr>'16-12-20'!Zone_d_impression</vt:lpstr>
      <vt:lpstr>'21-07-21'!Zone_d_impression</vt:lpstr>
      <vt:lpstr>'22-12-22'!Zone_d_impression</vt:lpstr>
      <vt:lpstr>'26-07-17'!Zone_d_impression</vt:lpstr>
      <vt:lpstr>'28-06-19'!Zone_d_impression</vt:lpstr>
      <vt:lpstr>'28-07-16'!Zone_d_impression</vt:lpstr>
      <vt:lpstr>'28-07-20'!Zone_d_impression</vt:lpstr>
      <vt:lpstr>'30-04-23'!Zone_d_impression</vt:lpstr>
      <vt:lpstr>'31-03-16'!Zone_d_impression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2021-07-21T20:29:02Z</cp:lastPrinted>
  <dcterms:created xsi:type="dcterms:W3CDTF">1996-11-05T19:10:39Z</dcterms:created>
  <dcterms:modified xsi:type="dcterms:W3CDTF">2024-05-12T12:52:54Z</dcterms:modified>
</cp:coreProperties>
</file>